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omments1.xml" ContentType="application/vnd.openxmlformats-officedocument.spreadsheetml.comments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Mis documentos\3. UNDERCONTROLLING\Files\"/>
    </mc:Choice>
  </mc:AlternateContent>
  <bookViews>
    <workbookView xWindow="0" yWindow="1740" windowWidth="15360" windowHeight="3780" tabRatio="824" activeTab="4"/>
  </bookViews>
  <sheets>
    <sheet name="master1" sheetId="2" r:id="rId1"/>
    <sheet name="master2" sheetId="3" r:id="rId2"/>
    <sheet name="Budget" sheetId="33" r:id="rId3"/>
    <sheet name="KSB1 - Postings" sheetId="30" r:id="rId4"/>
    <sheet name="Matrix" sheetId="38" r:id="rId5"/>
    <sheet name="Matrix_" sheetId="35" state="hidden" r:id="rId6"/>
  </sheets>
  <definedNames>
    <definedName name="_Budget_1">Budget!$H:$H</definedName>
    <definedName name="_Budget_10">Budget!$Q:$Q</definedName>
    <definedName name="_Budget_11">Budget!$R:$R</definedName>
    <definedName name="_Budget_12">Budget!$S:$S</definedName>
    <definedName name="_Budget_2">Budget!$I:$I</definedName>
    <definedName name="_Budget_3">Budget!$J:$J</definedName>
    <definedName name="_Budget_4">Budget!$K:$K</definedName>
    <definedName name="_Budget_5">Budget!$L:$L</definedName>
    <definedName name="_Budget_6">Budget!$M:$M</definedName>
    <definedName name="_Budget_7">Budget!$N:$N</definedName>
    <definedName name="_Budget_8">Budget!$O:$O</definedName>
    <definedName name="_Budget_9">Budget!$P:$P</definedName>
    <definedName name="_xlnm._FilterDatabase" localSheetId="2" hidden="1">Budget!$A$2:$G$52</definedName>
    <definedName name="_xlnm._FilterDatabase" localSheetId="3" hidden="1">'KSB1 - Postings'!$A$2:$I$3756</definedName>
    <definedName name="_xlnm._FilterDatabase" localSheetId="0" hidden="1">master1!$A$9:$E$24</definedName>
    <definedName name="_xlnm._FilterDatabase" localSheetId="1" hidden="1">master2!$A$1:$C$24</definedName>
    <definedName name="_xlnm._FilterDatabase" localSheetId="4" hidden="1">Matrix!$A$4:$N$21</definedName>
    <definedName name="_xlnm._FilterDatabase" localSheetId="5" hidden="1">Matrix_!$A$4:$N$21</definedName>
    <definedName name="_KSB1_">'KSB1 - Postings'!$G:$G</definedName>
    <definedName name="cc">master1!$B$10:$E$25</definedName>
    <definedName name="costitem">master2!$A$2:$A$24</definedName>
    <definedName name="costitem_extended">master2!$A$2:$B$24</definedName>
    <definedName name="dep">master1!$A$2:$A$6</definedName>
    <definedName name="HR">master1!$B$23:$B$24</definedName>
    <definedName name="Logistics">master1!$B$19:$B$20</definedName>
    <definedName name="Mainte">master1!$B$14:$B$18</definedName>
    <definedName name="Production">master1!$B$10:$B$13</definedName>
    <definedName name="Quality">master1!$B$21:$B$22</definedName>
    <definedName name="Z_255FEFE7_FC04_4375_8A22_0FBF64F0A898_.wvu.FilterData" localSheetId="2" hidden="1">Budget!$A$2:$G$2</definedName>
    <definedName name="Z_255FEFE7_FC04_4375_8A22_0FBF64F0A898_.wvu.FilterData" localSheetId="0" hidden="1">master1!$A$9:$D$22</definedName>
    <definedName name="Z_255FEFE7_FC04_4375_8A22_0FBF64F0A898_.wvu.FilterData" localSheetId="1" hidden="1">master2!$A$1:$C$24</definedName>
    <definedName name="Z_65F80B82_DC39_4D8B_973F_4EC7E4589424_.wvu.FilterData" localSheetId="2" hidden="1">Budget!$A$2:$G$2</definedName>
    <definedName name="Z_65F80B82_DC39_4D8B_973F_4EC7E4589424_.wvu.FilterData" localSheetId="0" hidden="1">master1!$A$9:$D$22</definedName>
    <definedName name="Z_65F80B82_DC39_4D8B_973F_4EC7E4589424_.wvu.FilterData" localSheetId="1" hidden="1">master2!$A$1:$C$24</definedName>
  </definedNames>
  <calcPr calcId="162913"/>
  <customWorkbookViews>
    <customWorkbookView name="Bartosz Korta - Widok osobisty" guid="{255FEFE7-FC04-4375-8A22-0FBF64F0A898}" mergeInterval="0" personalView="1" maximized="1" xWindow="1358" yWindow="-8" windowWidth="1616" windowHeight="916" tabRatio="842" activeSheetId="10"/>
    <customWorkbookView name="José Raúl García Arjona - Personal View" guid="{65F80B82-DC39-4D8B-973F-4EC7E4589424}" mergeInterval="0" personalView="1" maximized="1" windowWidth="1600" windowHeight="627" tabRatio="842" activeSheetId="21"/>
  </customWorkbookViews>
</workbook>
</file>

<file path=xl/calcChain.xml><?xml version="1.0" encoding="utf-8"?>
<calcChain xmlns="http://schemas.openxmlformats.org/spreadsheetml/2006/main">
  <c r="Q3" i="35" l="1"/>
  <c r="H54" i="33" s="1"/>
  <c r="K2" i="38"/>
  <c r="I2" i="38"/>
  <c r="G2" i="38"/>
  <c r="E2" i="38"/>
  <c r="C2" i="38"/>
  <c r="A7" i="30"/>
  <c r="C7" i="30"/>
  <c r="A8" i="30"/>
  <c r="C8" i="30"/>
  <c r="A3" i="30"/>
  <c r="C3" i="30"/>
  <c r="A4" i="30"/>
  <c r="C4" i="30"/>
  <c r="C1892" i="30"/>
  <c r="A1892" i="30"/>
  <c r="S54" i="33" l="1"/>
  <c r="N54" i="33"/>
  <c r="K54" i="33"/>
  <c r="R54" i="33"/>
  <c r="J54" i="33"/>
  <c r="O54" i="33"/>
  <c r="V2" i="33"/>
  <c r="Q54" i="33"/>
  <c r="M54" i="33"/>
  <c r="I54" i="33"/>
  <c r="P54" i="33"/>
  <c r="L54" i="33"/>
  <c r="G55" i="33"/>
  <c r="N55" i="33" s="1"/>
  <c r="Q55" i="33" l="1"/>
  <c r="H55" i="33"/>
  <c r="O55" i="33"/>
  <c r="S55" i="33"/>
  <c r="J55" i="33"/>
  <c r="M55" i="33"/>
  <c r="I55" i="33"/>
  <c r="P55" i="33"/>
  <c r="L55" i="33"/>
  <c r="K55" i="33"/>
  <c r="R55" i="33"/>
  <c r="W6" i="33" l="1"/>
  <c r="W38" i="33"/>
  <c r="W29" i="33"/>
  <c r="W45" i="33"/>
  <c r="W23" i="33"/>
  <c r="W5" i="33"/>
  <c r="W20" i="33"/>
  <c r="W31" i="33"/>
  <c r="W12" i="33"/>
  <c r="W48" i="33"/>
  <c r="W19" i="33"/>
  <c r="W15" i="33"/>
  <c r="W21" i="33"/>
  <c r="W36" i="33"/>
  <c r="W3" i="33"/>
  <c r="W26" i="33"/>
  <c r="W47" i="33"/>
  <c r="W8" i="33"/>
  <c r="W35" i="33"/>
  <c r="W51" i="33"/>
  <c r="W17" i="33"/>
  <c r="W24" i="33"/>
  <c r="W39" i="33"/>
  <c r="W13" i="33"/>
  <c r="W25" i="33"/>
  <c r="W40" i="33"/>
  <c r="W7" i="33"/>
  <c r="W30" i="33"/>
  <c r="W44" i="33"/>
  <c r="W16" i="33"/>
  <c r="W28" i="33"/>
  <c r="W42" i="33"/>
  <c r="W9" i="33"/>
  <c r="W43" i="33"/>
  <c r="W34" i="33"/>
  <c r="W50" i="33"/>
  <c r="W11" i="33"/>
  <c r="W27" i="33"/>
  <c r="W41" i="33"/>
  <c r="W14" i="33"/>
  <c r="W32" i="33"/>
  <c r="W46" i="33"/>
  <c r="W18" i="33"/>
  <c r="W33" i="33"/>
  <c r="W49" i="33"/>
  <c r="W10" i="33"/>
  <c r="W22" i="33"/>
  <c r="W37" i="33"/>
  <c r="W4" i="33"/>
  <c r="V4" i="33"/>
  <c r="V8" i="33"/>
  <c r="V16" i="33"/>
  <c r="V11" i="33"/>
  <c r="V20" i="33"/>
  <c r="V24" i="33"/>
  <c r="V28" i="33"/>
  <c r="V32" i="33"/>
  <c r="V48" i="33"/>
  <c r="V39" i="33"/>
  <c r="V42" i="33"/>
  <c r="V46" i="33"/>
  <c r="V3" i="33"/>
  <c r="V5" i="33"/>
  <c r="V14" i="33"/>
  <c r="V12" i="33"/>
  <c r="V17" i="33"/>
  <c r="V21" i="33"/>
  <c r="V25" i="33"/>
  <c r="V29" i="33"/>
  <c r="V33" i="33"/>
  <c r="V36" i="33"/>
  <c r="V40" i="33"/>
  <c r="V43" i="33"/>
  <c r="V49" i="33"/>
  <c r="V6" i="33"/>
  <c r="V13" i="33"/>
  <c r="V9" i="33"/>
  <c r="V18" i="33"/>
  <c r="V22" i="33"/>
  <c r="V26" i="33"/>
  <c r="V30" i="33"/>
  <c r="V34" i="33"/>
  <c r="V37" i="33"/>
  <c r="V47" i="33"/>
  <c r="V44" i="33"/>
  <c r="V50" i="33"/>
  <c r="V7" i="33"/>
  <c r="V15" i="33"/>
  <c r="V10" i="33"/>
  <c r="V19" i="33"/>
  <c r="V23" i="33"/>
  <c r="V27" i="33"/>
  <c r="V31" i="33"/>
  <c r="V35" i="33"/>
  <c r="V38" i="33"/>
  <c r="V41" i="33"/>
  <c r="V45" i="33"/>
  <c r="V51" i="33"/>
  <c r="K2" i="35"/>
  <c r="I2" i="35"/>
  <c r="G2" i="35"/>
  <c r="E2" i="35"/>
  <c r="C2" i="35"/>
  <c r="T4" i="33" l="1"/>
  <c r="T5" i="33"/>
  <c r="T6" i="33"/>
  <c r="T7" i="33"/>
  <c r="T8" i="33"/>
  <c r="T14" i="33"/>
  <c r="T13" i="33"/>
  <c r="T15" i="33"/>
  <c r="T16" i="33"/>
  <c r="T12" i="33"/>
  <c r="T9" i="33"/>
  <c r="T10" i="33"/>
  <c r="T11" i="33"/>
  <c r="T17" i="33"/>
  <c r="T18" i="33"/>
  <c r="T19" i="33"/>
  <c r="T20" i="33"/>
  <c r="T21" i="33"/>
  <c r="T22" i="33"/>
  <c r="T23" i="33"/>
  <c r="T24" i="33"/>
  <c r="T25" i="33"/>
  <c r="T26" i="33"/>
  <c r="T27" i="33"/>
  <c r="T28" i="33"/>
  <c r="T29" i="33"/>
  <c r="T30" i="33"/>
  <c r="T31" i="33"/>
  <c r="T32" i="33"/>
  <c r="T33" i="33"/>
  <c r="T34" i="33"/>
  <c r="T35" i="33"/>
  <c r="T48" i="33"/>
  <c r="T36" i="33"/>
  <c r="T37" i="33"/>
  <c r="T38" i="33"/>
  <c r="T39" i="33"/>
  <c r="T40" i="33"/>
  <c r="T47" i="33"/>
  <c r="T41" i="33"/>
  <c r="T42" i="33"/>
  <c r="T43" i="33"/>
  <c r="T44" i="33"/>
  <c r="T45" i="33"/>
  <c r="T46" i="33"/>
  <c r="T49" i="33"/>
  <c r="T50" i="33"/>
  <c r="T51" i="33"/>
  <c r="T3" i="33"/>
  <c r="B7" i="33"/>
  <c r="C5" i="30"/>
  <c r="C6" i="30"/>
  <c r="C9" i="30"/>
  <c r="C10" i="30"/>
  <c r="C11" i="30"/>
  <c r="C12" i="30"/>
  <c r="C13" i="30"/>
  <c r="C14" i="30"/>
  <c r="C15" i="30"/>
  <c r="C16" i="30"/>
  <c r="C17" i="30"/>
  <c r="C18" i="30"/>
  <c r="C19" i="30"/>
  <c r="C20" i="30"/>
  <c r="C21" i="30"/>
  <c r="C22" i="30"/>
  <c r="C23" i="30"/>
  <c r="C24" i="30"/>
  <c r="C25" i="30"/>
  <c r="C26" i="30"/>
  <c r="C27" i="30"/>
  <c r="C28" i="30"/>
  <c r="C29" i="30"/>
  <c r="C30" i="30"/>
  <c r="C31" i="30"/>
  <c r="C32" i="30"/>
  <c r="C33" i="30"/>
  <c r="C34" i="30"/>
  <c r="C35" i="30"/>
  <c r="C36" i="30"/>
  <c r="C37" i="30"/>
  <c r="C38" i="30"/>
  <c r="C39" i="30"/>
  <c r="C40" i="30"/>
  <c r="C41" i="30"/>
  <c r="C42" i="30"/>
  <c r="C43" i="30"/>
  <c r="C44" i="30"/>
  <c r="C45" i="30"/>
  <c r="C46" i="30"/>
  <c r="C47" i="30"/>
  <c r="C48" i="30"/>
  <c r="C49" i="30"/>
  <c r="C50" i="30"/>
  <c r="C51" i="30"/>
  <c r="C52" i="30"/>
  <c r="C53" i="30"/>
  <c r="C54" i="30"/>
  <c r="C55" i="30"/>
  <c r="C56" i="30"/>
  <c r="C57" i="30"/>
  <c r="C58" i="30"/>
  <c r="C59" i="30"/>
  <c r="C60" i="30"/>
  <c r="C61" i="30"/>
  <c r="C62" i="30"/>
  <c r="C63" i="30"/>
  <c r="C64" i="30"/>
  <c r="C65" i="30"/>
  <c r="C66" i="30"/>
  <c r="C67" i="30"/>
  <c r="C68" i="30"/>
  <c r="C69" i="30"/>
  <c r="C70" i="30"/>
  <c r="C71" i="30"/>
  <c r="C72" i="30"/>
  <c r="C73" i="30"/>
  <c r="C74" i="30"/>
  <c r="C75" i="30"/>
  <c r="C76" i="30"/>
  <c r="C77" i="30"/>
  <c r="C78" i="30"/>
  <c r="C79" i="30"/>
  <c r="C80" i="30"/>
  <c r="C81" i="30"/>
  <c r="C82" i="30"/>
  <c r="C83" i="30"/>
  <c r="C84" i="30"/>
  <c r="C85" i="30"/>
  <c r="C86" i="30"/>
  <c r="C87" i="30"/>
  <c r="C88" i="30"/>
  <c r="C89" i="30"/>
  <c r="C90" i="30"/>
  <c r="C91" i="30"/>
  <c r="C92" i="30"/>
  <c r="C93" i="30"/>
  <c r="C94" i="30"/>
  <c r="C95" i="30"/>
  <c r="C96" i="30"/>
  <c r="C97" i="30"/>
  <c r="C98" i="30"/>
  <c r="C99" i="30"/>
  <c r="C100" i="30"/>
  <c r="C101" i="30"/>
  <c r="C102" i="30"/>
  <c r="C103" i="30"/>
  <c r="C104" i="30"/>
  <c r="C105" i="30"/>
  <c r="C106" i="30"/>
  <c r="C107" i="30"/>
  <c r="C108" i="30"/>
  <c r="C109" i="30"/>
  <c r="C110" i="30"/>
  <c r="C111" i="30"/>
  <c r="C112" i="30"/>
  <c r="C113" i="30"/>
  <c r="C114" i="30"/>
  <c r="C115" i="30"/>
  <c r="C116" i="30"/>
  <c r="C117" i="30"/>
  <c r="C118" i="30"/>
  <c r="C119" i="30"/>
  <c r="C120" i="30"/>
  <c r="C121" i="30"/>
  <c r="C122" i="30"/>
  <c r="C123" i="30"/>
  <c r="C124" i="30"/>
  <c r="C125" i="30"/>
  <c r="C126" i="30"/>
  <c r="C127" i="30"/>
  <c r="C128" i="30"/>
  <c r="C129" i="30"/>
  <c r="C130" i="30"/>
  <c r="C131" i="30"/>
  <c r="C132" i="30"/>
  <c r="C133" i="30"/>
  <c r="C134" i="30"/>
  <c r="C135" i="30"/>
  <c r="C136" i="30"/>
  <c r="C137" i="30"/>
  <c r="C138" i="30"/>
  <c r="C139" i="30"/>
  <c r="C140" i="30"/>
  <c r="C141" i="30"/>
  <c r="C142" i="30"/>
  <c r="C143" i="30"/>
  <c r="C144" i="30"/>
  <c r="C145" i="30"/>
  <c r="C146" i="30"/>
  <c r="C147" i="30"/>
  <c r="C148" i="30"/>
  <c r="C149" i="30"/>
  <c r="C150" i="30"/>
  <c r="C151" i="30"/>
  <c r="C152" i="30"/>
  <c r="C153" i="30"/>
  <c r="C154" i="30"/>
  <c r="C155" i="30"/>
  <c r="C156" i="30"/>
  <c r="C157" i="30"/>
  <c r="C158" i="30"/>
  <c r="C159" i="30"/>
  <c r="C160" i="30"/>
  <c r="C161" i="30"/>
  <c r="C162" i="30"/>
  <c r="C163" i="30"/>
  <c r="C164" i="30"/>
  <c r="C165" i="30"/>
  <c r="C166" i="30"/>
  <c r="C167" i="30"/>
  <c r="C168" i="30"/>
  <c r="C169" i="30"/>
  <c r="C170" i="30"/>
  <c r="C171" i="30"/>
  <c r="C172" i="30"/>
  <c r="C173" i="30"/>
  <c r="C174" i="30"/>
  <c r="C175" i="30"/>
  <c r="C176" i="30"/>
  <c r="C177" i="30"/>
  <c r="C178" i="30"/>
  <c r="C179" i="30"/>
  <c r="C180" i="30"/>
  <c r="C181" i="30"/>
  <c r="C182" i="30"/>
  <c r="C183" i="30"/>
  <c r="C184" i="30"/>
  <c r="C185" i="30"/>
  <c r="C186" i="30"/>
  <c r="C187" i="30"/>
  <c r="C188" i="30"/>
  <c r="C189" i="30"/>
  <c r="C190" i="30"/>
  <c r="C191" i="30"/>
  <c r="C192" i="30"/>
  <c r="C193" i="30"/>
  <c r="C194" i="30"/>
  <c r="C195" i="30"/>
  <c r="C196" i="30"/>
  <c r="C197" i="30"/>
  <c r="C198" i="30"/>
  <c r="C199" i="30"/>
  <c r="C200" i="30"/>
  <c r="C201" i="30"/>
  <c r="C202" i="30"/>
  <c r="C203" i="30"/>
  <c r="C204" i="30"/>
  <c r="C205" i="30"/>
  <c r="C206" i="30"/>
  <c r="C207" i="30"/>
  <c r="C208" i="30"/>
  <c r="C209" i="30"/>
  <c r="C210" i="30"/>
  <c r="C211" i="30"/>
  <c r="C212" i="30"/>
  <c r="C213" i="30"/>
  <c r="C214" i="30"/>
  <c r="C215" i="30"/>
  <c r="C216" i="30"/>
  <c r="C217" i="30"/>
  <c r="C218" i="30"/>
  <c r="C219" i="30"/>
  <c r="C220" i="30"/>
  <c r="C221" i="30"/>
  <c r="C222" i="30"/>
  <c r="C223" i="30"/>
  <c r="C224" i="30"/>
  <c r="C225" i="30"/>
  <c r="C226" i="30"/>
  <c r="C227" i="30"/>
  <c r="C228" i="30"/>
  <c r="C229" i="30"/>
  <c r="C230" i="30"/>
  <c r="C231" i="30"/>
  <c r="C232" i="30"/>
  <c r="C233" i="30"/>
  <c r="C234" i="30"/>
  <c r="C235" i="30"/>
  <c r="C236" i="30"/>
  <c r="C237" i="30"/>
  <c r="C238" i="30"/>
  <c r="C239" i="30"/>
  <c r="C240" i="30"/>
  <c r="C241" i="30"/>
  <c r="C242" i="30"/>
  <c r="C243" i="30"/>
  <c r="C244" i="30"/>
  <c r="C245" i="30"/>
  <c r="C246" i="30"/>
  <c r="C247" i="30"/>
  <c r="C248" i="30"/>
  <c r="C249" i="30"/>
  <c r="C250" i="30"/>
  <c r="C251" i="30"/>
  <c r="C252" i="30"/>
  <c r="C253" i="30"/>
  <c r="C254" i="30"/>
  <c r="C255" i="30"/>
  <c r="C256" i="30"/>
  <c r="C257" i="30"/>
  <c r="C258" i="30"/>
  <c r="C259" i="30"/>
  <c r="C260" i="30"/>
  <c r="C261" i="30"/>
  <c r="C262" i="30"/>
  <c r="C263" i="30"/>
  <c r="C264" i="30"/>
  <c r="C265" i="30"/>
  <c r="C266" i="30"/>
  <c r="C267" i="30"/>
  <c r="C268" i="30"/>
  <c r="C269" i="30"/>
  <c r="C270" i="30"/>
  <c r="C271" i="30"/>
  <c r="C272" i="30"/>
  <c r="C273" i="30"/>
  <c r="C274" i="30"/>
  <c r="C275" i="30"/>
  <c r="C276" i="30"/>
  <c r="C277" i="30"/>
  <c r="C278" i="30"/>
  <c r="C279" i="30"/>
  <c r="C280" i="30"/>
  <c r="C281" i="30"/>
  <c r="C282" i="30"/>
  <c r="C283" i="30"/>
  <c r="C284" i="30"/>
  <c r="C285" i="30"/>
  <c r="C286" i="30"/>
  <c r="C287" i="30"/>
  <c r="C288" i="30"/>
  <c r="C289" i="30"/>
  <c r="C290" i="30"/>
  <c r="C291" i="30"/>
  <c r="C292" i="30"/>
  <c r="C293" i="30"/>
  <c r="C294" i="30"/>
  <c r="C295" i="30"/>
  <c r="C296" i="30"/>
  <c r="C297" i="30"/>
  <c r="C298" i="30"/>
  <c r="C299" i="30"/>
  <c r="C300" i="30"/>
  <c r="C301" i="30"/>
  <c r="C302" i="30"/>
  <c r="C303" i="30"/>
  <c r="C304" i="30"/>
  <c r="C305" i="30"/>
  <c r="C306" i="30"/>
  <c r="C307" i="30"/>
  <c r="C308" i="30"/>
  <c r="C309" i="30"/>
  <c r="C310" i="30"/>
  <c r="C311" i="30"/>
  <c r="C312" i="30"/>
  <c r="C313" i="30"/>
  <c r="C314" i="30"/>
  <c r="C315" i="30"/>
  <c r="C316" i="30"/>
  <c r="C317" i="30"/>
  <c r="C318" i="30"/>
  <c r="C319" i="30"/>
  <c r="C320" i="30"/>
  <c r="C321" i="30"/>
  <c r="C322" i="30"/>
  <c r="C323" i="30"/>
  <c r="C324" i="30"/>
  <c r="C325" i="30"/>
  <c r="C326" i="30"/>
  <c r="C327" i="30"/>
  <c r="C328" i="30"/>
  <c r="C329" i="30"/>
  <c r="C330" i="30"/>
  <c r="C331" i="30"/>
  <c r="C332" i="30"/>
  <c r="C333" i="30"/>
  <c r="C334" i="30"/>
  <c r="C335" i="30"/>
  <c r="C336" i="30"/>
  <c r="C337" i="30"/>
  <c r="C338" i="30"/>
  <c r="C339" i="30"/>
  <c r="C340" i="30"/>
  <c r="C341" i="30"/>
  <c r="C342" i="30"/>
  <c r="C343" i="30"/>
  <c r="C344" i="30"/>
  <c r="C345" i="30"/>
  <c r="C346" i="30"/>
  <c r="C347" i="30"/>
  <c r="C348" i="30"/>
  <c r="C349" i="30"/>
  <c r="C350" i="30"/>
  <c r="C351" i="30"/>
  <c r="C352" i="30"/>
  <c r="C353" i="30"/>
  <c r="C354" i="30"/>
  <c r="C355" i="30"/>
  <c r="C356" i="30"/>
  <c r="C357" i="30"/>
  <c r="C358" i="30"/>
  <c r="C359" i="30"/>
  <c r="C360" i="30"/>
  <c r="C361" i="30"/>
  <c r="C362" i="30"/>
  <c r="C363" i="30"/>
  <c r="C364" i="30"/>
  <c r="C365" i="30"/>
  <c r="C366" i="30"/>
  <c r="C367" i="30"/>
  <c r="C368" i="30"/>
  <c r="C369" i="30"/>
  <c r="C370" i="30"/>
  <c r="C371" i="30"/>
  <c r="C372" i="30"/>
  <c r="C373" i="30"/>
  <c r="C374" i="30"/>
  <c r="C375" i="30"/>
  <c r="C376" i="30"/>
  <c r="C377" i="30"/>
  <c r="C378" i="30"/>
  <c r="C379" i="30"/>
  <c r="C380" i="30"/>
  <c r="C381" i="30"/>
  <c r="C382" i="30"/>
  <c r="C383" i="30"/>
  <c r="C384" i="30"/>
  <c r="C385" i="30"/>
  <c r="C386" i="30"/>
  <c r="C387" i="30"/>
  <c r="C388" i="30"/>
  <c r="C389" i="30"/>
  <c r="C390" i="30"/>
  <c r="C391" i="30"/>
  <c r="C392" i="30"/>
  <c r="C393" i="30"/>
  <c r="C394" i="30"/>
  <c r="C395" i="30"/>
  <c r="C396" i="30"/>
  <c r="C397" i="30"/>
  <c r="C398" i="30"/>
  <c r="C399" i="30"/>
  <c r="C400" i="30"/>
  <c r="C401" i="30"/>
  <c r="C402" i="30"/>
  <c r="C403" i="30"/>
  <c r="C404" i="30"/>
  <c r="C405" i="30"/>
  <c r="C406" i="30"/>
  <c r="C407" i="30"/>
  <c r="C408" i="30"/>
  <c r="C409" i="30"/>
  <c r="C410" i="30"/>
  <c r="C411" i="30"/>
  <c r="C412" i="30"/>
  <c r="C413" i="30"/>
  <c r="C414" i="30"/>
  <c r="C415" i="30"/>
  <c r="C416" i="30"/>
  <c r="C417" i="30"/>
  <c r="C418" i="30"/>
  <c r="C419" i="30"/>
  <c r="C420" i="30"/>
  <c r="C421" i="30"/>
  <c r="C422" i="30"/>
  <c r="C423" i="30"/>
  <c r="C424" i="30"/>
  <c r="C425" i="30"/>
  <c r="C426" i="30"/>
  <c r="C427" i="30"/>
  <c r="C428" i="30"/>
  <c r="C429" i="30"/>
  <c r="C430" i="30"/>
  <c r="C431" i="30"/>
  <c r="C432" i="30"/>
  <c r="C433" i="30"/>
  <c r="C434" i="30"/>
  <c r="C435" i="30"/>
  <c r="C436" i="30"/>
  <c r="C437" i="30"/>
  <c r="C438" i="30"/>
  <c r="C439" i="30"/>
  <c r="C440" i="30"/>
  <c r="C441" i="30"/>
  <c r="C442" i="30"/>
  <c r="C443" i="30"/>
  <c r="C444" i="30"/>
  <c r="C445" i="30"/>
  <c r="C446" i="30"/>
  <c r="C447" i="30"/>
  <c r="C448" i="30"/>
  <c r="C449" i="30"/>
  <c r="C450" i="30"/>
  <c r="C451" i="30"/>
  <c r="C452" i="30"/>
  <c r="C453" i="30"/>
  <c r="C454" i="30"/>
  <c r="C455" i="30"/>
  <c r="C456" i="30"/>
  <c r="C457" i="30"/>
  <c r="C458" i="30"/>
  <c r="C459" i="30"/>
  <c r="C460" i="30"/>
  <c r="C461" i="30"/>
  <c r="C462" i="30"/>
  <c r="C463" i="30"/>
  <c r="C464" i="30"/>
  <c r="C465" i="30"/>
  <c r="C466" i="30"/>
  <c r="C467" i="30"/>
  <c r="C468" i="30"/>
  <c r="C469" i="30"/>
  <c r="C470" i="30"/>
  <c r="C471" i="30"/>
  <c r="C472" i="30"/>
  <c r="C473" i="30"/>
  <c r="C474" i="30"/>
  <c r="C475" i="30"/>
  <c r="C476" i="30"/>
  <c r="C477" i="30"/>
  <c r="C478" i="30"/>
  <c r="C479" i="30"/>
  <c r="C480" i="30"/>
  <c r="C481" i="30"/>
  <c r="C482" i="30"/>
  <c r="C483" i="30"/>
  <c r="C484" i="30"/>
  <c r="C485" i="30"/>
  <c r="C486" i="30"/>
  <c r="C487" i="30"/>
  <c r="C488" i="30"/>
  <c r="C489" i="30"/>
  <c r="C490" i="30"/>
  <c r="C491" i="30"/>
  <c r="C492" i="30"/>
  <c r="C493" i="30"/>
  <c r="C494" i="30"/>
  <c r="C495" i="30"/>
  <c r="C496" i="30"/>
  <c r="C497" i="30"/>
  <c r="C498" i="30"/>
  <c r="C499" i="30"/>
  <c r="C500" i="30"/>
  <c r="C501" i="30"/>
  <c r="C502" i="30"/>
  <c r="C503" i="30"/>
  <c r="C504" i="30"/>
  <c r="C505" i="30"/>
  <c r="C506" i="30"/>
  <c r="C507" i="30"/>
  <c r="C508" i="30"/>
  <c r="C509" i="30"/>
  <c r="C510" i="30"/>
  <c r="C511" i="30"/>
  <c r="C512" i="30"/>
  <c r="C513" i="30"/>
  <c r="C514" i="30"/>
  <c r="C515" i="30"/>
  <c r="C516" i="30"/>
  <c r="C517" i="30"/>
  <c r="C518" i="30"/>
  <c r="C519" i="30"/>
  <c r="C520" i="30"/>
  <c r="C521" i="30"/>
  <c r="C522" i="30"/>
  <c r="C523" i="30"/>
  <c r="C524" i="30"/>
  <c r="C525" i="30"/>
  <c r="C526" i="30"/>
  <c r="C527" i="30"/>
  <c r="C528" i="30"/>
  <c r="C529" i="30"/>
  <c r="C530" i="30"/>
  <c r="C531" i="30"/>
  <c r="C532" i="30"/>
  <c r="C533" i="30"/>
  <c r="C534" i="30"/>
  <c r="C535" i="30"/>
  <c r="C536" i="30"/>
  <c r="C537" i="30"/>
  <c r="C538" i="30"/>
  <c r="C539" i="30"/>
  <c r="C540" i="30"/>
  <c r="C541" i="30"/>
  <c r="C542" i="30"/>
  <c r="C543" i="30"/>
  <c r="C544" i="30"/>
  <c r="C545" i="30"/>
  <c r="C546" i="30"/>
  <c r="C547" i="30"/>
  <c r="C548" i="30"/>
  <c r="C549" i="30"/>
  <c r="C550" i="30"/>
  <c r="C551" i="30"/>
  <c r="C552" i="30"/>
  <c r="C553" i="30"/>
  <c r="C554" i="30"/>
  <c r="C555" i="30"/>
  <c r="C556" i="30"/>
  <c r="C557" i="30"/>
  <c r="C558" i="30"/>
  <c r="C559" i="30"/>
  <c r="C560" i="30"/>
  <c r="C561" i="30"/>
  <c r="C562" i="30"/>
  <c r="C563" i="30"/>
  <c r="C564" i="30"/>
  <c r="C565" i="30"/>
  <c r="C566" i="30"/>
  <c r="C567" i="30"/>
  <c r="C568" i="30"/>
  <c r="C569" i="30"/>
  <c r="C570" i="30"/>
  <c r="C571" i="30"/>
  <c r="C572" i="30"/>
  <c r="C573" i="30"/>
  <c r="C574" i="30"/>
  <c r="C575" i="30"/>
  <c r="C576" i="30"/>
  <c r="C577" i="30"/>
  <c r="C578" i="30"/>
  <c r="C579" i="30"/>
  <c r="C580" i="30"/>
  <c r="C581" i="30"/>
  <c r="C582" i="30"/>
  <c r="C583" i="30"/>
  <c r="C584" i="30"/>
  <c r="C585" i="30"/>
  <c r="C586" i="30"/>
  <c r="C587" i="30"/>
  <c r="C588" i="30"/>
  <c r="C589" i="30"/>
  <c r="C590" i="30"/>
  <c r="C591" i="30"/>
  <c r="C592" i="30"/>
  <c r="C593" i="30"/>
  <c r="C594" i="30"/>
  <c r="C595" i="30"/>
  <c r="C596" i="30"/>
  <c r="C597" i="30"/>
  <c r="C598" i="30"/>
  <c r="C599" i="30"/>
  <c r="C600" i="30"/>
  <c r="C601" i="30"/>
  <c r="C602" i="30"/>
  <c r="C603" i="30"/>
  <c r="C604" i="30"/>
  <c r="C605" i="30"/>
  <c r="C606" i="30"/>
  <c r="C607" i="30"/>
  <c r="C608" i="30"/>
  <c r="C609" i="30"/>
  <c r="C610" i="30"/>
  <c r="C611" i="30"/>
  <c r="C612" i="30"/>
  <c r="C613" i="30"/>
  <c r="C614" i="30"/>
  <c r="C615" i="30"/>
  <c r="C616" i="30"/>
  <c r="C617" i="30"/>
  <c r="C618" i="30"/>
  <c r="C619" i="30"/>
  <c r="C620" i="30"/>
  <c r="C621" i="30"/>
  <c r="C622" i="30"/>
  <c r="C623" i="30"/>
  <c r="C624" i="30"/>
  <c r="C625" i="30"/>
  <c r="C626" i="30"/>
  <c r="C627" i="30"/>
  <c r="C628" i="30"/>
  <c r="C629" i="30"/>
  <c r="C630" i="30"/>
  <c r="C631" i="30"/>
  <c r="C632" i="30"/>
  <c r="C633" i="30"/>
  <c r="C634" i="30"/>
  <c r="C635" i="30"/>
  <c r="C636" i="30"/>
  <c r="C637" i="30"/>
  <c r="C638" i="30"/>
  <c r="C639" i="30"/>
  <c r="C640" i="30"/>
  <c r="C641" i="30"/>
  <c r="C642" i="30"/>
  <c r="C643" i="30"/>
  <c r="C644" i="30"/>
  <c r="C645" i="30"/>
  <c r="C646" i="30"/>
  <c r="C647" i="30"/>
  <c r="C648" i="30"/>
  <c r="C649" i="30"/>
  <c r="C650" i="30"/>
  <c r="C651" i="30"/>
  <c r="C652" i="30"/>
  <c r="C653" i="30"/>
  <c r="C654" i="30"/>
  <c r="C655" i="30"/>
  <c r="C656" i="30"/>
  <c r="C657" i="30"/>
  <c r="C658" i="30"/>
  <c r="C659" i="30"/>
  <c r="C660" i="30"/>
  <c r="C661" i="30"/>
  <c r="C662" i="30"/>
  <c r="C663" i="30"/>
  <c r="C664" i="30"/>
  <c r="C665" i="30"/>
  <c r="C666" i="30"/>
  <c r="C667" i="30"/>
  <c r="C668" i="30"/>
  <c r="C669" i="30"/>
  <c r="C670" i="30"/>
  <c r="C671" i="30"/>
  <c r="C672" i="30"/>
  <c r="C673" i="30"/>
  <c r="C674" i="30"/>
  <c r="C675" i="30"/>
  <c r="C676" i="30"/>
  <c r="C677" i="30"/>
  <c r="C678" i="30"/>
  <c r="C679" i="30"/>
  <c r="C680" i="30"/>
  <c r="C681" i="30"/>
  <c r="C682" i="30"/>
  <c r="C683" i="30"/>
  <c r="C684" i="30"/>
  <c r="C685" i="30"/>
  <c r="C686" i="30"/>
  <c r="C687" i="30"/>
  <c r="C688" i="30"/>
  <c r="C689" i="30"/>
  <c r="C690" i="30"/>
  <c r="C691" i="30"/>
  <c r="C692" i="30"/>
  <c r="C693" i="30"/>
  <c r="C694" i="30"/>
  <c r="C695" i="30"/>
  <c r="C696" i="30"/>
  <c r="C697" i="30"/>
  <c r="C698" i="30"/>
  <c r="C699" i="30"/>
  <c r="C700" i="30"/>
  <c r="C701" i="30"/>
  <c r="C702" i="30"/>
  <c r="C703" i="30"/>
  <c r="C704" i="30"/>
  <c r="C705" i="30"/>
  <c r="C706" i="30"/>
  <c r="C707" i="30"/>
  <c r="C708" i="30"/>
  <c r="C709" i="30"/>
  <c r="C710" i="30"/>
  <c r="C711" i="30"/>
  <c r="C712" i="30"/>
  <c r="C713" i="30"/>
  <c r="C714" i="30"/>
  <c r="C715" i="30"/>
  <c r="C716" i="30"/>
  <c r="C717" i="30"/>
  <c r="C718" i="30"/>
  <c r="C719" i="30"/>
  <c r="C720" i="30"/>
  <c r="C721" i="30"/>
  <c r="C722" i="30"/>
  <c r="C723" i="30"/>
  <c r="C724" i="30"/>
  <c r="C725" i="30"/>
  <c r="C726" i="30"/>
  <c r="C727" i="30"/>
  <c r="C728" i="30"/>
  <c r="C729" i="30"/>
  <c r="C730" i="30"/>
  <c r="C731" i="30"/>
  <c r="C732" i="30"/>
  <c r="C733" i="30"/>
  <c r="C734" i="30"/>
  <c r="C735" i="30"/>
  <c r="C736" i="30"/>
  <c r="C737" i="30"/>
  <c r="C738" i="30"/>
  <c r="C739" i="30"/>
  <c r="C740" i="30"/>
  <c r="C741" i="30"/>
  <c r="C742" i="30"/>
  <c r="C743" i="30"/>
  <c r="C744" i="30"/>
  <c r="C745" i="30"/>
  <c r="C746" i="30"/>
  <c r="C747" i="30"/>
  <c r="C748" i="30"/>
  <c r="C749" i="30"/>
  <c r="C750" i="30"/>
  <c r="C751" i="30"/>
  <c r="C752" i="30"/>
  <c r="C753" i="30"/>
  <c r="C754" i="30"/>
  <c r="C755" i="30"/>
  <c r="C756" i="30"/>
  <c r="C757" i="30"/>
  <c r="C758" i="30"/>
  <c r="C759" i="30"/>
  <c r="C760" i="30"/>
  <c r="C761" i="30"/>
  <c r="C762" i="30"/>
  <c r="C763" i="30"/>
  <c r="C764" i="30"/>
  <c r="C765" i="30"/>
  <c r="C766" i="30"/>
  <c r="C767" i="30"/>
  <c r="C768" i="30"/>
  <c r="C769" i="30"/>
  <c r="C770" i="30"/>
  <c r="C771" i="30"/>
  <c r="C772" i="30"/>
  <c r="C773" i="30"/>
  <c r="C774" i="30"/>
  <c r="C775" i="30"/>
  <c r="C776" i="30"/>
  <c r="C777" i="30"/>
  <c r="C778" i="30"/>
  <c r="C779" i="30"/>
  <c r="C780" i="30"/>
  <c r="C781" i="30"/>
  <c r="C782" i="30"/>
  <c r="C783" i="30"/>
  <c r="C784" i="30"/>
  <c r="C785" i="30"/>
  <c r="C786" i="30"/>
  <c r="C787" i="30"/>
  <c r="C788" i="30"/>
  <c r="C789" i="30"/>
  <c r="C790" i="30"/>
  <c r="C791" i="30"/>
  <c r="C792" i="30"/>
  <c r="C793" i="30"/>
  <c r="C794" i="30"/>
  <c r="C795" i="30"/>
  <c r="C796" i="30"/>
  <c r="C797" i="30"/>
  <c r="C798" i="30"/>
  <c r="C799" i="30"/>
  <c r="C800" i="30"/>
  <c r="C801" i="30"/>
  <c r="C802" i="30"/>
  <c r="C803" i="30"/>
  <c r="C804" i="30"/>
  <c r="C805" i="30"/>
  <c r="C806" i="30"/>
  <c r="C807" i="30"/>
  <c r="C808" i="30"/>
  <c r="C809" i="30"/>
  <c r="C810" i="30"/>
  <c r="C811" i="30"/>
  <c r="C812" i="30"/>
  <c r="C813" i="30"/>
  <c r="C814" i="30"/>
  <c r="C815" i="30"/>
  <c r="C816" i="30"/>
  <c r="C817" i="30"/>
  <c r="C818" i="30"/>
  <c r="C819" i="30"/>
  <c r="C820" i="30"/>
  <c r="C821" i="30"/>
  <c r="C822" i="30"/>
  <c r="C823" i="30"/>
  <c r="C824" i="30"/>
  <c r="C825" i="30"/>
  <c r="C826" i="30"/>
  <c r="C827" i="30"/>
  <c r="C828" i="30"/>
  <c r="C829" i="30"/>
  <c r="C830" i="30"/>
  <c r="C831" i="30"/>
  <c r="C832" i="30"/>
  <c r="C833" i="30"/>
  <c r="C834" i="30"/>
  <c r="C835" i="30"/>
  <c r="C836" i="30"/>
  <c r="C837" i="30"/>
  <c r="C838" i="30"/>
  <c r="C839" i="30"/>
  <c r="C840" i="30"/>
  <c r="C841" i="30"/>
  <c r="C842" i="30"/>
  <c r="C843" i="30"/>
  <c r="C844" i="30"/>
  <c r="C845" i="30"/>
  <c r="C846" i="30"/>
  <c r="C847" i="30"/>
  <c r="C848" i="30"/>
  <c r="C849" i="30"/>
  <c r="C850" i="30"/>
  <c r="C851" i="30"/>
  <c r="C852" i="30"/>
  <c r="C853" i="30"/>
  <c r="C854" i="30"/>
  <c r="C855" i="30"/>
  <c r="C856" i="30"/>
  <c r="C857" i="30"/>
  <c r="C858" i="30"/>
  <c r="C859" i="30"/>
  <c r="C860" i="30"/>
  <c r="C861" i="30"/>
  <c r="C862" i="30"/>
  <c r="C863" i="30"/>
  <c r="C864" i="30"/>
  <c r="C865" i="30"/>
  <c r="C866" i="30"/>
  <c r="C867" i="30"/>
  <c r="C868" i="30"/>
  <c r="C869" i="30"/>
  <c r="C870" i="30"/>
  <c r="C871" i="30"/>
  <c r="C872" i="30"/>
  <c r="C873" i="30"/>
  <c r="C874" i="30"/>
  <c r="C875" i="30"/>
  <c r="C876" i="30"/>
  <c r="C877" i="30"/>
  <c r="C878" i="30"/>
  <c r="C879" i="30"/>
  <c r="C880" i="30"/>
  <c r="C881" i="30"/>
  <c r="C882" i="30"/>
  <c r="C883" i="30"/>
  <c r="C884" i="30"/>
  <c r="C885" i="30"/>
  <c r="C886" i="30"/>
  <c r="C887" i="30"/>
  <c r="C888" i="30"/>
  <c r="C889" i="30"/>
  <c r="C890" i="30"/>
  <c r="C891" i="30"/>
  <c r="C892" i="30"/>
  <c r="C893" i="30"/>
  <c r="C894" i="30"/>
  <c r="C895" i="30"/>
  <c r="C896" i="30"/>
  <c r="C897" i="30"/>
  <c r="C898" i="30"/>
  <c r="C899" i="30"/>
  <c r="C900" i="30"/>
  <c r="C901" i="30"/>
  <c r="C902" i="30"/>
  <c r="C903" i="30"/>
  <c r="C904" i="30"/>
  <c r="C905" i="30"/>
  <c r="C906" i="30"/>
  <c r="C907" i="30"/>
  <c r="C908" i="30"/>
  <c r="C909" i="30"/>
  <c r="C910" i="30"/>
  <c r="C911" i="30"/>
  <c r="C912" i="30"/>
  <c r="C913" i="30"/>
  <c r="C914" i="30"/>
  <c r="C915" i="30"/>
  <c r="C916" i="30"/>
  <c r="C917" i="30"/>
  <c r="C918" i="30"/>
  <c r="C919" i="30"/>
  <c r="C920" i="30"/>
  <c r="C921" i="30"/>
  <c r="C922" i="30"/>
  <c r="C923" i="30"/>
  <c r="C924" i="30"/>
  <c r="C925" i="30"/>
  <c r="C926" i="30"/>
  <c r="C927" i="30"/>
  <c r="C928" i="30"/>
  <c r="C929" i="30"/>
  <c r="C930" i="30"/>
  <c r="C931" i="30"/>
  <c r="C932" i="30"/>
  <c r="C933" i="30"/>
  <c r="C934" i="30"/>
  <c r="C935" i="30"/>
  <c r="C936" i="30"/>
  <c r="C937" i="30"/>
  <c r="C938" i="30"/>
  <c r="C939" i="30"/>
  <c r="C940" i="30"/>
  <c r="C941" i="30"/>
  <c r="C942" i="30"/>
  <c r="C943" i="30"/>
  <c r="C944" i="30"/>
  <c r="C945" i="30"/>
  <c r="C946" i="30"/>
  <c r="C947" i="30"/>
  <c r="C948" i="30"/>
  <c r="C949" i="30"/>
  <c r="C950" i="30"/>
  <c r="C951" i="30"/>
  <c r="C952" i="30"/>
  <c r="C953" i="30"/>
  <c r="C954" i="30"/>
  <c r="C955" i="30"/>
  <c r="C956" i="30"/>
  <c r="C957" i="30"/>
  <c r="C958" i="30"/>
  <c r="C959" i="30"/>
  <c r="C960" i="30"/>
  <c r="C961" i="30"/>
  <c r="C962" i="30"/>
  <c r="C963" i="30"/>
  <c r="C964" i="30"/>
  <c r="C965" i="30"/>
  <c r="C966" i="30"/>
  <c r="C967" i="30"/>
  <c r="C968" i="30"/>
  <c r="C969" i="30"/>
  <c r="C970" i="30"/>
  <c r="C971" i="30"/>
  <c r="C972" i="30"/>
  <c r="C973" i="30"/>
  <c r="C974" i="30"/>
  <c r="C975" i="30"/>
  <c r="C976" i="30"/>
  <c r="C977" i="30"/>
  <c r="C978" i="30"/>
  <c r="C979" i="30"/>
  <c r="C980" i="30"/>
  <c r="C981" i="30"/>
  <c r="C982" i="30"/>
  <c r="C983" i="30"/>
  <c r="C984" i="30"/>
  <c r="C985" i="30"/>
  <c r="C986" i="30"/>
  <c r="C987" i="30"/>
  <c r="C988" i="30"/>
  <c r="C989" i="30"/>
  <c r="C990" i="30"/>
  <c r="C991" i="30"/>
  <c r="C992" i="30"/>
  <c r="C993" i="30"/>
  <c r="C994" i="30"/>
  <c r="C995" i="30"/>
  <c r="C996" i="30"/>
  <c r="C997" i="30"/>
  <c r="C998" i="30"/>
  <c r="C999" i="30"/>
  <c r="C1000" i="30"/>
  <c r="C1001" i="30"/>
  <c r="C1002" i="30"/>
  <c r="C1003" i="30"/>
  <c r="C1004" i="30"/>
  <c r="C1005" i="30"/>
  <c r="C1006" i="30"/>
  <c r="C1007" i="30"/>
  <c r="C1008" i="30"/>
  <c r="C1009" i="30"/>
  <c r="C1010" i="30"/>
  <c r="C1011" i="30"/>
  <c r="C1012" i="30"/>
  <c r="C1013" i="30"/>
  <c r="C1014" i="30"/>
  <c r="C1015" i="30"/>
  <c r="C1016" i="30"/>
  <c r="C1017" i="30"/>
  <c r="C1018" i="30"/>
  <c r="C1019" i="30"/>
  <c r="C1020" i="30"/>
  <c r="C1021" i="30"/>
  <c r="C1022" i="30"/>
  <c r="C1023" i="30"/>
  <c r="C1024" i="30"/>
  <c r="C1025" i="30"/>
  <c r="C1026" i="30"/>
  <c r="C1027" i="30"/>
  <c r="C1028" i="30"/>
  <c r="C1029" i="30"/>
  <c r="C1030" i="30"/>
  <c r="C1031" i="30"/>
  <c r="C1032" i="30"/>
  <c r="C1033" i="30"/>
  <c r="C1034" i="30"/>
  <c r="C1035" i="30"/>
  <c r="C1036" i="30"/>
  <c r="C1037" i="30"/>
  <c r="C1038" i="30"/>
  <c r="C1039" i="30"/>
  <c r="C1040" i="30"/>
  <c r="C1041" i="30"/>
  <c r="C1042" i="30"/>
  <c r="C1043" i="30"/>
  <c r="C1044" i="30"/>
  <c r="C1045" i="30"/>
  <c r="C1046" i="30"/>
  <c r="C1047" i="30"/>
  <c r="C1048" i="30"/>
  <c r="C1049" i="30"/>
  <c r="C1050" i="30"/>
  <c r="C1051" i="30"/>
  <c r="C1052" i="30"/>
  <c r="C1053" i="30"/>
  <c r="C1054" i="30"/>
  <c r="C1055" i="30"/>
  <c r="C1056" i="30"/>
  <c r="C1057" i="30"/>
  <c r="C1058" i="30"/>
  <c r="C1059" i="30"/>
  <c r="C1060" i="30"/>
  <c r="C1061" i="30"/>
  <c r="C1062" i="30"/>
  <c r="C1063" i="30"/>
  <c r="C1064" i="30"/>
  <c r="C1065" i="30"/>
  <c r="C1066" i="30"/>
  <c r="C1067" i="30"/>
  <c r="C1068" i="30"/>
  <c r="C1069" i="30"/>
  <c r="C1070" i="30"/>
  <c r="C1071" i="30"/>
  <c r="C1072" i="30"/>
  <c r="C1073" i="30"/>
  <c r="C1074" i="30"/>
  <c r="C1075" i="30"/>
  <c r="C1076" i="30"/>
  <c r="C1077" i="30"/>
  <c r="C1078" i="30"/>
  <c r="C1079" i="30"/>
  <c r="C1080" i="30"/>
  <c r="C1081" i="30"/>
  <c r="C1082" i="30"/>
  <c r="C1083" i="30"/>
  <c r="C1084" i="30"/>
  <c r="C1085" i="30"/>
  <c r="C1086" i="30"/>
  <c r="C1087" i="30"/>
  <c r="C1088" i="30"/>
  <c r="C1089" i="30"/>
  <c r="C1090" i="30"/>
  <c r="C1091" i="30"/>
  <c r="C1092" i="30"/>
  <c r="C1093" i="30"/>
  <c r="C1094" i="30"/>
  <c r="C1095" i="30"/>
  <c r="C1096" i="30"/>
  <c r="C1097" i="30"/>
  <c r="C1098" i="30"/>
  <c r="C1099" i="30"/>
  <c r="C1100" i="30"/>
  <c r="C1101" i="30"/>
  <c r="C1102" i="30"/>
  <c r="C1103" i="30"/>
  <c r="C1104" i="30"/>
  <c r="C1105" i="30"/>
  <c r="C1106" i="30"/>
  <c r="C1107" i="30"/>
  <c r="C1108" i="30"/>
  <c r="C1109" i="30"/>
  <c r="C1110" i="30"/>
  <c r="C1111" i="30"/>
  <c r="C1112" i="30"/>
  <c r="C1113" i="30"/>
  <c r="C1114" i="30"/>
  <c r="C1115" i="30"/>
  <c r="C1116" i="30"/>
  <c r="C1117" i="30"/>
  <c r="C1118" i="30"/>
  <c r="C1119" i="30"/>
  <c r="C1120" i="30"/>
  <c r="C1121" i="30"/>
  <c r="C1122" i="30"/>
  <c r="C1123" i="30"/>
  <c r="C1124" i="30"/>
  <c r="C1125" i="30"/>
  <c r="C1126" i="30"/>
  <c r="C1127" i="30"/>
  <c r="C1128" i="30"/>
  <c r="C1129" i="30"/>
  <c r="C1130" i="30"/>
  <c r="C1131" i="30"/>
  <c r="C1132" i="30"/>
  <c r="C1133" i="30"/>
  <c r="C1134" i="30"/>
  <c r="C1135" i="30"/>
  <c r="C1136" i="30"/>
  <c r="C1137" i="30"/>
  <c r="C1138" i="30"/>
  <c r="C1139" i="30"/>
  <c r="C1140" i="30"/>
  <c r="C1141" i="30"/>
  <c r="C1142" i="30"/>
  <c r="C1143" i="30"/>
  <c r="C1144" i="30"/>
  <c r="C1145" i="30"/>
  <c r="C1146" i="30"/>
  <c r="C1147" i="30"/>
  <c r="C1148" i="30"/>
  <c r="C1149" i="30"/>
  <c r="C1150" i="30"/>
  <c r="C1151" i="30"/>
  <c r="C1152" i="30"/>
  <c r="C1153" i="30"/>
  <c r="C1154" i="30"/>
  <c r="C1155" i="30"/>
  <c r="C1156" i="30"/>
  <c r="C1157" i="30"/>
  <c r="C1158" i="30"/>
  <c r="C1159" i="30"/>
  <c r="C1160" i="30"/>
  <c r="C1161" i="30"/>
  <c r="C1162" i="30"/>
  <c r="C1163" i="30"/>
  <c r="C1164" i="30"/>
  <c r="C1165" i="30"/>
  <c r="C1166" i="30"/>
  <c r="C1167" i="30"/>
  <c r="C1168" i="30"/>
  <c r="C1169" i="30"/>
  <c r="C1170" i="30"/>
  <c r="C1171" i="30"/>
  <c r="C1172" i="30"/>
  <c r="C1173" i="30"/>
  <c r="C1174" i="30"/>
  <c r="C1175" i="30"/>
  <c r="C1176" i="30"/>
  <c r="C1177" i="30"/>
  <c r="C1178" i="30"/>
  <c r="C1179" i="30"/>
  <c r="C1180" i="30"/>
  <c r="C1181" i="30"/>
  <c r="C1182" i="30"/>
  <c r="C1183" i="30"/>
  <c r="C1184" i="30"/>
  <c r="C1185" i="30"/>
  <c r="C1186" i="30"/>
  <c r="C1187" i="30"/>
  <c r="C1188" i="30"/>
  <c r="C1189" i="30"/>
  <c r="C1190" i="30"/>
  <c r="C1191" i="30"/>
  <c r="C1192" i="30"/>
  <c r="C1193" i="30"/>
  <c r="C1194" i="30"/>
  <c r="C1195" i="30"/>
  <c r="C1196" i="30"/>
  <c r="C1197" i="30"/>
  <c r="C1198" i="30"/>
  <c r="C1199" i="30"/>
  <c r="C1200" i="30"/>
  <c r="C1201" i="30"/>
  <c r="C1202" i="30"/>
  <c r="C1203" i="30"/>
  <c r="C1204" i="30"/>
  <c r="C1205" i="30"/>
  <c r="C1206" i="30"/>
  <c r="C1207" i="30"/>
  <c r="C1208" i="30"/>
  <c r="C1209" i="30"/>
  <c r="C1210" i="30"/>
  <c r="C1211" i="30"/>
  <c r="C1212" i="30"/>
  <c r="C1213" i="30"/>
  <c r="C1214" i="30"/>
  <c r="C1215" i="30"/>
  <c r="C1216" i="30"/>
  <c r="C1217" i="30"/>
  <c r="C1218" i="30"/>
  <c r="C1219" i="30"/>
  <c r="C1220" i="30"/>
  <c r="C1221" i="30"/>
  <c r="C1222" i="30"/>
  <c r="C1223" i="30"/>
  <c r="C1224" i="30"/>
  <c r="C1225" i="30"/>
  <c r="C1226" i="30"/>
  <c r="C1227" i="30"/>
  <c r="C1228" i="30"/>
  <c r="C1229" i="30"/>
  <c r="C1230" i="30"/>
  <c r="C1231" i="30"/>
  <c r="C1232" i="30"/>
  <c r="C1233" i="30"/>
  <c r="C1234" i="30"/>
  <c r="C1235" i="30"/>
  <c r="C1236" i="30"/>
  <c r="C1237" i="30"/>
  <c r="C1238" i="30"/>
  <c r="C1239" i="30"/>
  <c r="C1240" i="30"/>
  <c r="C1241" i="30"/>
  <c r="C1242" i="30"/>
  <c r="C1243" i="30"/>
  <c r="C1244" i="30"/>
  <c r="C1245" i="30"/>
  <c r="C1246" i="30"/>
  <c r="C1247" i="30"/>
  <c r="C1248" i="30"/>
  <c r="C1249" i="30"/>
  <c r="C1250" i="30"/>
  <c r="C1251" i="30"/>
  <c r="C1252" i="30"/>
  <c r="C1253" i="30"/>
  <c r="C1254" i="30"/>
  <c r="C1255" i="30"/>
  <c r="C1256" i="30"/>
  <c r="C1257" i="30"/>
  <c r="C1258" i="30"/>
  <c r="C1259" i="30"/>
  <c r="C1260" i="30"/>
  <c r="C1261" i="30"/>
  <c r="C1262" i="30"/>
  <c r="C1263" i="30"/>
  <c r="C1264" i="30"/>
  <c r="C1265" i="30"/>
  <c r="C1266" i="30"/>
  <c r="C1267" i="30"/>
  <c r="C1268" i="30"/>
  <c r="C1269" i="30"/>
  <c r="C1270" i="30"/>
  <c r="C1271" i="30"/>
  <c r="C1272" i="30"/>
  <c r="C1273" i="30"/>
  <c r="C1274" i="30"/>
  <c r="C1275" i="30"/>
  <c r="C1276" i="30"/>
  <c r="C1277" i="30"/>
  <c r="C1278" i="30"/>
  <c r="C1279" i="30"/>
  <c r="C1280" i="30"/>
  <c r="C1281" i="30"/>
  <c r="C1282" i="30"/>
  <c r="C1283" i="30"/>
  <c r="C1284" i="30"/>
  <c r="C1285" i="30"/>
  <c r="C1286" i="30"/>
  <c r="C1287" i="30"/>
  <c r="C1288" i="30"/>
  <c r="C1289" i="30"/>
  <c r="C1290" i="30"/>
  <c r="C1291" i="30"/>
  <c r="C1292" i="30"/>
  <c r="C1293" i="30"/>
  <c r="C1294" i="30"/>
  <c r="C1295" i="30"/>
  <c r="C1296" i="30"/>
  <c r="C1297" i="30"/>
  <c r="C1298" i="30"/>
  <c r="C1299" i="30"/>
  <c r="C1300" i="30"/>
  <c r="C1301" i="30"/>
  <c r="C1302" i="30"/>
  <c r="C1303" i="30"/>
  <c r="C1304" i="30"/>
  <c r="C1305" i="30"/>
  <c r="C1306" i="30"/>
  <c r="C1307" i="30"/>
  <c r="C1308" i="30"/>
  <c r="C1309" i="30"/>
  <c r="C1310" i="30"/>
  <c r="C1311" i="30"/>
  <c r="C1312" i="30"/>
  <c r="C1313" i="30"/>
  <c r="C1314" i="30"/>
  <c r="C1315" i="30"/>
  <c r="C1316" i="30"/>
  <c r="C1317" i="30"/>
  <c r="C1318" i="30"/>
  <c r="C1319" i="30"/>
  <c r="C1320" i="30"/>
  <c r="C1321" i="30"/>
  <c r="C1322" i="30"/>
  <c r="C1323" i="30"/>
  <c r="C1324" i="30"/>
  <c r="C1325" i="30"/>
  <c r="C1326" i="30"/>
  <c r="C1327" i="30"/>
  <c r="C1328" i="30"/>
  <c r="C1329" i="30"/>
  <c r="C1330" i="30"/>
  <c r="C1331" i="30"/>
  <c r="C1332" i="30"/>
  <c r="C1333" i="30"/>
  <c r="C1334" i="30"/>
  <c r="C1335" i="30"/>
  <c r="C1336" i="30"/>
  <c r="C1337" i="30"/>
  <c r="C1338" i="30"/>
  <c r="C1339" i="30"/>
  <c r="C1340" i="30"/>
  <c r="C1341" i="30"/>
  <c r="C1342" i="30"/>
  <c r="C1343" i="30"/>
  <c r="C1344" i="30"/>
  <c r="C1345" i="30"/>
  <c r="C1346" i="30"/>
  <c r="C1347" i="30"/>
  <c r="C1348" i="30"/>
  <c r="C1349" i="30"/>
  <c r="C1350" i="30"/>
  <c r="C1351" i="30"/>
  <c r="C1352" i="30"/>
  <c r="C1353" i="30"/>
  <c r="C1354" i="30"/>
  <c r="C1355" i="30"/>
  <c r="C1356" i="30"/>
  <c r="C1357" i="30"/>
  <c r="C1358" i="30"/>
  <c r="C1359" i="30"/>
  <c r="C1360" i="30"/>
  <c r="C1361" i="30"/>
  <c r="C1362" i="30"/>
  <c r="C1363" i="30"/>
  <c r="C1364" i="30"/>
  <c r="C1365" i="30"/>
  <c r="C1366" i="30"/>
  <c r="C1367" i="30"/>
  <c r="C1368" i="30"/>
  <c r="C1369" i="30"/>
  <c r="C1370" i="30"/>
  <c r="C1371" i="30"/>
  <c r="C1372" i="30"/>
  <c r="C1373" i="30"/>
  <c r="C1374" i="30"/>
  <c r="C1375" i="30"/>
  <c r="C1376" i="30"/>
  <c r="C1377" i="30"/>
  <c r="C1378" i="30"/>
  <c r="C1379" i="30"/>
  <c r="C1380" i="30"/>
  <c r="C1381" i="30"/>
  <c r="C1382" i="30"/>
  <c r="C1383" i="30"/>
  <c r="C1384" i="30"/>
  <c r="C1385" i="30"/>
  <c r="C1386" i="30"/>
  <c r="C1387" i="30"/>
  <c r="C1388" i="30"/>
  <c r="C1389" i="30"/>
  <c r="C1390" i="30"/>
  <c r="C1391" i="30"/>
  <c r="C1392" i="30"/>
  <c r="C1393" i="30"/>
  <c r="C1394" i="30"/>
  <c r="C1395" i="30"/>
  <c r="C1396" i="30"/>
  <c r="C1397" i="30"/>
  <c r="C1398" i="30"/>
  <c r="C1399" i="30"/>
  <c r="C1400" i="30"/>
  <c r="C1401" i="30"/>
  <c r="C1402" i="30"/>
  <c r="C1403" i="30"/>
  <c r="C1404" i="30"/>
  <c r="C1405" i="30"/>
  <c r="C1406" i="30"/>
  <c r="C1407" i="30"/>
  <c r="C1408" i="30"/>
  <c r="C1409" i="30"/>
  <c r="C1410" i="30"/>
  <c r="C1411" i="30"/>
  <c r="C1412" i="30"/>
  <c r="C1413" i="30"/>
  <c r="C1414" i="30"/>
  <c r="C1415" i="30"/>
  <c r="C1416" i="30"/>
  <c r="C1417" i="30"/>
  <c r="C1418" i="30"/>
  <c r="C1419" i="30"/>
  <c r="C1420" i="30"/>
  <c r="C1421" i="30"/>
  <c r="C1422" i="30"/>
  <c r="C1423" i="30"/>
  <c r="C1424" i="30"/>
  <c r="C1425" i="30"/>
  <c r="C1426" i="30"/>
  <c r="C1427" i="30"/>
  <c r="C1428" i="30"/>
  <c r="C1429" i="30"/>
  <c r="C1430" i="30"/>
  <c r="C1431" i="30"/>
  <c r="C1432" i="30"/>
  <c r="C1433" i="30"/>
  <c r="C1434" i="30"/>
  <c r="C1435" i="30"/>
  <c r="C1436" i="30"/>
  <c r="C1437" i="30"/>
  <c r="C1438" i="30"/>
  <c r="C1439" i="30"/>
  <c r="C1440" i="30"/>
  <c r="C1441" i="30"/>
  <c r="C1442" i="30"/>
  <c r="C1443" i="30"/>
  <c r="C1444" i="30"/>
  <c r="C1445" i="30"/>
  <c r="C1446" i="30"/>
  <c r="C1447" i="30"/>
  <c r="C1448" i="30"/>
  <c r="C1449" i="30"/>
  <c r="C1450" i="30"/>
  <c r="C1451" i="30"/>
  <c r="C1452" i="30"/>
  <c r="C1453" i="30"/>
  <c r="C1454" i="30"/>
  <c r="C1455" i="30"/>
  <c r="C1456" i="30"/>
  <c r="C1457" i="30"/>
  <c r="C1458" i="30"/>
  <c r="C1459" i="30"/>
  <c r="C1460" i="30"/>
  <c r="C1461" i="30"/>
  <c r="C1462" i="30"/>
  <c r="C1463" i="30"/>
  <c r="C1464" i="30"/>
  <c r="C1465" i="30"/>
  <c r="C1466" i="30"/>
  <c r="C1467" i="30"/>
  <c r="C1468" i="30"/>
  <c r="C1469" i="30"/>
  <c r="C1470" i="30"/>
  <c r="C1471" i="30"/>
  <c r="C1472" i="30"/>
  <c r="C1473" i="30"/>
  <c r="C1474" i="30"/>
  <c r="C1475" i="30"/>
  <c r="C1476" i="30"/>
  <c r="C1477" i="30"/>
  <c r="C1478" i="30"/>
  <c r="C1479" i="30"/>
  <c r="C1480" i="30"/>
  <c r="C1481" i="30"/>
  <c r="C1482" i="30"/>
  <c r="C1483" i="30"/>
  <c r="C1484" i="30"/>
  <c r="C1485" i="30"/>
  <c r="C1486" i="30"/>
  <c r="C1487" i="30"/>
  <c r="C1488" i="30"/>
  <c r="C1489" i="30"/>
  <c r="C1490" i="30"/>
  <c r="C1491" i="30"/>
  <c r="C1492" i="30"/>
  <c r="C1493" i="30"/>
  <c r="C1494" i="30"/>
  <c r="C1495" i="30"/>
  <c r="C1496" i="30"/>
  <c r="C1497" i="30"/>
  <c r="C1498" i="30"/>
  <c r="C1499" i="30"/>
  <c r="C1500" i="30"/>
  <c r="C1501" i="30"/>
  <c r="C1502" i="30"/>
  <c r="C1503" i="30"/>
  <c r="C1504" i="30"/>
  <c r="C1505" i="30"/>
  <c r="C1506" i="30"/>
  <c r="C1507" i="30"/>
  <c r="C1508" i="30"/>
  <c r="C1509" i="30"/>
  <c r="C1510" i="30"/>
  <c r="C1511" i="30"/>
  <c r="C1512" i="30"/>
  <c r="C1513" i="30"/>
  <c r="C1514" i="30"/>
  <c r="C1515" i="30"/>
  <c r="C1516" i="30"/>
  <c r="C1517" i="30"/>
  <c r="C1518" i="30"/>
  <c r="C1519" i="30"/>
  <c r="C1520" i="30"/>
  <c r="C1521" i="30"/>
  <c r="C1522" i="30"/>
  <c r="C1523" i="30"/>
  <c r="C1524" i="30"/>
  <c r="C1525" i="30"/>
  <c r="C1526" i="30"/>
  <c r="C1527" i="30"/>
  <c r="C1528" i="30"/>
  <c r="C1529" i="30"/>
  <c r="C1530" i="30"/>
  <c r="C1531" i="30"/>
  <c r="C1532" i="30"/>
  <c r="C1533" i="30"/>
  <c r="C1534" i="30"/>
  <c r="C1535" i="30"/>
  <c r="C1536" i="30"/>
  <c r="C1537" i="30"/>
  <c r="C1538" i="30"/>
  <c r="C1539" i="30"/>
  <c r="C1540" i="30"/>
  <c r="C1541" i="30"/>
  <c r="C1542" i="30"/>
  <c r="C1543" i="30"/>
  <c r="C1544" i="30"/>
  <c r="C1545" i="30"/>
  <c r="C1546" i="30"/>
  <c r="C1547" i="30"/>
  <c r="C1548" i="30"/>
  <c r="C1549" i="30"/>
  <c r="C1550" i="30"/>
  <c r="C1551" i="30"/>
  <c r="C1552" i="30"/>
  <c r="C1553" i="30"/>
  <c r="C1554" i="30"/>
  <c r="C1555" i="30"/>
  <c r="C1556" i="30"/>
  <c r="C1557" i="30"/>
  <c r="C1558" i="30"/>
  <c r="C1559" i="30"/>
  <c r="C1560" i="30"/>
  <c r="C1561" i="30"/>
  <c r="C1562" i="30"/>
  <c r="C1563" i="30"/>
  <c r="C1564" i="30"/>
  <c r="C1565" i="30"/>
  <c r="C1566" i="30"/>
  <c r="C1567" i="30"/>
  <c r="C1568" i="30"/>
  <c r="C1569" i="30"/>
  <c r="C1570" i="30"/>
  <c r="C1571" i="30"/>
  <c r="C1572" i="30"/>
  <c r="C1573" i="30"/>
  <c r="C1574" i="30"/>
  <c r="C1575" i="30"/>
  <c r="C1576" i="30"/>
  <c r="C1577" i="30"/>
  <c r="C1578" i="30"/>
  <c r="C1579" i="30"/>
  <c r="C1580" i="30"/>
  <c r="C1581" i="30"/>
  <c r="C1582" i="30"/>
  <c r="C1583" i="30"/>
  <c r="C1584" i="30"/>
  <c r="C1585" i="30"/>
  <c r="C1586" i="30"/>
  <c r="C1587" i="30"/>
  <c r="C1588" i="30"/>
  <c r="C1589" i="30"/>
  <c r="C1590" i="30"/>
  <c r="C1591" i="30"/>
  <c r="C1592" i="30"/>
  <c r="C1593" i="30"/>
  <c r="C1594" i="30"/>
  <c r="C1595" i="30"/>
  <c r="C1596" i="30"/>
  <c r="C1597" i="30"/>
  <c r="C1598" i="30"/>
  <c r="C1599" i="30"/>
  <c r="C1600" i="30"/>
  <c r="C1601" i="30"/>
  <c r="C1602" i="30"/>
  <c r="C1603" i="30"/>
  <c r="C1604" i="30"/>
  <c r="C1605" i="30"/>
  <c r="C1606" i="30"/>
  <c r="C1607" i="30"/>
  <c r="C1608" i="30"/>
  <c r="C1609" i="30"/>
  <c r="C1610" i="30"/>
  <c r="C1611" i="30"/>
  <c r="C1612" i="30"/>
  <c r="C1613" i="30"/>
  <c r="C1614" i="30"/>
  <c r="C1615" i="30"/>
  <c r="C1616" i="30"/>
  <c r="C1617" i="30"/>
  <c r="C1618" i="30"/>
  <c r="C1619" i="30"/>
  <c r="C1620" i="30"/>
  <c r="C1621" i="30"/>
  <c r="C1622" i="30"/>
  <c r="C1623" i="30"/>
  <c r="C1624" i="30"/>
  <c r="C1625" i="30"/>
  <c r="C1626" i="30"/>
  <c r="C1627" i="30"/>
  <c r="C1628" i="30"/>
  <c r="C1629" i="30"/>
  <c r="C1630" i="30"/>
  <c r="C1631" i="30"/>
  <c r="C1632" i="30"/>
  <c r="C1633" i="30"/>
  <c r="C1634" i="30"/>
  <c r="C1635" i="30"/>
  <c r="C1636" i="30"/>
  <c r="C1637" i="30"/>
  <c r="C1638" i="30"/>
  <c r="C1639" i="30"/>
  <c r="C1640" i="30"/>
  <c r="C1641" i="30"/>
  <c r="C1642" i="30"/>
  <c r="C1643" i="30"/>
  <c r="C1644" i="30"/>
  <c r="C1645" i="30"/>
  <c r="C1646" i="30"/>
  <c r="C1647" i="30"/>
  <c r="C1648" i="30"/>
  <c r="C1649" i="30"/>
  <c r="C1650" i="30"/>
  <c r="C1651" i="30"/>
  <c r="C1652" i="30"/>
  <c r="C1653" i="30"/>
  <c r="C1654" i="30"/>
  <c r="C1655" i="30"/>
  <c r="C1656" i="30"/>
  <c r="C1657" i="30"/>
  <c r="C1658" i="30"/>
  <c r="C1659" i="30"/>
  <c r="C1660" i="30"/>
  <c r="C1661" i="30"/>
  <c r="C1662" i="30"/>
  <c r="C1663" i="30"/>
  <c r="C1664" i="30"/>
  <c r="C1665" i="30"/>
  <c r="C1666" i="30"/>
  <c r="C1667" i="30"/>
  <c r="C1668" i="30"/>
  <c r="C1669" i="30"/>
  <c r="C1670" i="30"/>
  <c r="C1671" i="30"/>
  <c r="C1672" i="30"/>
  <c r="C1673" i="30"/>
  <c r="C1674" i="30"/>
  <c r="C1675" i="30"/>
  <c r="C1676" i="30"/>
  <c r="C1677" i="30"/>
  <c r="C1678" i="30"/>
  <c r="C1679" i="30"/>
  <c r="C1680" i="30"/>
  <c r="C1681" i="30"/>
  <c r="C1682" i="30"/>
  <c r="C1683" i="30"/>
  <c r="C1684" i="30"/>
  <c r="C1685" i="30"/>
  <c r="C1686" i="30"/>
  <c r="C1687" i="30"/>
  <c r="C1688" i="30"/>
  <c r="C1689" i="30"/>
  <c r="C1690" i="30"/>
  <c r="C1691" i="30"/>
  <c r="C1692" i="30"/>
  <c r="C1693" i="30"/>
  <c r="C1694" i="30"/>
  <c r="C1695" i="30"/>
  <c r="C1696" i="30"/>
  <c r="C1697" i="30"/>
  <c r="C1698" i="30"/>
  <c r="C1699" i="30"/>
  <c r="C1700" i="30"/>
  <c r="C1701" i="30"/>
  <c r="C1702" i="30"/>
  <c r="C1703" i="30"/>
  <c r="C1704" i="30"/>
  <c r="C1705" i="30"/>
  <c r="C1706" i="30"/>
  <c r="C1707" i="30"/>
  <c r="C1708" i="30"/>
  <c r="C1709" i="30"/>
  <c r="C1710" i="30"/>
  <c r="C1711" i="30"/>
  <c r="C1712" i="30"/>
  <c r="C1713" i="30"/>
  <c r="C1714" i="30"/>
  <c r="C1715" i="30"/>
  <c r="C1716" i="30"/>
  <c r="C1717" i="30"/>
  <c r="C1718" i="30"/>
  <c r="C1719" i="30"/>
  <c r="C1720" i="30"/>
  <c r="C1721" i="30"/>
  <c r="C1722" i="30"/>
  <c r="C1723" i="30"/>
  <c r="C1724" i="30"/>
  <c r="C1725" i="30"/>
  <c r="C1726" i="30"/>
  <c r="C1727" i="30"/>
  <c r="C1728" i="30"/>
  <c r="C1729" i="30"/>
  <c r="C1730" i="30"/>
  <c r="C1731" i="30"/>
  <c r="C1732" i="30"/>
  <c r="C1733" i="30"/>
  <c r="C1734" i="30"/>
  <c r="C1735" i="30"/>
  <c r="C1736" i="30"/>
  <c r="C1737" i="30"/>
  <c r="C1738" i="30"/>
  <c r="C1739" i="30"/>
  <c r="C1740" i="30"/>
  <c r="C1741" i="30"/>
  <c r="C1742" i="30"/>
  <c r="C1743" i="30"/>
  <c r="C1744" i="30"/>
  <c r="C1745" i="30"/>
  <c r="C1746" i="30"/>
  <c r="C1747" i="30"/>
  <c r="C1748" i="30"/>
  <c r="C1749" i="30"/>
  <c r="C1750" i="30"/>
  <c r="C1751" i="30"/>
  <c r="C1752" i="30"/>
  <c r="C1753" i="30"/>
  <c r="C1754" i="30"/>
  <c r="C1755" i="30"/>
  <c r="C1756" i="30"/>
  <c r="C1757" i="30"/>
  <c r="C1758" i="30"/>
  <c r="C1759" i="30"/>
  <c r="C1760" i="30"/>
  <c r="C1761" i="30"/>
  <c r="C1762" i="30"/>
  <c r="C1763" i="30"/>
  <c r="C1764" i="30"/>
  <c r="C1765" i="30"/>
  <c r="C1766" i="30"/>
  <c r="C1767" i="30"/>
  <c r="C1768" i="30"/>
  <c r="C1769" i="30"/>
  <c r="C1770" i="30"/>
  <c r="C1771" i="30"/>
  <c r="C1772" i="30"/>
  <c r="C1773" i="30"/>
  <c r="C1774" i="30"/>
  <c r="C1775" i="30"/>
  <c r="C1776" i="30"/>
  <c r="C1777" i="30"/>
  <c r="C1778" i="30"/>
  <c r="C1779" i="30"/>
  <c r="C1780" i="30"/>
  <c r="C1781" i="30"/>
  <c r="C1782" i="30"/>
  <c r="C1783" i="30"/>
  <c r="C1784" i="30"/>
  <c r="C1785" i="30"/>
  <c r="C1786" i="30"/>
  <c r="C1787" i="30"/>
  <c r="C1788" i="30"/>
  <c r="C1789" i="30"/>
  <c r="C1790" i="30"/>
  <c r="C1791" i="30"/>
  <c r="C1792" i="30"/>
  <c r="C1793" i="30"/>
  <c r="C1794" i="30"/>
  <c r="C1795" i="30"/>
  <c r="C1796" i="30"/>
  <c r="C1797" i="30"/>
  <c r="C1798" i="30"/>
  <c r="C1799" i="30"/>
  <c r="C1800" i="30"/>
  <c r="C1801" i="30"/>
  <c r="C1802" i="30"/>
  <c r="C1803" i="30"/>
  <c r="C1804" i="30"/>
  <c r="C1805" i="30"/>
  <c r="C1806" i="30"/>
  <c r="C1807" i="30"/>
  <c r="C1808" i="30"/>
  <c r="C1809" i="30"/>
  <c r="C1810" i="30"/>
  <c r="C1811" i="30"/>
  <c r="C1812" i="30"/>
  <c r="C1813" i="30"/>
  <c r="C1814" i="30"/>
  <c r="C1815" i="30"/>
  <c r="C1816" i="30"/>
  <c r="C1817" i="30"/>
  <c r="C1818" i="30"/>
  <c r="C1819" i="30"/>
  <c r="C1820" i="30"/>
  <c r="C1821" i="30"/>
  <c r="C1822" i="30"/>
  <c r="C1823" i="30"/>
  <c r="C1824" i="30"/>
  <c r="C1825" i="30"/>
  <c r="C1826" i="30"/>
  <c r="C1827" i="30"/>
  <c r="C1828" i="30"/>
  <c r="C1829" i="30"/>
  <c r="C1830" i="30"/>
  <c r="C1831" i="30"/>
  <c r="C1832" i="30"/>
  <c r="C1833" i="30"/>
  <c r="C1834" i="30"/>
  <c r="C1835" i="30"/>
  <c r="C1836" i="30"/>
  <c r="C1837" i="30"/>
  <c r="C1838" i="30"/>
  <c r="C1839" i="30"/>
  <c r="C1840" i="30"/>
  <c r="C1841" i="30"/>
  <c r="C1842" i="30"/>
  <c r="C1843" i="30"/>
  <c r="C1844" i="30"/>
  <c r="C1845" i="30"/>
  <c r="C1846" i="30"/>
  <c r="C1847" i="30"/>
  <c r="C1848" i="30"/>
  <c r="C1849" i="30"/>
  <c r="C1850" i="30"/>
  <c r="C1851" i="30"/>
  <c r="C1852" i="30"/>
  <c r="C1853" i="30"/>
  <c r="C1854" i="30"/>
  <c r="C1855" i="30"/>
  <c r="C1856" i="30"/>
  <c r="C1857" i="30"/>
  <c r="C1858" i="30"/>
  <c r="C1859" i="30"/>
  <c r="C1860" i="30"/>
  <c r="C1861" i="30"/>
  <c r="C1862" i="30"/>
  <c r="C1863" i="30"/>
  <c r="C1864" i="30"/>
  <c r="C1865" i="30"/>
  <c r="C1866" i="30"/>
  <c r="C1867" i="30"/>
  <c r="C1868" i="30"/>
  <c r="C1869" i="30"/>
  <c r="C1870" i="30"/>
  <c r="C1871" i="30"/>
  <c r="C1872" i="30"/>
  <c r="C1873" i="30"/>
  <c r="C1874" i="30"/>
  <c r="C1875" i="30"/>
  <c r="C1876" i="30"/>
  <c r="C1877" i="30"/>
  <c r="C1878" i="30"/>
  <c r="C1879" i="30"/>
  <c r="C1880" i="30"/>
  <c r="C1881" i="30"/>
  <c r="C1882" i="30"/>
  <c r="C1883" i="30"/>
  <c r="C1884" i="30"/>
  <c r="C1885" i="30"/>
  <c r="C1886" i="30"/>
  <c r="C1887" i="30"/>
  <c r="C1888" i="30"/>
  <c r="C1889" i="30"/>
  <c r="C1890" i="30"/>
  <c r="C1891" i="30"/>
  <c r="C1893" i="30"/>
  <c r="C1894" i="30"/>
  <c r="C1895" i="30"/>
  <c r="C1896" i="30"/>
  <c r="C1897" i="30"/>
  <c r="C1898" i="30"/>
  <c r="C1899" i="30"/>
  <c r="C1900" i="30"/>
  <c r="C1901" i="30"/>
  <c r="C1902" i="30"/>
  <c r="C1903" i="30"/>
  <c r="C1904" i="30"/>
  <c r="C1905" i="30"/>
  <c r="C1906" i="30"/>
  <c r="C1907" i="30"/>
  <c r="C1908" i="30"/>
  <c r="C1909" i="30"/>
  <c r="C1910" i="30"/>
  <c r="C1911" i="30"/>
  <c r="C1912" i="30"/>
  <c r="C1913" i="30"/>
  <c r="C1914" i="30"/>
  <c r="C1915" i="30"/>
  <c r="C1916" i="30"/>
  <c r="C1917" i="30"/>
  <c r="C1918" i="30"/>
  <c r="C1919" i="30"/>
  <c r="C1920" i="30"/>
  <c r="C1921" i="30"/>
  <c r="C1922" i="30"/>
  <c r="C1923" i="30"/>
  <c r="C1924" i="30"/>
  <c r="C1925" i="30"/>
  <c r="C1926" i="30"/>
  <c r="C1927" i="30"/>
  <c r="C1928" i="30"/>
  <c r="C1929" i="30"/>
  <c r="C1930" i="30"/>
  <c r="C1931" i="30"/>
  <c r="C1932" i="30"/>
  <c r="C1933" i="30"/>
  <c r="C1934" i="30"/>
  <c r="C1935" i="30"/>
  <c r="C1936" i="30"/>
  <c r="C1937" i="30"/>
  <c r="C1938" i="30"/>
  <c r="C1939" i="30"/>
  <c r="C1940" i="30"/>
  <c r="C1941" i="30"/>
  <c r="C1942" i="30"/>
  <c r="C1943" i="30"/>
  <c r="C1944" i="30"/>
  <c r="C1945" i="30"/>
  <c r="C1946" i="30"/>
  <c r="C1947" i="30"/>
  <c r="C1948" i="30"/>
  <c r="C1949" i="30"/>
  <c r="C1950" i="30"/>
  <c r="C1951" i="30"/>
  <c r="C1952" i="30"/>
  <c r="C1953" i="30"/>
  <c r="C1954" i="30"/>
  <c r="C1955" i="30"/>
  <c r="C1956" i="30"/>
  <c r="C1957" i="30"/>
  <c r="C1958" i="30"/>
  <c r="C1959" i="30"/>
  <c r="C1960" i="30"/>
  <c r="C1961" i="30"/>
  <c r="C1962" i="30"/>
  <c r="C1963" i="30"/>
  <c r="C1964" i="30"/>
  <c r="C1965" i="30"/>
  <c r="C1966" i="30"/>
  <c r="C1967" i="30"/>
  <c r="C1968" i="30"/>
  <c r="C1969" i="30"/>
  <c r="C1970" i="30"/>
  <c r="C1971" i="30"/>
  <c r="C1972" i="30"/>
  <c r="C1973" i="30"/>
  <c r="C1974" i="30"/>
  <c r="C1975" i="30"/>
  <c r="C1976" i="30"/>
  <c r="C1977" i="30"/>
  <c r="C1978" i="30"/>
  <c r="C1979" i="30"/>
  <c r="C1980" i="30"/>
  <c r="C1981" i="30"/>
  <c r="C1982" i="30"/>
  <c r="C1983" i="30"/>
  <c r="C1984" i="30"/>
  <c r="C1985" i="30"/>
  <c r="C1986" i="30"/>
  <c r="C1987" i="30"/>
  <c r="C1988" i="30"/>
  <c r="C1989" i="30"/>
  <c r="C1990" i="30"/>
  <c r="C1991" i="30"/>
  <c r="C1992" i="30"/>
  <c r="C1993" i="30"/>
  <c r="C1994" i="30"/>
  <c r="C1995" i="30"/>
  <c r="C1996" i="30"/>
  <c r="C1997" i="30"/>
  <c r="C1998" i="30"/>
  <c r="C1999" i="30"/>
  <c r="C2000" i="30"/>
  <c r="C2001" i="30"/>
  <c r="C2002" i="30"/>
  <c r="C2003" i="30"/>
  <c r="C2004" i="30"/>
  <c r="C2005" i="30"/>
  <c r="C2006" i="30"/>
  <c r="C2007" i="30"/>
  <c r="C2008" i="30"/>
  <c r="C2009" i="30"/>
  <c r="C2010" i="30"/>
  <c r="C2011" i="30"/>
  <c r="C2012" i="30"/>
  <c r="C2013" i="30"/>
  <c r="C2014" i="30"/>
  <c r="C2015" i="30"/>
  <c r="C2016" i="30"/>
  <c r="C2017" i="30"/>
  <c r="C2018" i="30"/>
  <c r="C2019" i="30"/>
  <c r="C2020" i="30"/>
  <c r="C2021" i="30"/>
  <c r="C2022" i="30"/>
  <c r="C2023" i="30"/>
  <c r="C2024" i="30"/>
  <c r="C2025" i="30"/>
  <c r="C2026" i="30"/>
  <c r="C2027" i="30"/>
  <c r="C2028" i="30"/>
  <c r="C2029" i="30"/>
  <c r="C2030" i="30"/>
  <c r="C2031" i="30"/>
  <c r="C2032" i="30"/>
  <c r="C2033" i="30"/>
  <c r="C2034" i="30"/>
  <c r="C2035" i="30"/>
  <c r="C2036" i="30"/>
  <c r="C2037" i="30"/>
  <c r="C2038" i="30"/>
  <c r="C2039" i="30"/>
  <c r="C2040" i="30"/>
  <c r="C2041" i="30"/>
  <c r="C2042" i="30"/>
  <c r="C2043" i="30"/>
  <c r="C2044" i="30"/>
  <c r="C2045" i="30"/>
  <c r="C2046" i="30"/>
  <c r="C2047" i="30"/>
  <c r="C2048" i="30"/>
  <c r="C2049" i="30"/>
  <c r="C2050" i="30"/>
  <c r="C2051" i="30"/>
  <c r="C2052" i="30"/>
  <c r="C2053" i="30"/>
  <c r="C2054" i="30"/>
  <c r="C2055" i="30"/>
  <c r="C2056" i="30"/>
  <c r="C2057" i="30"/>
  <c r="C2058" i="30"/>
  <c r="C2059" i="30"/>
  <c r="C2060" i="30"/>
  <c r="C2061" i="30"/>
  <c r="C2062" i="30"/>
  <c r="C2063" i="30"/>
  <c r="C2064" i="30"/>
  <c r="C2065" i="30"/>
  <c r="C2066" i="30"/>
  <c r="C2067" i="30"/>
  <c r="C2068" i="30"/>
  <c r="C2069" i="30"/>
  <c r="C2070" i="30"/>
  <c r="C2071" i="30"/>
  <c r="C2072" i="30"/>
  <c r="C2073" i="30"/>
  <c r="C2074" i="30"/>
  <c r="C2075" i="30"/>
  <c r="C2076" i="30"/>
  <c r="C2077" i="30"/>
  <c r="C2078" i="30"/>
  <c r="C2079" i="30"/>
  <c r="C2080" i="30"/>
  <c r="C2081" i="30"/>
  <c r="C2082" i="30"/>
  <c r="C2083" i="30"/>
  <c r="C2084" i="30"/>
  <c r="C2085" i="30"/>
  <c r="C2086" i="30"/>
  <c r="C2087" i="30"/>
  <c r="C2088" i="30"/>
  <c r="C2089" i="30"/>
  <c r="C2090" i="30"/>
  <c r="C2091" i="30"/>
  <c r="C2092" i="30"/>
  <c r="C2093" i="30"/>
  <c r="C2094" i="30"/>
  <c r="C2095" i="30"/>
  <c r="C2096" i="30"/>
  <c r="C2097" i="30"/>
  <c r="C2098" i="30"/>
  <c r="C2099" i="30"/>
  <c r="C2100" i="30"/>
  <c r="C2101" i="30"/>
  <c r="C2102" i="30"/>
  <c r="C2103" i="30"/>
  <c r="C2104" i="30"/>
  <c r="C2105" i="30"/>
  <c r="C2106" i="30"/>
  <c r="C2107" i="30"/>
  <c r="C2108" i="30"/>
  <c r="C2109" i="30"/>
  <c r="C2110" i="30"/>
  <c r="C2111" i="30"/>
  <c r="C2112" i="30"/>
  <c r="C2113" i="30"/>
  <c r="C2114" i="30"/>
  <c r="C2115" i="30"/>
  <c r="C2116" i="30"/>
  <c r="C2117" i="30"/>
  <c r="C2118" i="30"/>
  <c r="C2119" i="30"/>
  <c r="C2120" i="30"/>
  <c r="C2121" i="30"/>
  <c r="C2122" i="30"/>
  <c r="C2123" i="30"/>
  <c r="C2124" i="30"/>
  <c r="C2125" i="30"/>
  <c r="C2126" i="30"/>
  <c r="C2127" i="30"/>
  <c r="C2128" i="30"/>
  <c r="C2129" i="30"/>
  <c r="C2130" i="30"/>
  <c r="C2131" i="30"/>
  <c r="C2132" i="30"/>
  <c r="C2133" i="30"/>
  <c r="C2134" i="30"/>
  <c r="C2135" i="30"/>
  <c r="C2136" i="30"/>
  <c r="C2137" i="30"/>
  <c r="C2138" i="30"/>
  <c r="C2139" i="30"/>
  <c r="C2140" i="30"/>
  <c r="C2141" i="30"/>
  <c r="C2142" i="30"/>
  <c r="C2143" i="30"/>
  <c r="C2144" i="30"/>
  <c r="C2145" i="30"/>
  <c r="C2146" i="30"/>
  <c r="C2147" i="30"/>
  <c r="C2148" i="30"/>
  <c r="C2149" i="30"/>
  <c r="C2150" i="30"/>
  <c r="C2151" i="30"/>
  <c r="C2152" i="30"/>
  <c r="C2153" i="30"/>
  <c r="C2154" i="30"/>
  <c r="C2155" i="30"/>
  <c r="C2156" i="30"/>
  <c r="C2157" i="30"/>
  <c r="C2158" i="30"/>
  <c r="C2159" i="30"/>
  <c r="C2160" i="30"/>
  <c r="C2161" i="30"/>
  <c r="C2162" i="30"/>
  <c r="C2163" i="30"/>
  <c r="C2164" i="30"/>
  <c r="C2165" i="30"/>
  <c r="C2166" i="30"/>
  <c r="C2167" i="30"/>
  <c r="C2168" i="30"/>
  <c r="C2169" i="30"/>
  <c r="C2170" i="30"/>
  <c r="C2171" i="30"/>
  <c r="C2172" i="30"/>
  <c r="C2173" i="30"/>
  <c r="C2174" i="30"/>
  <c r="C2175" i="30"/>
  <c r="C2176" i="30"/>
  <c r="C2177" i="30"/>
  <c r="C2178" i="30"/>
  <c r="C2179" i="30"/>
  <c r="C2180" i="30"/>
  <c r="C2181" i="30"/>
  <c r="C2182" i="30"/>
  <c r="C2183" i="30"/>
  <c r="C2184" i="30"/>
  <c r="C2185" i="30"/>
  <c r="C2186" i="30"/>
  <c r="C2187" i="30"/>
  <c r="C2188" i="30"/>
  <c r="C2189" i="30"/>
  <c r="C2190" i="30"/>
  <c r="C2191" i="30"/>
  <c r="C2192" i="30"/>
  <c r="C2193" i="30"/>
  <c r="C2194" i="30"/>
  <c r="C2195" i="30"/>
  <c r="C2196" i="30"/>
  <c r="C2197" i="30"/>
  <c r="C2198" i="30"/>
  <c r="C2199" i="30"/>
  <c r="C2200" i="30"/>
  <c r="C2201" i="30"/>
  <c r="C2202" i="30"/>
  <c r="C2203" i="30"/>
  <c r="C2204" i="30"/>
  <c r="C2205" i="30"/>
  <c r="C2206" i="30"/>
  <c r="C2207" i="30"/>
  <c r="C2208" i="30"/>
  <c r="C2209" i="30"/>
  <c r="C2210" i="30"/>
  <c r="C2211" i="30"/>
  <c r="C2212" i="30"/>
  <c r="C2213" i="30"/>
  <c r="C2214" i="30"/>
  <c r="C2215" i="30"/>
  <c r="C2216" i="30"/>
  <c r="C2217" i="30"/>
  <c r="C2218" i="30"/>
  <c r="C2219" i="30"/>
  <c r="C2220" i="30"/>
  <c r="C2221" i="30"/>
  <c r="C2222" i="30"/>
  <c r="C2223" i="30"/>
  <c r="C2224" i="30"/>
  <c r="C2225" i="30"/>
  <c r="C2226" i="30"/>
  <c r="C2227" i="30"/>
  <c r="C2228" i="30"/>
  <c r="C2229" i="30"/>
  <c r="C2230" i="30"/>
  <c r="C2231" i="30"/>
  <c r="C2232" i="30"/>
  <c r="C2233" i="30"/>
  <c r="C2234" i="30"/>
  <c r="C2235" i="30"/>
  <c r="C2236" i="30"/>
  <c r="C2237" i="30"/>
  <c r="C2238" i="30"/>
  <c r="C2239" i="30"/>
  <c r="C2240" i="30"/>
  <c r="C2241" i="30"/>
  <c r="C2242" i="30"/>
  <c r="C2243" i="30"/>
  <c r="C2244" i="30"/>
  <c r="C2245" i="30"/>
  <c r="C2246" i="30"/>
  <c r="C2247" i="30"/>
  <c r="C2248" i="30"/>
  <c r="C2249" i="30"/>
  <c r="C2250" i="30"/>
  <c r="C2251" i="30"/>
  <c r="C2252" i="30"/>
  <c r="C2253" i="30"/>
  <c r="C2254" i="30"/>
  <c r="C2255" i="30"/>
  <c r="C2256" i="30"/>
  <c r="C2257" i="30"/>
  <c r="C2258" i="30"/>
  <c r="C2259" i="30"/>
  <c r="C2260" i="30"/>
  <c r="C2261" i="30"/>
  <c r="C2262" i="30"/>
  <c r="C2263" i="30"/>
  <c r="C2264" i="30"/>
  <c r="C2265" i="30"/>
  <c r="C2266" i="30"/>
  <c r="C2267" i="30"/>
  <c r="C2268" i="30"/>
  <c r="C2269" i="30"/>
  <c r="C2270" i="30"/>
  <c r="C2271" i="30"/>
  <c r="C2272" i="30"/>
  <c r="C2273" i="30"/>
  <c r="C2274" i="30"/>
  <c r="C2275" i="30"/>
  <c r="C2276" i="30"/>
  <c r="C2277" i="30"/>
  <c r="C2278" i="30"/>
  <c r="C2279" i="30"/>
  <c r="C2280" i="30"/>
  <c r="C2281" i="30"/>
  <c r="C2282" i="30"/>
  <c r="C2283" i="30"/>
  <c r="C2284" i="30"/>
  <c r="C2285" i="30"/>
  <c r="C2286" i="30"/>
  <c r="C2287" i="30"/>
  <c r="C2288" i="30"/>
  <c r="C2289" i="30"/>
  <c r="C2290" i="30"/>
  <c r="C2291" i="30"/>
  <c r="C2292" i="30"/>
  <c r="C2293" i="30"/>
  <c r="C2294" i="30"/>
  <c r="C2295" i="30"/>
  <c r="C2296" i="30"/>
  <c r="C2297" i="30"/>
  <c r="C2298" i="30"/>
  <c r="C2299" i="30"/>
  <c r="C2300" i="30"/>
  <c r="C2301" i="30"/>
  <c r="C2302" i="30"/>
  <c r="C2303" i="30"/>
  <c r="C2304" i="30"/>
  <c r="C2305" i="30"/>
  <c r="C2306" i="30"/>
  <c r="C2307" i="30"/>
  <c r="C2308" i="30"/>
  <c r="C2309" i="30"/>
  <c r="C2310" i="30"/>
  <c r="C2311" i="30"/>
  <c r="C2312" i="30"/>
  <c r="C2313" i="30"/>
  <c r="C2314" i="30"/>
  <c r="C2315" i="30"/>
  <c r="C2316" i="30"/>
  <c r="C2317" i="30"/>
  <c r="C2318" i="30"/>
  <c r="C2319" i="30"/>
  <c r="C2320" i="30"/>
  <c r="C2321" i="30"/>
  <c r="C2322" i="30"/>
  <c r="C2323" i="30"/>
  <c r="C2324" i="30"/>
  <c r="C2325" i="30"/>
  <c r="C2326" i="30"/>
  <c r="C2327" i="30"/>
  <c r="C2328" i="30"/>
  <c r="C2329" i="30"/>
  <c r="C2330" i="30"/>
  <c r="C2331" i="30"/>
  <c r="C2332" i="30"/>
  <c r="C2333" i="30"/>
  <c r="C2334" i="30"/>
  <c r="C2335" i="30"/>
  <c r="C2336" i="30"/>
  <c r="C2337" i="30"/>
  <c r="C2338" i="30"/>
  <c r="C2339" i="30"/>
  <c r="C2340" i="30"/>
  <c r="C2341" i="30"/>
  <c r="C2342" i="30"/>
  <c r="C2343" i="30"/>
  <c r="C2344" i="30"/>
  <c r="C2345" i="30"/>
  <c r="C2346" i="30"/>
  <c r="C2347" i="30"/>
  <c r="C2348" i="30"/>
  <c r="C2349" i="30"/>
  <c r="C2350" i="30"/>
  <c r="C2351" i="30"/>
  <c r="C2352" i="30"/>
  <c r="C2353" i="30"/>
  <c r="C2354" i="30"/>
  <c r="C2355" i="30"/>
  <c r="C2356" i="30"/>
  <c r="C2357" i="30"/>
  <c r="C2358" i="30"/>
  <c r="C2359" i="30"/>
  <c r="C2360" i="30"/>
  <c r="C2361" i="30"/>
  <c r="C2362" i="30"/>
  <c r="C2363" i="30"/>
  <c r="C2364" i="30"/>
  <c r="C2365" i="30"/>
  <c r="C2366" i="30"/>
  <c r="C2367" i="30"/>
  <c r="C2368" i="30"/>
  <c r="C2369" i="30"/>
  <c r="C2370" i="30"/>
  <c r="C2371" i="30"/>
  <c r="C2372" i="30"/>
  <c r="C2373" i="30"/>
  <c r="C2374" i="30"/>
  <c r="C2375" i="30"/>
  <c r="C2376" i="30"/>
  <c r="C2377" i="30"/>
  <c r="C2378" i="30"/>
  <c r="C2379" i="30"/>
  <c r="C2380" i="30"/>
  <c r="C2381" i="30"/>
  <c r="C2382" i="30"/>
  <c r="C2383" i="30"/>
  <c r="C2384" i="30"/>
  <c r="C2385" i="30"/>
  <c r="C2386" i="30"/>
  <c r="C2387" i="30"/>
  <c r="C2388" i="30"/>
  <c r="C2389" i="30"/>
  <c r="C2390" i="30"/>
  <c r="C2391" i="30"/>
  <c r="C2392" i="30"/>
  <c r="C2393" i="30"/>
  <c r="C2394" i="30"/>
  <c r="C2395" i="30"/>
  <c r="C2396" i="30"/>
  <c r="C2397" i="30"/>
  <c r="C2398" i="30"/>
  <c r="C2399" i="30"/>
  <c r="C2400" i="30"/>
  <c r="C2401" i="30"/>
  <c r="C2402" i="30"/>
  <c r="C2403" i="30"/>
  <c r="C2404" i="30"/>
  <c r="C2405" i="30"/>
  <c r="C2406" i="30"/>
  <c r="C2407" i="30"/>
  <c r="C2408" i="30"/>
  <c r="C2409" i="30"/>
  <c r="C2410" i="30"/>
  <c r="C2411" i="30"/>
  <c r="C2412" i="30"/>
  <c r="C2413" i="30"/>
  <c r="C2414" i="30"/>
  <c r="C2415" i="30"/>
  <c r="C2416" i="30"/>
  <c r="C2417" i="30"/>
  <c r="C2418" i="30"/>
  <c r="C2419" i="30"/>
  <c r="C2420" i="30"/>
  <c r="C2421" i="30"/>
  <c r="C2422" i="30"/>
  <c r="C2423" i="30"/>
  <c r="C2424" i="30"/>
  <c r="C2425" i="30"/>
  <c r="C2426" i="30"/>
  <c r="C2427" i="30"/>
  <c r="C2428" i="30"/>
  <c r="C2429" i="30"/>
  <c r="C2430" i="30"/>
  <c r="C2431" i="30"/>
  <c r="C2432" i="30"/>
  <c r="C2433" i="30"/>
  <c r="C2434" i="30"/>
  <c r="C2435" i="30"/>
  <c r="C2436" i="30"/>
  <c r="C2437" i="30"/>
  <c r="C2438" i="30"/>
  <c r="C2439" i="30"/>
  <c r="C2440" i="30"/>
  <c r="C2441" i="30"/>
  <c r="C2442" i="30"/>
  <c r="C2443" i="30"/>
  <c r="C2444" i="30"/>
  <c r="C2445" i="30"/>
  <c r="C2446" i="30"/>
  <c r="C2447" i="30"/>
  <c r="C2448" i="30"/>
  <c r="C2449" i="30"/>
  <c r="C2450" i="30"/>
  <c r="C2451" i="30"/>
  <c r="C2452" i="30"/>
  <c r="C2453" i="30"/>
  <c r="C2454" i="30"/>
  <c r="C2455" i="30"/>
  <c r="C2456" i="30"/>
  <c r="C2457" i="30"/>
  <c r="C2458" i="30"/>
  <c r="C2459" i="30"/>
  <c r="C2460" i="30"/>
  <c r="C2461" i="30"/>
  <c r="C2462" i="30"/>
  <c r="C2463" i="30"/>
  <c r="C2464" i="30"/>
  <c r="C2465" i="30"/>
  <c r="C2466" i="30"/>
  <c r="C2467" i="30"/>
  <c r="C2468" i="30"/>
  <c r="C2469" i="30"/>
  <c r="C2470" i="30"/>
  <c r="C2471" i="30"/>
  <c r="C2472" i="30"/>
  <c r="C2473" i="30"/>
  <c r="C2474" i="30"/>
  <c r="C2475" i="30"/>
  <c r="C2476" i="30"/>
  <c r="C2477" i="30"/>
  <c r="C2478" i="30"/>
  <c r="C2479" i="30"/>
  <c r="C2480" i="30"/>
  <c r="C2481" i="30"/>
  <c r="C2482" i="30"/>
  <c r="C2483" i="30"/>
  <c r="C2484" i="30"/>
  <c r="C2485" i="30"/>
  <c r="C2486" i="30"/>
  <c r="C2487" i="30"/>
  <c r="C2488" i="30"/>
  <c r="C2489" i="30"/>
  <c r="C2490" i="30"/>
  <c r="C2491" i="30"/>
  <c r="C2492" i="30"/>
  <c r="C2493" i="30"/>
  <c r="C2494" i="30"/>
  <c r="C2495" i="30"/>
  <c r="C2496" i="30"/>
  <c r="C2497" i="30"/>
  <c r="C2498" i="30"/>
  <c r="C2499" i="30"/>
  <c r="C2500" i="30"/>
  <c r="C2501" i="30"/>
  <c r="C2502" i="30"/>
  <c r="C2503" i="30"/>
  <c r="C2504" i="30"/>
  <c r="C2505" i="30"/>
  <c r="C2506" i="30"/>
  <c r="C2507" i="30"/>
  <c r="C2508" i="30"/>
  <c r="C2509" i="30"/>
  <c r="C2510" i="30"/>
  <c r="C2511" i="30"/>
  <c r="C2512" i="30"/>
  <c r="C2513" i="30"/>
  <c r="C2514" i="30"/>
  <c r="C2515" i="30"/>
  <c r="C2516" i="30"/>
  <c r="C2517" i="30"/>
  <c r="C2518" i="30"/>
  <c r="C2519" i="30"/>
  <c r="C2520" i="30"/>
  <c r="C2521" i="30"/>
  <c r="C2522" i="30"/>
  <c r="C2523" i="30"/>
  <c r="C2524" i="30"/>
  <c r="C2525" i="30"/>
  <c r="C2526" i="30"/>
  <c r="C2527" i="30"/>
  <c r="C2528" i="30"/>
  <c r="C2529" i="30"/>
  <c r="C2530" i="30"/>
  <c r="C2531" i="30"/>
  <c r="C2532" i="30"/>
  <c r="C2533" i="30"/>
  <c r="C2534" i="30"/>
  <c r="C2535" i="30"/>
  <c r="C2536" i="30"/>
  <c r="C2537" i="30"/>
  <c r="C2538" i="30"/>
  <c r="C2539" i="30"/>
  <c r="C2540" i="30"/>
  <c r="C2541" i="30"/>
  <c r="C2542" i="30"/>
  <c r="C2543" i="30"/>
  <c r="C2544" i="30"/>
  <c r="C2545" i="30"/>
  <c r="C2546" i="30"/>
  <c r="C2547" i="30"/>
  <c r="C2548" i="30"/>
  <c r="C2549" i="30"/>
  <c r="C2550" i="30"/>
  <c r="C2551" i="30"/>
  <c r="C2552" i="30"/>
  <c r="C2553" i="30"/>
  <c r="C2554" i="30"/>
  <c r="C2555" i="30"/>
  <c r="C2556" i="30"/>
  <c r="C2557" i="30"/>
  <c r="C2558" i="30"/>
  <c r="C2559" i="30"/>
  <c r="C2560" i="30"/>
  <c r="C2561" i="30"/>
  <c r="C2562" i="30"/>
  <c r="C2563" i="30"/>
  <c r="C2564" i="30"/>
  <c r="C2565" i="30"/>
  <c r="C2566" i="30"/>
  <c r="C2567" i="30"/>
  <c r="C2568" i="30"/>
  <c r="C2569" i="30"/>
  <c r="C2570" i="30"/>
  <c r="C2571" i="30"/>
  <c r="C2572" i="30"/>
  <c r="C2573" i="30"/>
  <c r="C2574" i="30"/>
  <c r="C2575" i="30"/>
  <c r="C2576" i="30"/>
  <c r="C2577" i="30"/>
  <c r="C2578" i="30"/>
  <c r="C2579" i="30"/>
  <c r="C2580" i="30"/>
  <c r="C2581" i="30"/>
  <c r="C2582" i="30"/>
  <c r="C2583" i="30"/>
  <c r="C2584" i="30"/>
  <c r="C2585" i="30"/>
  <c r="C2586" i="30"/>
  <c r="C2587" i="30"/>
  <c r="C2588" i="30"/>
  <c r="C2589" i="30"/>
  <c r="C2590" i="30"/>
  <c r="C2591" i="30"/>
  <c r="C2592" i="30"/>
  <c r="C2593" i="30"/>
  <c r="C2594" i="30"/>
  <c r="C2595" i="30"/>
  <c r="C2596" i="30"/>
  <c r="C2597" i="30"/>
  <c r="C2598" i="30"/>
  <c r="C2599" i="30"/>
  <c r="C2600" i="30"/>
  <c r="C2601" i="30"/>
  <c r="C2602" i="30"/>
  <c r="C2603" i="30"/>
  <c r="C2604" i="30"/>
  <c r="C2605" i="30"/>
  <c r="C2606" i="30"/>
  <c r="C2607" i="30"/>
  <c r="C2608" i="30"/>
  <c r="C2609" i="30"/>
  <c r="C2610" i="30"/>
  <c r="C2611" i="30"/>
  <c r="C2612" i="30"/>
  <c r="C2613" i="30"/>
  <c r="C2614" i="30"/>
  <c r="C2615" i="30"/>
  <c r="C2616" i="30"/>
  <c r="C2617" i="30"/>
  <c r="C2618" i="30"/>
  <c r="C2619" i="30"/>
  <c r="C2620" i="30"/>
  <c r="C2621" i="30"/>
  <c r="C2622" i="30"/>
  <c r="C2623" i="30"/>
  <c r="C2624" i="30"/>
  <c r="C2625" i="30"/>
  <c r="C2626" i="30"/>
  <c r="C2627" i="30"/>
  <c r="C2628" i="30"/>
  <c r="C2629" i="30"/>
  <c r="C2630" i="30"/>
  <c r="C2631" i="30"/>
  <c r="C2632" i="30"/>
  <c r="C2633" i="30"/>
  <c r="C2634" i="30"/>
  <c r="C2635" i="30"/>
  <c r="C2636" i="30"/>
  <c r="C2637" i="30"/>
  <c r="C2638" i="30"/>
  <c r="C2639" i="30"/>
  <c r="C2640" i="30"/>
  <c r="C2641" i="30"/>
  <c r="C2642" i="30"/>
  <c r="C2643" i="30"/>
  <c r="C2644" i="30"/>
  <c r="C2645" i="30"/>
  <c r="C2646" i="30"/>
  <c r="C2647" i="30"/>
  <c r="C2648" i="30"/>
  <c r="C2649" i="30"/>
  <c r="C2650" i="30"/>
  <c r="C2651" i="30"/>
  <c r="C2652" i="30"/>
  <c r="C2653" i="30"/>
  <c r="C2654" i="30"/>
  <c r="C2655" i="30"/>
  <c r="C2656" i="30"/>
  <c r="C2657" i="30"/>
  <c r="C2658" i="30"/>
  <c r="C2659" i="30"/>
  <c r="C2660" i="30"/>
  <c r="C2661" i="30"/>
  <c r="C2662" i="30"/>
  <c r="C2663" i="30"/>
  <c r="C2664" i="30"/>
  <c r="C2665" i="30"/>
  <c r="C2666" i="30"/>
  <c r="C2667" i="30"/>
  <c r="C2668" i="30"/>
  <c r="C2669" i="30"/>
  <c r="C2670" i="30"/>
  <c r="C2671" i="30"/>
  <c r="C2672" i="30"/>
  <c r="C2673" i="30"/>
  <c r="C2674" i="30"/>
  <c r="C2675" i="30"/>
  <c r="C2676" i="30"/>
  <c r="C2677" i="30"/>
  <c r="C2678" i="30"/>
  <c r="C2679" i="30"/>
  <c r="C2680" i="30"/>
  <c r="C2681" i="30"/>
  <c r="C2682" i="30"/>
  <c r="C2683" i="30"/>
  <c r="C2684" i="30"/>
  <c r="C2685" i="30"/>
  <c r="C2686" i="30"/>
  <c r="C2687" i="30"/>
  <c r="C2688" i="30"/>
  <c r="C2689" i="30"/>
  <c r="C2690" i="30"/>
  <c r="C2691" i="30"/>
  <c r="C2692" i="30"/>
  <c r="C2693" i="30"/>
  <c r="C2694" i="30"/>
  <c r="C2695" i="30"/>
  <c r="C2696" i="30"/>
  <c r="C2697" i="30"/>
  <c r="C2698" i="30"/>
  <c r="C2699" i="30"/>
  <c r="C2700" i="30"/>
  <c r="C2701" i="30"/>
  <c r="C2702" i="30"/>
  <c r="C2703" i="30"/>
  <c r="C2704" i="30"/>
  <c r="C2705" i="30"/>
  <c r="C2706" i="30"/>
  <c r="C2707" i="30"/>
  <c r="C2708" i="30"/>
  <c r="C2709" i="30"/>
  <c r="C2710" i="30"/>
  <c r="C2711" i="30"/>
  <c r="C2712" i="30"/>
  <c r="C2713" i="30"/>
  <c r="C2714" i="30"/>
  <c r="C2715" i="30"/>
  <c r="C2716" i="30"/>
  <c r="C2717" i="30"/>
  <c r="C2718" i="30"/>
  <c r="C2719" i="30"/>
  <c r="C2720" i="30"/>
  <c r="C2721" i="30"/>
  <c r="C2722" i="30"/>
  <c r="C2723" i="30"/>
  <c r="C2724" i="30"/>
  <c r="C2725" i="30"/>
  <c r="C2726" i="30"/>
  <c r="C2727" i="30"/>
  <c r="C2728" i="30"/>
  <c r="C2729" i="30"/>
  <c r="C2730" i="30"/>
  <c r="C2731" i="30"/>
  <c r="C2732" i="30"/>
  <c r="C2733" i="30"/>
  <c r="C2734" i="30"/>
  <c r="C2735" i="30"/>
  <c r="C2736" i="30"/>
  <c r="C2737" i="30"/>
  <c r="C2738" i="30"/>
  <c r="C2739" i="30"/>
  <c r="C2740" i="30"/>
  <c r="C2741" i="30"/>
  <c r="C2742" i="30"/>
  <c r="C2743" i="30"/>
  <c r="C2744" i="30"/>
  <c r="C2745" i="30"/>
  <c r="C2746" i="30"/>
  <c r="C2747" i="30"/>
  <c r="C2748" i="30"/>
  <c r="C2749" i="30"/>
  <c r="C2750" i="30"/>
  <c r="C2751" i="30"/>
  <c r="C2752" i="30"/>
  <c r="C2753" i="30"/>
  <c r="C2754" i="30"/>
  <c r="C2755" i="30"/>
  <c r="C2756" i="30"/>
  <c r="C2757" i="30"/>
  <c r="C2758" i="30"/>
  <c r="C2759" i="30"/>
  <c r="C2760" i="30"/>
  <c r="C2761" i="30"/>
  <c r="C2762" i="30"/>
  <c r="C2763" i="30"/>
  <c r="C2764" i="30"/>
  <c r="C2765" i="30"/>
  <c r="C2766" i="30"/>
  <c r="C2767" i="30"/>
  <c r="C2768" i="30"/>
  <c r="C2769" i="30"/>
  <c r="C2770" i="30"/>
  <c r="C2771" i="30"/>
  <c r="C2772" i="30"/>
  <c r="C2773" i="30"/>
  <c r="C2774" i="30"/>
  <c r="C2775" i="30"/>
  <c r="C2776" i="30"/>
  <c r="C2777" i="30"/>
  <c r="C2778" i="30"/>
  <c r="C2779" i="30"/>
  <c r="C2780" i="30"/>
  <c r="C2781" i="30"/>
  <c r="C2782" i="30"/>
  <c r="C2783" i="30"/>
  <c r="C2784" i="30"/>
  <c r="C2785" i="30"/>
  <c r="C2786" i="30"/>
  <c r="C2787" i="30"/>
  <c r="C2788" i="30"/>
  <c r="C2789" i="30"/>
  <c r="C2790" i="30"/>
  <c r="C2791" i="30"/>
  <c r="C2792" i="30"/>
  <c r="C2793" i="30"/>
  <c r="C2794" i="30"/>
  <c r="C2795" i="30"/>
  <c r="C2796" i="30"/>
  <c r="C2797" i="30"/>
  <c r="C2798" i="30"/>
  <c r="C2799" i="30"/>
  <c r="C2800" i="30"/>
  <c r="C2801" i="30"/>
  <c r="C2802" i="30"/>
  <c r="C2803" i="30"/>
  <c r="C2804" i="30"/>
  <c r="C2805" i="30"/>
  <c r="C2806" i="30"/>
  <c r="C2807" i="30"/>
  <c r="C2808" i="30"/>
  <c r="C2809" i="30"/>
  <c r="C2810" i="30"/>
  <c r="C2811" i="30"/>
  <c r="C2812" i="30"/>
  <c r="C2813" i="30"/>
  <c r="C2814" i="30"/>
  <c r="C2815" i="30"/>
  <c r="C2816" i="30"/>
  <c r="C2817" i="30"/>
  <c r="C2818" i="30"/>
  <c r="C2819" i="30"/>
  <c r="C2820" i="30"/>
  <c r="C2821" i="30"/>
  <c r="C2822" i="30"/>
  <c r="C2823" i="30"/>
  <c r="C2824" i="30"/>
  <c r="C2825" i="30"/>
  <c r="C2826" i="30"/>
  <c r="C2827" i="30"/>
  <c r="C2828" i="30"/>
  <c r="C2829" i="30"/>
  <c r="C2830" i="30"/>
  <c r="C2831" i="30"/>
  <c r="C2832" i="30"/>
  <c r="C2833" i="30"/>
  <c r="C2834" i="30"/>
  <c r="C2835" i="30"/>
  <c r="C2836" i="30"/>
  <c r="C2837" i="30"/>
  <c r="C2838" i="30"/>
  <c r="C2839" i="30"/>
  <c r="C2840" i="30"/>
  <c r="C2841" i="30"/>
  <c r="C2842" i="30"/>
  <c r="C2843" i="30"/>
  <c r="C2844" i="30"/>
  <c r="C2845" i="30"/>
  <c r="C2846" i="30"/>
  <c r="C2847" i="30"/>
  <c r="C2848" i="30"/>
  <c r="C2849" i="30"/>
  <c r="C2850" i="30"/>
  <c r="C2851" i="30"/>
  <c r="C2852" i="30"/>
  <c r="C2853" i="30"/>
  <c r="C2854" i="30"/>
  <c r="C2855" i="30"/>
  <c r="C2856" i="30"/>
  <c r="C2857" i="30"/>
  <c r="C2858" i="30"/>
  <c r="C2859" i="30"/>
  <c r="C2860" i="30"/>
  <c r="C2861" i="30"/>
  <c r="C2862" i="30"/>
  <c r="C2863" i="30"/>
  <c r="C2864" i="30"/>
  <c r="C2865" i="30"/>
  <c r="C2866" i="30"/>
  <c r="C2867" i="30"/>
  <c r="C2868" i="30"/>
  <c r="C2869" i="30"/>
  <c r="C2870" i="30"/>
  <c r="C2871" i="30"/>
  <c r="C2872" i="30"/>
  <c r="C2873" i="30"/>
  <c r="C2874" i="30"/>
  <c r="C2875" i="30"/>
  <c r="C2876" i="30"/>
  <c r="C2877" i="30"/>
  <c r="C2878" i="30"/>
  <c r="C2879" i="30"/>
  <c r="C2880" i="30"/>
  <c r="C2881" i="30"/>
  <c r="C2882" i="30"/>
  <c r="C2883" i="30"/>
  <c r="C2884" i="30"/>
  <c r="C2885" i="30"/>
  <c r="C2886" i="30"/>
  <c r="C2887" i="30"/>
  <c r="C2888" i="30"/>
  <c r="C2889" i="30"/>
  <c r="C2890" i="30"/>
  <c r="C2891" i="30"/>
  <c r="C2892" i="30"/>
  <c r="C2893" i="30"/>
  <c r="C2894" i="30"/>
  <c r="C2895" i="30"/>
  <c r="C2896" i="30"/>
  <c r="C2897" i="30"/>
  <c r="C2898" i="30"/>
  <c r="C2899" i="30"/>
  <c r="C2900" i="30"/>
  <c r="C2901" i="30"/>
  <c r="C2902" i="30"/>
  <c r="C2903" i="30"/>
  <c r="C2904" i="30"/>
  <c r="C2905" i="30"/>
  <c r="C2906" i="30"/>
  <c r="C2907" i="30"/>
  <c r="C2908" i="30"/>
  <c r="C2909" i="30"/>
  <c r="C2910" i="30"/>
  <c r="C2911" i="30"/>
  <c r="C2912" i="30"/>
  <c r="C2913" i="30"/>
  <c r="C2914" i="30"/>
  <c r="C2915" i="30"/>
  <c r="C2916" i="30"/>
  <c r="C2917" i="30"/>
  <c r="C2918" i="30"/>
  <c r="C2919" i="30"/>
  <c r="C2920" i="30"/>
  <c r="C2921" i="30"/>
  <c r="C2922" i="30"/>
  <c r="C2923" i="30"/>
  <c r="C2924" i="30"/>
  <c r="C2925" i="30"/>
  <c r="C2926" i="30"/>
  <c r="C2927" i="30"/>
  <c r="C2928" i="30"/>
  <c r="C2929" i="30"/>
  <c r="C2930" i="30"/>
  <c r="C2931" i="30"/>
  <c r="C2932" i="30"/>
  <c r="C2933" i="30"/>
  <c r="C2934" i="30"/>
  <c r="C2935" i="30"/>
  <c r="C2936" i="30"/>
  <c r="C2937" i="30"/>
  <c r="C2938" i="30"/>
  <c r="C2939" i="30"/>
  <c r="C2940" i="30"/>
  <c r="C2941" i="30"/>
  <c r="C2942" i="30"/>
  <c r="C2943" i="30"/>
  <c r="C2944" i="30"/>
  <c r="C2945" i="30"/>
  <c r="C2946" i="30"/>
  <c r="C2947" i="30"/>
  <c r="C2948" i="30"/>
  <c r="C2949" i="30"/>
  <c r="C2950" i="30"/>
  <c r="C2951" i="30"/>
  <c r="C2952" i="30"/>
  <c r="C2953" i="30"/>
  <c r="C2954" i="30"/>
  <c r="C2955" i="30"/>
  <c r="C2956" i="30"/>
  <c r="C2957" i="30"/>
  <c r="C2958" i="30"/>
  <c r="C2959" i="30"/>
  <c r="C2960" i="30"/>
  <c r="C2961" i="30"/>
  <c r="C2962" i="30"/>
  <c r="C2963" i="30"/>
  <c r="C2964" i="30"/>
  <c r="C2965" i="30"/>
  <c r="C2966" i="30"/>
  <c r="C2967" i="30"/>
  <c r="C2968" i="30"/>
  <c r="C2969" i="30"/>
  <c r="C2970" i="30"/>
  <c r="C2971" i="30"/>
  <c r="C2972" i="30"/>
  <c r="C2973" i="30"/>
  <c r="C2974" i="30"/>
  <c r="C2975" i="30"/>
  <c r="C2976" i="30"/>
  <c r="C2977" i="30"/>
  <c r="C2978" i="30"/>
  <c r="C2979" i="30"/>
  <c r="C2980" i="30"/>
  <c r="C2981" i="30"/>
  <c r="C2982" i="30"/>
  <c r="C2983" i="30"/>
  <c r="C2984" i="30"/>
  <c r="C2985" i="30"/>
  <c r="C2986" i="30"/>
  <c r="C2987" i="30"/>
  <c r="C2988" i="30"/>
  <c r="C2989" i="30"/>
  <c r="C2990" i="30"/>
  <c r="C2991" i="30"/>
  <c r="C2992" i="30"/>
  <c r="C2993" i="30"/>
  <c r="C2994" i="30"/>
  <c r="C2995" i="30"/>
  <c r="C2996" i="30"/>
  <c r="C2997" i="30"/>
  <c r="C2998" i="30"/>
  <c r="C2999" i="30"/>
  <c r="C3000" i="30"/>
  <c r="C3001" i="30"/>
  <c r="C3002" i="30"/>
  <c r="C3003" i="30"/>
  <c r="C3004" i="30"/>
  <c r="C3005" i="30"/>
  <c r="C3006" i="30"/>
  <c r="C3007" i="30"/>
  <c r="C3008" i="30"/>
  <c r="C3009" i="30"/>
  <c r="C3010" i="30"/>
  <c r="C3011" i="30"/>
  <c r="C3012" i="30"/>
  <c r="C3013" i="30"/>
  <c r="C3014" i="30"/>
  <c r="C3015" i="30"/>
  <c r="C3016" i="30"/>
  <c r="C3017" i="30"/>
  <c r="C3018" i="30"/>
  <c r="C3019" i="30"/>
  <c r="C3020" i="30"/>
  <c r="C3021" i="30"/>
  <c r="C3022" i="30"/>
  <c r="C3023" i="30"/>
  <c r="C3024" i="30"/>
  <c r="C3025" i="30"/>
  <c r="C3026" i="30"/>
  <c r="C3027" i="30"/>
  <c r="C3028" i="30"/>
  <c r="C3029" i="30"/>
  <c r="C3030" i="30"/>
  <c r="C3031" i="30"/>
  <c r="C3032" i="30"/>
  <c r="C3033" i="30"/>
  <c r="C3034" i="30"/>
  <c r="C3035" i="30"/>
  <c r="C3036" i="30"/>
  <c r="C3037" i="30"/>
  <c r="C3038" i="30"/>
  <c r="C3039" i="30"/>
  <c r="C3040" i="30"/>
  <c r="C3041" i="30"/>
  <c r="C3042" i="30"/>
  <c r="C3043" i="30"/>
  <c r="C3044" i="30"/>
  <c r="C3045" i="30"/>
  <c r="C3046" i="30"/>
  <c r="C3047" i="30"/>
  <c r="C3048" i="30"/>
  <c r="C3049" i="30"/>
  <c r="C3050" i="30"/>
  <c r="C3051" i="30"/>
  <c r="C3052" i="30"/>
  <c r="C3053" i="30"/>
  <c r="C3054" i="30"/>
  <c r="C3055" i="30"/>
  <c r="C3056" i="30"/>
  <c r="C3057" i="30"/>
  <c r="C3058" i="30"/>
  <c r="C3059" i="30"/>
  <c r="C3060" i="30"/>
  <c r="C3061" i="30"/>
  <c r="C3062" i="30"/>
  <c r="C3063" i="30"/>
  <c r="C3064" i="30"/>
  <c r="C3065" i="30"/>
  <c r="C3066" i="30"/>
  <c r="C3067" i="30"/>
  <c r="C3068" i="30"/>
  <c r="C3069" i="30"/>
  <c r="C3070" i="30"/>
  <c r="C3071" i="30"/>
  <c r="C3072" i="30"/>
  <c r="C3073" i="30"/>
  <c r="C3074" i="30"/>
  <c r="C3075" i="30"/>
  <c r="C3076" i="30"/>
  <c r="C3077" i="30"/>
  <c r="C3078" i="30"/>
  <c r="C3079" i="30"/>
  <c r="C3080" i="30"/>
  <c r="C3081" i="30"/>
  <c r="C3082" i="30"/>
  <c r="C3083" i="30"/>
  <c r="C3084" i="30"/>
  <c r="C3085" i="30"/>
  <c r="C3086" i="30"/>
  <c r="C3087" i="30"/>
  <c r="C3088" i="30"/>
  <c r="C3089" i="30"/>
  <c r="C3090" i="30"/>
  <c r="C3091" i="30"/>
  <c r="C3092" i="30"/>
  <c r="C3093" i="30"/>
  <c r="C3094" i="30"/>
  <c r="C3095" i="30"/>
  <c r="C3096" i="30"/>
  <c r="C3097" i="30"/>
  <c r="C3098" i="30"/>
  <c r="C3099" i="30"/>
  <c r="C3100" i="30"/>
  <c r="C3101" i="30"/>
  <c r="C3102" i="30"/>
  <c r="C3103" i="30"/>
  <c r="C3104" i="30"/>
  <c r="C3105" i="30"/>
  <c r="C3106" i="30"/>
  <c r="C3107" i="30"/>
  <c r="C3108" i="30"/>
  <c r="C3109" i="30"/>
  <c r="C3110" i="30"/>
  <c r="C3111" i="30"/>
  <c r="C3112" i="30"/>
  <c r="C3113" i="30"/>
  <c r="C3114" i="30"/>
  <c r="C3115" i="30"/>
  <c r="C3116" i="30"/>
  <c r="C3117" i="30"/>
  <c r="C3118" i="30"/>
  <c r="C3119" i="30"/>
  <c r="C3120" i="30"/>
  <c r="C3121" i="30"/>
  <c r="C3122" i="30"/>
  <c r="C3123" i="30"/>
  <c r="C3124" i="30"/>
  <c r="C3125" i="30"/>
  <c r="C3126" i="30"/>
  <c r="C3127" i="30"/>
  <c r="C3128" i="30"/>
  <c r="C3129" i="30"/>
  <c r="C3130" i="30"/>
  <c r="C3131" i="30"/>
  <c r="C3132" i="30"/>
  <c r="C3133" i="30"/>
  <c r="C3134" i="30"/>
  <c r="C3135" i="30"/>
  <c r="C3136" i="30"/>
  <c r="C3137" i="30"/>
  <c r="C3138" i="30"/>
  <c r="C3139" i="30"/>
  <c r="C3140" i="30"/>
  <c r="C3141" i="30"/>
  <c r="C3142" i="30"/>
  <c r="C3143" i="30"/>
  <c r="C3144" i="30"/>
  <c r="C3145" i="30"/>
  <c r="C3146" i="30"/>
  <c r="C3147" i="30"/>
  <c r="C3148" i="30"/>
  <c r="C3149" i="30"/>
  <c r="C3150" i="30"/>
  <c r="C3151" i="30"/>
  <c r="C3152" i="30"/>
  <c r="C3153" i="30"/>
  <c r="C3154" i="30"/>
  <c r="C3155" i="30"/>
  <c r="C3156" i="30"/>
  <c r="C3157" i="30"/>
  <c r="C3158" i="30"/>
  <c r="C3159" i="30"/>
  <c r="C3160" i="30"/>
  <c r="C3161" i="30"/>
  <c r="C3162" i="30"/>
  <c r="C3163" i="30"/>
  <c r="C3164" i="30"/>
  <c r="C3165" i="30"/>
  <c r="C3166" i="30"/>
  <c r="C3167" i="30"/>
  <c r="C3168" i="30"/>
  <c r="C3169" i="30"/>
  <c r="C3170" i="30"/>
  <c r="C3171" i="30"/>
  <c r="C3172" i="30"/>
  <c r="C3173" i="30"/>
  <c r="C3174" i="30"/>
  <c r="C3175" i="30"/>
  <c r="C3176" i="30"/>
  <c r="C3177" i="30"/>
  <c r="C3178" i="30"/>
  <c r="C3179" i="30"/>
  <c r="C3180" i="30"/>
  <c r="C3181" i="30"/>
  <c r="C3182" i="30"/>
  <c r="C3183" i="30"/>
  <c r="C3184" i="30"/>
  <c r="C3185" i="30"/>
  <c r="C3186" i="30"/>
  <c r="C3187" i="30"/>
  <c r="C3188" i="30"/>
  <c r="C3189" i="30"/>
  <c r="C3190" i="30"/>
  <c r="C3191" i="30"/>
  <c r="C3192" i="30"/>
  <c r="C3193" i="30"/>
  <c r="C3194" i="30"/>
  <c r="C3195" i="30"/>
  <c r="C3196" i="30"/>
  <c r="C3197" i="30"/>
  <c r="C3198" i="30"/>
  <c r="C3199" i="30"/>
  <c r="C3200" i="30"/>
  <c r="C3201" i="30"/>
  <c r="C3202" i="30"/>
  <c r="C3203" i="30"/>
  <c r="C3204" i="30"/>
  <c r="C3205" i="30"/>
  <c r="C3206" i="30"/>
  <c r="C3207" i="30"/>
  <c r="C3208" i="30"/>
  <c r="C3209" i="30"/>
  <c r="C3210" i="30"/>
  <c r="C3211" i="30"/>
  <c r="C3212" i="30"/>
  <c r="C3213" i="30"/>
  <c r="C3214" i="30"/>
  <c r="C3215" i="30"/>
  <c r="C3216" i="30"/>
  <c r="C3217" i="30"/>
  <c r="C3218" i="30"/>
  <c r="C3219" i="30"/>
  <c r="C3220" i="30"/>
  <c r="C3221" i="30"/>
  <c r="C3222" i="30"/>
  <c r="C3223" i="30"/>
  <c r="C3224" i="30"/>
  <c r="C3225" i="30"/>
  <c r="C3226" i="30"/>
  <c r="C3227" i="30"/>
  <c r="C3228" i="30"/>
  <c r="C3229" i="30"/>
  <c r="C3230" i="30"/>
  <c r="C3231" i="30"/>
  <c r="C3232" i="30"/>
  <c r="C3233" i="30"/>
  <c r="C3234" i="30"/>
  <c r="C3235" i="30"/>
  <c r="C3236" i="30"/>
  <c r="C3237" i="30"/>
  <c r="C3238" i="30"/>
  <c r="C3239" i="30"/>
  <c r="C3240" i="30"/>
  <c r="C3241" i="30"/>
  <c r="C3242" i="30"/>
  <c r="C3243" i="30"/>
  <c r="C3244" i="30"/>
  <c r="C3245" i="30"/>
  <c r="C3246" i="30"/>
  <c r="C3247" i="30"/>
  <c r="C3248" i="30"/>
  <c r="C3249" i="30"/>
  <c r="C3250" i="30"/>
  <c r="C3251" i="30"/>
  <c r="C3252" i="30"/>
  <c r="C3253" i="30"/>
  <c r="C3254" i="30"/>
  <c r="C3255" i="30"/>
  <c r="C3256" i="30"/>
  <c r="C3257" i="30"/>
  <c r="C3258" i="30"/>
  <c r="C3259" i="30"/>
  <c r="C3260" i="30"/>
  <c r="C3261" i="30"/>
  <c r="C3262" i="30"/>
  <c r="C3263" i="30"/>
  <c r="C3264" i="30"/>
  <c r="C3265" i="30"/>
  <c r="C3266" i="30"/>
  <c r="C3267" i="30"/>
  <c r="C3268" i="30"/>
  <c r="C3269" i="30"/>
  <c r="C3270" i="30"/>
  <c r="C3271" i="30"/>
  <c r="C3272" i="30"/>
  <c r="C3273" i="30"/>
  <c r="C3274" i="30"/>
  <c r="C3275" i="30"/>
  <c r="C3276" i="30"/>
  <c r="C3277" i="30"/>
  <c r="C3278" i="30"/>
  <c r="C3279" i="30"/>
  <c r="C3280" i="30"/>
  <c r="C3281" i="30"/>
  <c r="C3282" i="30"/>
  <c r="C3283" i="30"/>
  <c r="C3284" i="30"/>
  <c r="C3285" i="30"/>
  <c r="C3286" i="30"/>
  <c r="C3287" i="30"/>
  <c r="C3288" i="30"/>
  <c r="C3289" i="30"/>
  <c r="C3290" i="30"/>
  <c r="C3291" i="30"/>
  <c r="C3292" i="30"/>
  <c r="C3293" i="30"/>
  <c r="C3294" i="30"/>
  <c r="C3295" i="30"/>
  <c r="C3296" i="30"/>
  <c r="C3297" i="30"/>
  <c r="C3298" i="30"/>
  <c r="C3299" i="30"/>
  <c r="C3300" i="30"/>
  <c r="C3301" i="30"/>
  <c r="C3302" i="30"/>
  <c r="C3303" i="30"/>
  <c r="C3304" i="30"/>
  <c r="C3305" i="30"/>
  <c r="C3306" i="30"/>
  <c r="C3307" i="30"/>
  <c r="C3308" i="30"/>
  <c r="C3309" i="30"/>
  <c r="C3310" i="30"/>
  <c r="C3311" i="30"/>
  <c r="C3312" i="30"/>
  <c r="C3313" i="30"/>
  <c r="C3314" i="30"/>
  <c r="C3315" i="30"/>
  <c r="C3316" i="30"/>
  <c r="C3317" i="30"/>
  <c r="C3318" i="30"/>
  <c r="C3319" i="30"/>
  <c r="C3320" i="30"/>
  <c r="C3321" i="30"/>
  <c r="C3322" i="30"/>
  <c r="C3323" i="30"/>
  <c r="C3324" i="30"/>
  <c r="C3325" i="30"/>
  <c r="C3326" i="30"/>
  <c r="C3327" i="30"/>
  <c r="C3328" i="30"/>
  <c r="C3329" i="30"/>
  <c r="C3330" i="30"/>
  <c r="C3331" i="30"/>
  <c r="C3332" i="30"/>
  <c r="C3333" i="30"/>
  <c r="C3334" i="30"/>
  <c r="C3335" i="30"/>
  <c r="C3336" i="30"/>
  <c r="C3337" i="30"/>
  <c r="C3338" i="30"/>
  <c r="C3339" i="30"/>
  <c r="C3340" i="30"/>
  <c r="C3341" i="30"/>
  <c r="C3342" i="30"/>
  <c r="C3343" i="30"/>
  <c r="C3344" i="30"/>
  <c r="C3345" i="30"/>
  <c r="C3346" i="30"/>
  <c r="C3347" i="30"/>
  <c r="C3348" i="30"/>
  <c r="C3349" i="30"/>
  <c r="C3350" i="30"/>
  <c r="C3351" i="30"/>
  <c r="C3352" i="30"/>
  <c r="C3353" i="30"/>
  <c r="C3354" i="30"/>
  <c r="C3355" i="30"/>
  <c r="C3356" i="30"/>
  <c r="C3357" i="30"/>
  <c r="C3358" i="30"/>
  <c r="C3359" i="30"/>
  <c r="C3360" i="30"/>
  <c r="C3361" i="30"/>
  <c r="C3362" i="30"/>
  <c r="C3363" i="30"/>
  <c r="C3364" i="30"/>
  <c r="C3365" i="30"/>
  <c r="C3366" i="30"/>
  <c r="C3367" i="30"/>
  <c r="C3368" i="30"/>
  <c r="C3369" i="30"/>
  <c r="C3370" i="30"/>
  <c r="C3371" i="30"/>
  <c r="C3372" i="30"/>
  <c r="C3373" i="30"/>
  <c r="C3374" i="30"/>
  <c r="C3375" i="30"/>
  <c r="C3376" i="30"/>
  <c r="C3377" i="30"/>
  <c r="C3378" i="30"/>
  <c r="C3379" i="30"/>
  <c r="C3380" i="30"/>
  <c r="C3381" i="30"/>
  <c r="C3382" i="30"/>
  <c r="C3383" i="30"/>
  <c r="C3384" i="30"/>
  <c r="C3385" i="30"/>
  <c r="C3386" i="30"/>
  <c r="C3387" i="30"/>
  <c r="C3388" i="30"/>
  <c r="C3389" i="30"/>
  <c r="C3390" i="30"/>
  <c r="C3391" i="30"/>
  <c r="C3392" i="30"/>
  <c r="C3393" i="30"/>
  <c r="C3394" i="30"/>
  <c r="C3395" i="30"/>
  <c r="C3396" i="30"/>
  <c r="C3397" i="30"/>
  <c r="C3398" i="30"/>
  <c r="C3399" i="30"/>
  <c r="C3400" i="30"/>
  <c r="C3401" i="30"/>
  <c r="C3402" i="30"/>
  <c r="C3403" i="30"/>
  <c r="C3404" i="30"/>
  <c r="C3405" i="30"/>
  <c r="C3406" i="30"/>
  <c r="C3407" i="30"/>
  <c r="C3408" i="30"/>
  <c r="C3409" i="30"/>
  <c r="C3410" i="30"/>
  <c r="C3411" i="30"/>
  <c r="C3412" i="30"/>
  <c r="C3413" i="30"/>
  <c r="C3414" i="30"/>
  <c r="C3415" i="30"/>
  <c r="C3416" i="30"/>
  <c r="C3417" i="30"/>
  <c r="C3418" i="30"/>
  <c r="C3419" i="30"/>
  <c r="C3420" i="30"/>
  <c r="C3421" i="30"/>
  <c r="C3422" i="30"/>
  <c r="C3423" i="30"/>
  <c r="C3424" i="30"/>
  <c r="C3425" i="30"/>
  <c r="C3426" i="30"/>
  <c r="C3427" i="30"/>
  <c r="C3428" i="30"/>
  <c r="C3429" i="30"/>
  <c r="C3430" i="30"/>
  <c r="C3431" i="30"/>
  <c r="C3432" i="30"/>
  <c r="C3433" i="30"/>
  <c r="C3434" i="30"/>
  <c r="C3435" i="30"/>
  <c r="C3436" i="30"/>
  <c r="C3437" i="30"/>
  <c r="C3438" i="30"/>
  <c r="C3439" i="30"/>
  <c r="C3440" i="30"/>
  <c r="C3441" i="30"/>
  <c r="C3442" i="30"/>
  <c r="C3443" i="30"/>
  <c r="C3444" i="30"/>
  <c r="C3445" i="30"/>
  <c r="C3446" i="30"/>
  <c r="C3447" i="30"/>
  <c r="C3448" i="30"/>
  <c r="C3449" i="30"/>
  <c r="C3450" i="30"/>
  <c r="C3451" i="30"/>
  <c r="C3452" i="30"/>
  <c r="C3453" i="30"/>
  <c r="C3454" i="30"/>
  <c r="C3455" i="30"/>
  <c r="C3456" i="30"/>
  <c r="C3457" i="30"/>
  <c r="C3458" i="30"/>
  <c r="C3459" i="30"/>
  <c r="C3460" i="30"/>
  <c r="C3461" i="30"/>
  <c r="C3462" i="30"/>
  <c r="C3463" i="30"/>
  <c r="C3464" i="30"/>
  <c r="C3465" i="30"/>
  <c r="C3466" i="30"/>
  <c r="C3467" i="30"/>
  <c r="C3468" i="30"/>
  <c r="C3469" i="30"/>
  <c r="C3470" i="30"/>
  <c r="C3471" i="30"/>
  <c r="C3472" i="30"/>
  <c r="C3473" i="30"/>
  <c r="C3474" i="30"/>
  <c r="C3475" i="30"/>
  <c r="C3476" i="30"/>
  <c r="C3477" i="30"/>
  <c r="C3478" i="30"/>
  <c r="C3479" i="30"/>
  <c r="C3480" i="30"/>
  <c r="C3481" i="30"/>
  <c r="C3482" i="30"/>
  <c r="C3483" i="30"/>
  <c r="C3484" i="30"/>
  <c r="C3485" i="30"/>
  <c r="C3486" i="30"/>
  <c r="C3487" i="30"/>
  <c r="C3488" i="30"/>
  <c r="C3489" i="30"/>
  <c r="C3490" i="30"/>
  <c r="C3491" i="30"/>
  <c r="C3492" i="30"/>
  <c r="C3493" i="30"/>
  <c r="C3494" i="30"/>
  <c r="C3495" i="30"/>
  <c r="C3496" i="30"/>
  <c r="C3497" i="30"/>
  <c r="C3498" i="30"/>
  <c r="C3499" i="30"/>
  <c r="C3500" i="30"/>
  <c r="C3501" i="30"/>
  <c r="C3502" i="30"/>
  <c r="C3503" i="30"/>
  <c r="C3504" i="30"/>
  <c r="C3505" i="30"/>
  <c r="C3506" i="30"/>
  <c r="C3507" i="30"/>
  <c r="C3508" i="30"/>
  <c r="C3509" i="30"/>
  <c r="C3510" i="30"/>
  <c r="C3511" i="30"/>
  <c r="C3512" i="30"/>
  <c r="C3513" i="30"/>
  <c r="C3514" i="30"/>
  <c r="C3515" i="30"/>
  <c r="C3516" i="30"/>
  <c r="C3517" i="30"/>
  <c r="C3518" i="30"/>
  <c r="C3519" i="30"/>
  <c r="C3520" i="30"/>
  <c r="C3521" i="30"/>
  <c r="C3522" i="30"/>
  <c r="C3523" i="30"/>
  <c r="C3524" i="30"/>
  <c r="C3525" i="30"/>
  <c r="C3526" i="30"/>
  <c r="C3527" i="30"/>
  <c r="C3528" i="30"/>
  <c r="C3529" i="30"/>
  <c r="C3530" i="30"/>
  <c r="C3531" i="30"/>
  <c r="C3532" i="30"/>
  <c r="C3533" i="30"/>
  <c r="C3534" i="30"/>
  <c r="C3535" i="30"/>
  <c r="C3536" i="30"/>
  <c r="C3537" i="30"/>
  <c r="C3538" i="30"/>
  <c r="C3539" i="30"/>
  <c r="C3540" i="30"/>
  <c r="C3541" i="30"/>
  <c r="C3542" i="30"/>
  <c r="C3543" i="30"/>
  <c r="C3544" i="30"/>
  <c r="C3545" i="30"/>
  <c r="C3546" i="30"/>
  <c r="C3547" i="30"/>
  <c r="C3548" i="30"/>
  <c r="C3549" i="30"/>
  <c r="C3550" i="30"/>
  <c r="C3551" i="30"/>
  <c r="C3552" i="30"/>
  <c r="C3553" i="30"/>
  <c r="C3554" i="30"/>
  <c r="C3555" i="30"/>
  <c r="C3556" i="30"/>
  <c r="C3557" i="30"/>
  <c r="C3558" i="30"/>
  <c r="C3559" i="30"/>
  <c r="C3560" i="30"/>
  <c r="C3561" i="30"/>
  <c r="C3562" i="30"/>
  <c r="C3563" i="30"/>
  <c r="C3564" i="30"/>
  <c r="C3565" i="30"/>
  <c r="C3566" i="30"/>
  <c r="C3567" i="30"/>
  <c r="C3568" i="30"/>
  <c r="C3569" i="30"/>
  <c r="C3570" i="30"/>
  <c r="C3571" i="30"/>
  <c r="C3572" i="30"/>
  <c r="C3573" i="30"/>
  <c r="C3574" i="30"/>
  <c r="C3575" i="30"/>
  <c r="C3576" i="30"/>
  <c r="C3577" i="30"/>
  <c r="C3578" i="30"/>
  <c r="C3579" i="30"/>
  <c r="C3580" i="30"/>
  <c r="C3581" i="30"/>
  <c r="C3582" i="30"/>
  <c r="C3583" i="30"/>
  <c r="C3584" i="30"/>
  <c r="C3585" i="30"/>
  <c r="C3586" i="30"/>
  <c r="C3587" i="30"/>
  <c r="C3588" i="30"/>
  <c r="C3589" i="30"/>
  <c r="C3590" i="30"/>
  <c r="C3591" i="30"/>
  <c r="C3592" i="30"/>
  <c r="C3593" i="30"/>
  <c r="C3594" i="30"/>
  <c r="C3595" i="30"/>
  <c r="C3596" i="30"/>
  <c r="C3597" i="30"/>
  <c r="C3598" i="30"/>
  <c r="C3599" i="30"/>
  <c r="C3600" i="30"/>
  <c r="C3601" i="30"/>
  <c r="C3602" i="30"/>
  <c r="C3603" i="30"/>
  <c r="C3604" i="30"/>
  <c r="C3605" i="30"/>
  <c r="C3606" i="30"/>
  <c r="C3607" i="30"/>
  <c r="C3608" i="30"/>
  <c r="C3609" i="30"/>
  <c r="C3610" i="30"/>
  <c r="C3611" i="30"/>
  <c r="C3612" i="30"/>
  <c r="C3613" i="30"/>
  <c r="C3614" i="30"/>
  <c r="C3615" i="30"/>
  <c r="C3616" i="30"/>
  <c r="C3617" i="30"/>
  <c r="C3618" i="30"/>
  <c r="C3619" i="30"/>
  <c r="C3620" i="30"/>
  <c r="C3621" i="30"/>
  <c r="C3622" i="30"/>
  <c r="C3623" i="30"/>
  <c r="C3624" i="30"/>
  <c r="C3625" i="30"/>
  <c r="C3626" i="30"/>
  <c r="C3627" i="30"/>
  <c r="C3628" i="30"/>
  <c r="C3629" i="30"/>
  <c r="C3630" i="30"/>
  <c r="C3631" i="30"/>
  <c r="C3632" i="30"/>
  <c r="C3633" i="30"/>
  <c r="C3634" i="30"/>
  <c r="C3635" i="30"/>
  <c r="C3636" i="30"/>
  <c r="C3637" i="30"/>
  <c r="C3638" i="30"/>
  <c r="C3639" i="30"/>
  <c r="C3640" i="30"/>
  <c r="C3641" i="30"/>
  <c r="C3642" i="30"/>
  <c r="C3643" i="30"/>
  <c r="C3644" i="30"/>
  <c r="C3645" i="30"/>
  <c r="C3646" i="30"/>
  <c r="C3647" i="30"/>
  <c r="C3648" i="30"/>
  <c r="C3649" i="30"/>
  <c r="C3650" i="30"/>
  <c r="C3651" i="30"/>
  <c r="C3652" i="30"/>
  <c r="C3653" i="30"/>
  <c r="C3654" i="30"/>
  <c r="C3655" i="30"/>
  <c r="C3656" i="30"/>
  <c r="C3657" i="30"/>
  <c r="C3658" i="30"/>
  <c r="C3659" i="30"/>
  <c r="C3660" i="30"/>
  <c r="C3661" i="30"/>
  <c r="C3662" i="30"/>
  <c r="C3663" i="30"/>
  <c r="C3664" i="30"/>
  <c r="C3665" i="30"/>
  <c r="C3666" i="30"/>
  <c r="C3667" i="30"/>
  <c r="C3668" i="30"/>
  <c r="C3669" i="30"/>
  <c r="C3670" i="30"/>
  <c r="C3671" i="30"/>
  <c r="C3672" i="30"/>
  <c r="C3673" i="30"/>
  <c r="C3674" i="30"/>
  <c r="C3675" i="30"/>
  <c r="C3676" i="30"/>
  <c r="C3677" i="30"/>
  <c r="C3678" i="30"/>
  <c r="C3679" i="30"/>
  <c r="C3680" i="30"/>
  <c r="C3681" i="30"/>
  <c r="C3682" i="30"/>
  <c r="C3683" i="30"/>
  <c r="C3684" i="30"/>
  <c r="C3685" i="30"/>
  <c r="C3686" i="30"/>
  <c r="C3687" i="30"/>
  <c r="C3688" i="30"/>
  <c r="C3689" i="30"/>
  <c r="C3690" i="30"/>
  <c r="C3691" i="30"/>
  <c r="C3692" i="30"/>
  <c r="C3693" i="30"/>
  <c r="C3694" i="30"/>
  <c r="C3695" i="30"/>
  <c r="C3696" i="30"/>
  <c r="C3697" i="30"/>
  <c r="C3698" i="30"/>
  <c r="C3699" i="30"/>
  <c r="C3700" i="30"/>
  <c r="C3701" i="30"/>
  <c r="C3702" i="30"/>
  <c r="C3703" i="30"/>
  <c r="C3704" i="30"/>
  <c r="C3705" i="30"/>
  <c r="C3706" i="30"/>
  <c r="C3707" i="30"/>
  <c r="C3708" i="30"/>
  <c r="C3709" i="30"/>
  <c r="C3710" i="30"/>
  <c r="C3711" i="30"/>
  <c r="C3712" i="30"/>
  <c r="C3713" i="30"/>
  <c r="C3714" i="30"/>
  <c r="C3715" i="30"/>
  <c r="C3716" i="30"/>
  <c r="C3717" i="30"/>
  <c r="C3718" i="30"/>
  <c r="C3719" i="30"/>
  <c r="C3720" i="30"/>
  <c r="C3721" i="30"/>
  <c r="C3722" i="30"/>
  <c r="C3723" i="30"/>
  <c r="C3724" i="30"/>
  <c r="C3725" i="30"/>
  <c r="C3726" i="30"/>
  <c r="C3727" i="30"/>
  <c r="C3728" i="30"/>
  <c r="C3729" i="30"/>
  <c r="C3730" i="30"/>
  <c r="C3731" i="30"/>
  <c r="C3732" i="30"/>
  <c r="C3733" i="30"/>
  <c r="C3734" i="30"/>
  <c r="C3735" i="30"/>
  <c r="C3736" i="30"/>
  <c r="C3737" i="30"/>
  <c r="C3738" i="30"/>
  <c r="C3739" i="30"/>
  <c r="C3740" i="30"/>
  <c r="C3741" i="30"/>
  <c r="C3742" i="30"/>
  <c r="C3743" i="30"/>
  <c r="C3744" i="30"/>
  <c r="C3745" i="30"/>
  <c r="C3746" i="30"/>
  <c r="C3747" i="30"/>
  <c r="C3748" i="30"/>
  <c r="C3749" i="30"/>
  <c r="C3750" i="30"/>
  <c r="C3751" i="30"/>
  <c r="C3752" i="30"/>
  <c r="C3753" i="30"/>
  <c r="C3754" i="30"/>
  <c r="C3755" i="30"/>
  <c r="C3756" i="30"/>
  <c r="B6" i="33"/>
  <c r="D16" i="38" s="1"/>
  <c r="B8" i="33"/>
  <c r="D18" i="38" s="1"/>
  <c r="B4" i="33"/>
  <c r="B5" i="33"/>
  <c r="B14" i="33"/>
  <c r="B13" i="33"/>
  <c r="B15" i="33"/>
  <c r="B16" i="33"/>
  <c r="B12" i="33"/>
  <c r="B9" i="33"/>
  <c r="F8" i="38" s="1"/>
  <c r="B10" i="33"/>
  <c r="B11" i="33"/>
  <c r="B17" i="33"/>
  <c r="B18" i="33"/>
  <c r="B19" i="33"/>
  <c r="B20" i="33"/>
  <c r="B21" i="33"/>
  <c r="B22" i="33"/>
  <c r="H18" i="38" s="1"/>
  <c r="B23" i="33"/>
  <c r="B24" i="33"/>
  <c r="B25" i="33"/>
  <c r="B26" i="33"/>
  <c r="B27" i="33"/>
  <c r="B28" i="33"/>
  <c r="J18" i="38" s="1"/>
  <c r="B29" i="33"/>
  <c r="J8" i="38" s="1"/>
  <c r="B30" i="33"/>
  <c r="B31" i="33"/>
  <c r="B32" i="33"/>
  <c r="B33" i="33"/>
  <c r="B34" i="33"/>
  <c r="B35" i="33"/>
  <c r="B48" i="33"/>
  <c r="B36" i="33"/>
  <c r="B37" i="33"/>
  <c r="L12" i="38" s="1"/>
  <c r="B38" i="33"/>
  <c r="B39" i="33"/>
  <c r="B40" i="33"/>
  <c r="B47" i="33"/>
  <c r="B41" i="33"/>
  <c r="B42" i="33"/>
  <c r="B43" i="33"/>
  <c r="B44" i="33"/>
  <c r="B45" i="33"/>
  <c r="B46" i="33"/>
  <c r="B49" i="33"/>
  <c r="B50" i="33"/>
  <c r="B51" i="33"/>
  <c r="B3" i="33"/>
  <c r="D17" i="38" s="1"/>
  <c r="A3596" i="30"/>
  <c r="A3597" i="30"/>
  <c r="A3598" i="30"/>
  <c r="A3444" i="30"/>
  <c r="A3355" i="30"/>
  <c r="A3356" i="30"/>
  <c r="A3294" i="30"/>
  <c r="A3141" i="30"/>
  <c r="A3049" i="30"/>
  <c r="A2908" i="30"/>
  <c r="A2473" i="30"/>
  <c r="A2474" i="30"/>
  <c r="A2475" i="30"/>
  <c r="A2476" i="30"/>
  <c r="A2477" i="30"/>
  <c r="A2478" i="30"/>
  <c r="A2479" i="30"/>
  <c r="A2480" i="30"/>
  <c r="A2481" i="30"/>
  <c r="A2249" i="30"/>
  <c r="A2250" i="30"/>
  <c r="A2251" i="30"/>
  <c r="A2252" i="30"/>
  <c r="A2078" i="30"/>
  <c r="A1607" i="30"/>
  <c r="A1608" i="30"/>
  <c r="A1609" i="30"/>
  <c r="A1610" i="30"/>
  <c r="A1611" i="30"/>
  <c r="A1612" i="30"/>
  <c r="A1613" i="30"/>
  <c r="A1614" i="30"/>
  <c r="A1615" i="30"/>
  <c r="A1397" i="30"/>
  <c r="A1313" i="30"/>
  <c r="A1314" i="30"/>
  <c r="A1123" i="30"/>
  <c r="A683" i="30"/>
  <c r="A684" i="30"/>
  <c r="A685" i="30"/>
  <c r="A686" i="30"/>
  <c r="A5" i="30"/>
  <c r="A6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8" i="30"/>
  <c r="A29" i="30"/>
  <c r="A30" i="30"/>
  <c r="A31" i="30"/>
  <c r="A32" i="30"/>
  <c r="A33" i="30"/>
  <c r="A34" i="30"/>
  <c r="A35" i="30"/>
  <c r="A36" i="30"/>
  <c r="A37" i="30"/>
  <c r="A38" i="30"/>
  <c r="A39" i="30"/>
  <c r="A40" i="30"/>
  <c r="A41" i="30"/>
  <c r="A42" i="30"/>
  <c r="A43" i="30"/>
  <c r="A44" i="30"/>
  <c r="A45" i="30"/>
  <c r="A46" i="30"/>
  <c r="A47" i="30"/>
  <c r="A48" i="30"/>
  <c r="A49" i="30"/>
  <c r="A50" i="30"/>
  <c r="A51" i="30"/>
  <c r="A52" i="30"/>
  <c r="A53" i="30"/>
  <c r="A54" i="30"/>
  <c r="A55" i="30"/>
  <c r="A56" i="30"/>
  <c r="A57" i="30"/>
  <c r="A58" i="30"/>
  <c r="A59" i="30"/>
  <c r="A60" i="30"/>
  <c r="A61" i="30"/>
  <c r="A62" i="30"/>
  <c r="A63" i="30"/>
  <c r="A64" i="30"/>
  <c r="A65" i="30"/>
  <c r="A66" i="30"/>
  <c r="A67" i="30"/>
  <c r="A68" i="30"/>
  <c r="A69" i="30"/>
  <c r="A70" i="30"/>
  <c r="A71" i="30"/>
  <c r="A72" i="30"/>
  <c r="A73" i="30"/>
  <c r="A74" i="30"/>
  <c r="A75" i="30"/>
  <c r="A76" i="30"/>
  <c r="A77" i="30"/>
  <c r="A78" i="30"/>
  <c r="A79" i="30"/>
  <c r="A80" i="30"/>
  <c r="A81" i="30"/>
  <c r="A82" i="30"/>
  <c r="A83" i="30"/>
  <c r="A84" i="30"/>
  <c r="A85" i="30"/>
  <c r="A86" i="30"/>
  <c r="A87" i="30"/>
  <c r="A88" i="30"/>
  <c r="A89" i="30"/>
  <c r="A90" i="30"/>
  <c r="A91" i="30"/>
  <c r="A92" i="30"/>
  <c r="A93" i="30"/>
  <c r="A94" i="30"/>
  <c r="A95" i="30"/>
  <c r="A96" i="30"/>
  <c r="A97" i="30"/>
  <c r="A98" i="30"/>
  <c r="A99" i="30"/>
  <c r="A100" i="30"/>
  <c r="A101" i="30"/>
  <c r="A102" i="30"/>
  <c r="A103" i="30"/>
  <c r="A104" i="30"/>
  <c r="A105" i="30"/>
  <c r="A106" i="30"/>
  <c r="A107" i="30"/>
  <c r="A108" i="30"/>
  <c r="A109" i="30"/>
  <c r="A110" i="30"/>
  <c r="A111" i="30"/>
  <c r="A112" i="30"/>
  <c r="A113" i="30"/>
  <c r="A114" i="30"/>
  <c r="A115" i="30"/>
  <c r="A116" i="30"/>
  <c r="A117" i="30"/>
  <c r="A118" i="30"/>
  <c r="A119" i="30"/>
  <c r="A120" i="30"/>
  <c r="A121" i="30"/>
  <c r="A122" i="30"/>
  <c r="A123" i="30"/>
  <c r="A124" i="30"/>
  <c r="A125" i="30"/>
  <c r="A126" i="30"/>
  <c r="A127" i="30"/>
  <c r="A128" i="30"/>
  <c r="A129" i="30"/>
  <c r="A130" i="30"/>
  <c r="A131" i="30"/>
  <c r="A132" i="30"/>
  <c r="A133" i="30"/>
  <c r="A134" i="30"/>
  <c r="A135" i="30"/>
  <c r="A136" i="30"/>
  <c r="A137" i="30"/>
  <c r="A138" i="30"/>
  <c r="A139" i="30"/>
  <c r="A140" i="30"/>
  <c r="A141" i="30"/>
  <c r="A142" i="30"/>
  <c r="A143" i="30"/>
  <c r="A144" i="30"/>
  <c r="A145" i="30"/>
  <c r="A146" i="30"/>
  <c r="A147" i="30"/>
  <c r="A148" i="30"/>
  <c r="A149" i="30"/>
  <c r="A150" i="30"/>
  <c r="A151" i="30"/>
  <c r="A152" i="30"/>
  <c r="A153" i="30"/>
  <c r="A154" i="30"/>
  <c r="A155" i="30"/>
  <c r="A156" i="30"/>
  <c r="A157" i="30"/>
  <c r="A158" i="30"/>
  <c r="A159" i="30"/>
  <c r="A160" i="30"/>
  <c r="A161" i="30"/>
  <c r="A162" i="30"/>
  <c r="A163" i="30"/>
  <c r="A164" i="30"/>
  <c r="A165" i="30"/>
  <c r="A166" i="30"/>
  <c r="A167" i="30"/>
  <c r="A168" i="30"/>
  <c r="A169" i="30"/>
  <c r="A170" i="30"/>
  <c r="A171" i="30"/>
  <c r="A172" i="30"/>
  <c r="A173" i="30"/>
  <c r="A174" i="30"/>
  <c r="A175" i="30"/>
  <c r="A176" i="30"/>
  <c r="A177" i="30"/>
  <c r="A178" i="30"/>
  <c r="A179" i="30"/>
  <c r="A180" i="30"/>
  <c r="A181" i="30"/>
  <c r="A182" i="30"/>
  <c r="A183" i="30"/>
  <c r="A184" i="30"/>
  <c r="A185" i="30"/>
  <c r="A186" i="30"/>
  <c r="A187" i="30"/>
  <c r="A188" i="30"/>
  <c r="A189" i="30"/>
  <c r="A190" i="30"/>
  <c r="A191" i="30"/>
  <c r="A192" i="30"/>
  <c r="A193" i="30"/>
  <c r="A194" i="30"/>
  <c r="A195" i="30"/>
  <c r="A196" i="30"/>
  <c r="A197" i="30"/>
  <c r="A198" i="30"/>
  <c r="A199" i="30"/>
  <c r="A200" i="30"/>
  <c r="A201" i="30"/>
  <c r="A202" i="30"/>
  <c r="A203" i="30"/>
  <c r="A204" i="30"/>
  <c r="A205" i="30"/>
  <c r="A206" i="30"/>
  <c r="A207" i="30"/>
  <c r="A208" i="30"/>
  <c r="A209" i="30"/>
  <c r="A210" i="30"/>
  <c r="A211" i="30"/>
  <c r="A212" i="30"/>
  <c r="A213" i="30"/>
  <c r="A214" i="30"/>
  <c r="A215" i="30"/>
  <c r="A216" i="30"/>
  <c r="A217" i="30"/>
  <c r="A218" i="30"/>
  <c r="A219" i="30"/>
  <c r="A220" i="30"/>
  <c r="A221" i="30"/>
  <c r="A222" i="30"/>
  <c r="A223" i="30"/>
  <c r="A224" i="30"/>
  <c r="A225" i="30"/>
  <c r="A226" i="30"/>
  <c r="A227" i="30"/>
  <c r="A228" i="30"/>
  <c r="A229" i="30"/>
  <c r="A230" i="30"/>
  <c r="A231" i="30"/>
  <c r="A232" i="30"/>
  <c r="A233" i="30"/>
  <c r="A234" i="30"/>
  <c r="A235" i="30"/>
  <c r="A236" i="30"/>
  <c r="A237" i="30"/>
  <c r="A238" i="30"/>
  <c r="A239" i="30"/>
  <c r="A240" i="30"/>
  <c r="A241" i="30"/>
  <c r="A242" i="30"/>
  <c r="A243" i="30"/>
  <c r="A244" i="30"/>
  <c r="A245" i="30"/>
  <c r="A246" i="30"/>
  <c r="A247" i="30"/>
  <c r="A248" i="30"/>
  <c r="A249" i="30"/>
  <c r="A250" i="30"/>
  <c r="A251" i="30"/>
  <c r="A252" i="30"/>
  <c r="A253" i="30"/>
  <c r="A254" i="30"/>
  <c r="A255" i="30"/>
  <c r="A256" i="30"/>
  <c r="A257" i="30"/>
  <c r="A258" i="30"/>
  <c r="A259" i="30"/>
  <c r="A260" i="30"/>
  <c r="A261" i="30"/>
  <c r="A262" i="30"/>
  <c r="A263" i="30"/>
  <c r="A264" i="30"/>
  <c r="A265" i="30"/>
  <c r="A266" i="30"/>
  <c r="A267" i="30"/>
  <c r="A268" i="30"/>
  <c r="A269" i="30"/>
  <c r="A270" i="30"/>
  <c r="A271" i="30"/>
  <c r="A272" i="30"/>
  <c r="A273" i="30"/>
  <c r="A274" i="30"/>
  <c r="A275" i="30"/>
  <c r="A276" i="30"/>
  <c r="A277" i="30"/>
  <c r="A278" i="30"/>
  <c r="A279" i="30"/>
  <c r="A280" i="30"/>
  <c r="A281" i="30"/>
  <c r="A282" i="30"/>
  <c r="A283" i="30"/>
  <c r="A284" i="30"/>
  <c r="A285" i="30"/>
  <c r="A286" i="30"/>
  <c r="A287" i="30"/>
  <c r="A288" i="30"/>
  <c r="A289" i="30"/>
  <c r="A290" i="30"/>
  <c r="A291" i="30"/>
  <c r="A292" i="30"/>
  <c r="A293" i="30"/>
  <c r="A294" i="30"/>
  <c r="A295" i="30"/>
  <c r="A296" i="30"/>
  <c r="A297" i="30"/>
  <c r="A298" i="30"/>
  <c r="A299" i="30"/>
  <c r="A300" i="30"/>
  <c r="A301" i="30"/>
  <c r="A302" i="30"/>
  <c r="A303" i="30"/>
  <c r="A304" i="30"/>
  <c r="A305" i="30"/>
  <c r="A306" i="30"/>
  <c r="A307" i="30"/>
  <c r="A308" i="30"/>
  <c r="A309" i="30"/>
  <c r="A310" i="30"/>
  <c r="A311" i="30"/>
  <c r="A312" i="30"/>
  <c r="A313" i="30"/>
  <c r="A314" i="30"/>
  <c r="A315" i="30"/>
  <c r="A316" i="30"/>
  <c r="A317" i="30"/>
  <c r="A318" i="30"/>
  <c r="A319" i="30"/>
  <c r="A320" i="30"/>
  <c r="A321" i="30"/>
  <c r="A322" i="30"/>
  <c r="A323" i="30"/>
  <c r="A324" i="30"/>
  <c r="A325" i="30"/>
  <c r="A326" i="30"/>
  <c r="A327" i="30"/>
  <c r="A328" i="30"/>
  <c r="A329" i="30"/>
  <c r="A330" i="30"/>
  <c r="A331" i="30"/>
  <c r="A332" i="30"/>
  <c r="A333" i="30"/>
  <c r="A334" i="30"/>
  <c r="A335" i="30"/>
  <c r="A336" i="30"/>
  <c r="A337" i="30"/>
  <c r="A338" i="30"/>
  <c r="A339" i="30"/>
  <c r="A340" i="30"/>
  <c r="A341" i="30"/>
  <c r="A342" i="30"/>
  <c r="A343" i="30"/>
  <c r="A344" i="30"/>
  <c r="A345" i="30"/>
  <c r="A346" i="30"/>
  <c r="A347" i="30"/>
  <c r="A348" i="30"/>
  <c r="A349" i="30"/>
  <c r="A350" i="30"/>
  <c r="A351" i="30"/>
  <c r="A352" i="30"/>
  <c r="A353" i="30"/>
  <c r="A354" i="30"/>
  <c r="A355" i="30"/>
  <c r="A356" i="30"/>
  <c r="A357" i="30"/>
  <c r="A358" i="30"/>
  <c r="A359" i="30"/>
  <c r="A360" i="30"/>
  <c r="A361" i="30"/>
  <c r="A362" i="30"/>
  <c r="A363" i="30"/>
  <c r="A364" i="30"/>
  <c r="A365" i="30"/>
  <c r="A366" i="30"/>
  <c r="A367" i="30"/>
  <c r="A368" i="30"/>
  <c r="A369" i="30"/>
  <c r="A370" i="30"/>
  <c r="A371" i="30"/>
  <c r="A372" i="30"/>
  <c r="A373" i="30"/>
  <c r="A374" i="30"/>
  <c r="A375" i="30"/>
  <c r="A376" i="30"/>
  <c r="A377" i="30"/>
  <c r="A378" i="30"/>
  <c r="A379" i="30"/>
  <c r="A380" i="30"/>
  <c r="A381" i="30"/>
  <c r="A382" i="30"/>
  <c r="A383" i="30"/>
  <c r="A384" i="30"/>
  <c r="A385" i="30"/>
  <c r="A386" i="30"/>
  <c r="A387" i="30"/>
  <c r="A388" i="30"/>
  <c r="A389" i="30"/>
  <c r="A390" i="30"/>
  <c r="A391" i="30"/>
  <c r="A392" i="30"/>
  <c r="A393" i="30"/>
  <c r="A394" i="30"/>
  <c r="A395" i="30"/>
  <c r="A396" i="30"/>
  <c r="A397" i="30"/>
  <c r="A398" i="30"/>
  <c r="A399" i="30"/>
  <c r="A400" i="30"/>
  <c r="A401" i="30"/>
  <c r="A402" i="30"/>
  <c r="A403" i="30"/>
  <c r="A404" i="30"/>
  <c r="A405" i="30"/>
  <c r="A406" i="30"/>
  <c r="A407" i="30"/>
  <c r="A408" i="30"/>
  <c r="A409" i="30"/>
  <c r="A410" i="30"/>
  <c r="A411" i="30"/>
  <c r="A412" i="30"/>
  <c r="A413" i="30"/>
  <c r="A414" i="30"/>
  <c r="A415" i="30"/>
  <c r="A416" i="30"/>
  <c r="A417" i="30"/>
  <c r="A418" i="30"/>
  <c r="A419" i="30"/>
  <c r="A420" i="30"/>
  <c r="A421" i="30"/>
  <c r="A422" i="30"/>
  <c r="A423" i="30"/>
  <c r="A424" i="30"/>
  <c r="A425" i="30"/>
  <c r="A426" i="30"/>
  <c r="A427" i="30"/>
  <c r="A428" i="30"/>
  <c r="A429" i="30"/>
  <c r="A430" i="30"/>
  <c r="A431" i="30"/>
  <c r="A432" i="30"/>
  <c r="A433" i="30"/>
  <c r="A434" i="30"/>
  <c r="A435" i="30"/>
  <c r="A436" i="30"/>
  <c r="A437" i="30"/>
  <c r="A438" i="30"/>
  <c r="A439" i="30"/>
  <c r="A440" i="30"/>
  <c r="A441" i="30"/>
  <c r="A442" i="30"/>
  <c r="A443" i="30"/>
  <c r="A444" i="30"/>
  <c r="A445" i="30"/>
  <c r="A446" i="30"/>
  <c r="A447" i="30"/>
  <c r="A448" i="30"/>
  <c r="A449" i="30"/>
  <c r="A450" i="30"/>
  <c r="A451" i="30"/>
  <c r="A452" i="30"/>
  <c r="A453" i="30"/>
  <c r="A454" i="30"/>
  <c r="A455" i="30"/>
  <c r="A456" i="30"/>
  <c r="A457" i="30"/>
  <c r="A458" i="30"/>
  <c r="A459" i="30"/>
  <c r="A460" i="30"/>
  <c r="A461" i="30"/>
  <c r="A462" i="30"/>
  <c r="A463" i="30"/>
  <c r="A464" i="30"/>
  <c r="A465" i="30"/>
  <c r="A466" i="30"/>
  <c r="A467" i="30"/>
  <c r="A468" i="30"/>
  <c r="A469" i="30"/>
  <c r="A470" i="30"/>
  <c r="A471" i="30"/>
  <c r="A472" i="30"/>
  <c r="A473" i="30"/>
  <c r="A474" i="30"/>
  <c r="A475" i="30"/>
  <c r="A476" i="30"/>
  <c r="A477" i="30"/>
  <c r="A478" i="30"/>
  <c r="A479" i="30"/>
  <c r="A480" i="30"/>
  <c r="A481" i="30"/>
  <c r="A482" i="30"/>
  <c r="A483" i="30"/>
  <c r="A484" i="30"/>
  <c r="A485" i="30"/>
  <c r="A486" i="30"/>
  <c r="A487" i="30"/>
  <c r="A488" i="30"/>
  <c r="A489" i="30"/>
  <c r="A490" i="30"/>
  <c r="A491" i="30"/>
  <c r="A492" i="30"/>
  <c r="A493" i="30"/>
  <c r="A494" i="30"/>
  <c r="A495" i="30"/>
  <c r="A496" i="30"/>
  <c r="A497" i="30"/>
  <c r="A498" i="30"/>
  <c r="A499" i="30"/>
  <c r="A500" i="30"/>
  <c r="A501" i="30"/>
  <c r="A502" i="30"/>
  <c r="A503" i="30"/>
  <c r="A504" i="30"/>
  <c r="A505" i="30"/>
  <c r="A506" i="30"/>
  <c r="A507" i="30"/>
  <c r="A508" i="30"/>
  <c r="A509" i="30"/>
  <c r="A510" i="30"/>
  <c r="A511" i="30"/>
  <c r="A512" i="30"/>
  <c r="A513" i="30"/>
  <c r="A514" i="30"/>
  <c r="A515" i="30"/>
  <c r="A516" i="30"/>
  <c r="A517" i="30"/>
  <c r="A518" i="30"/>
  <c r="A519" i="30"/>
  <c r="A520" i="30"/>
  <c r="A521" i="30"/>
  <c r="A522" i="30"/>
  <c r="A523" i="30"/>
  <c r="A524" i="30"/>
  <c r="A525" i="30"/>
  <c r="A526" i="30"/>
  <c r="A527" i="30"/>
  <c r="A528" i="30"/>
  <c r="A529" i="30"/>
  <c r="A530" i="30"/>
  <c r="A531" i="30"/>
  <c r="A532" i="30"/>
  <c r="A533" i="30"/>
  <c r="A534" i="30"/>
  <c r="A535" i="30"/>
  <c r="A536" i="30"/>
  <c r="A537" i="30"/>
  <c r="A538" i="30"/>
  <c r="A539" i="30"/>
  <c r="A540" i="30"/>
  <c r="A541" i="30"/>
  <c r="A542" i="30"/>
  <c r="A543" i="30"/>
  <c r="A544" i="30"/>
  <c r="A545" i="30"/>
  <c r="A546" i="30"/>
  <c r="A547" i="30"/>
  <c r="A548" i="30"/>
  <c r="A549" i="30"/>
  <c r="A550" i="30"/>
  <c r="A551" i="30"/>
  <c r="A552" i="30"/>
  <c r="A553" i="30"/>
  <c r="A554" i="30"/>
  <c r="A555" i="30"/>
  <c r="A556" i="30"/>
  <c r="A557" i="30"/>
  <c r="A558" i="30"/>
  <c r="A559" i="30"/>
  <c r="A560" i="30"/>
  <c r="A561" i="30"/>
  <c r="A562" i="30"/>
  <c r="A563" i="30"/>
  <c r="A564" i="30"/>
  <c r="A565" i="30"/>
  <c r="A566" i="30"/>
  <c r="A567" i="30"/>
  <c r="A568" i="30"/>
  <c r="A569" i="30"/>
  <c r="A570" i="30"/>
  <c r="A571" i="30"/>
  <c r="A572" i="30"/>
  <c r="A573" i="30"/>
  <c r="A574" i="30"/>
  <c r="A575" i="30"/>
  <c r="A576" i="30"/>
  <c r="A577" i="30"/>
  <c r="A578" i="30"/>
  <c r="A579" i="30"/>
  <c r="A580" i="30"/>
  <c r="A581" i="30"/>
  <c r="A582" i="30"/>
  <c r="A583" i="30"/>
  <c r="A584" i="30"/>
  <c r="A585" i="30"/>
  <c r="A586" i="30"/>
  <c r="A587" i="30"/>
  <c r="A588" i="30"/>
  <c r="A589" i="30"/>
  <c r="A590" i="30"/>
  <c r="A591" i="30"/>
  <c r="A592" i="30"/>
  <c r="A593" i="30"/>
  <c r="A594" i="30"/>
  <c r="A595" i="30"/>
  <c r="A596" i="30"/>
  <c r="A597" i="30"/>
  <c r="A598" i="30"/>
  <c r="A599" i="30"/>
  <c r="A600" i="30"/>
  <c r="A601" i="30"/>
  <c r="A602" i="30"/>
  <c r="A603" i="30"/>
  <c r="A604" i="30"/>
  <c r="A605" i="30"/>
  <c r="A606" i="30"/>
  <c r="A607" i="30"/>
  <c r="A608" i="30"/>
  <c r="A609" i="30"/>
  <c r="A610" i="30"/>
  <c r="A611" i="30"/>
  <c r="A612" i="30"/>
  <c r="A613" i="30"/>
  <c r="A614" i="30"/>
  <c r="A615" i="30"/>
  <c r="A616" i="30"/>
  <c r="A617" i="30"/>
  <c r="A618" i="30"/>
  <c r="A619" i="30"/>
  <c r="A620" i="30"/>
  <c r="A621" i="30"/>
  <c r="A622" i="30"/>
  <c r="A623" i="30"/>
  <c r="A624" i="30"/>
  <c r="A625" i="30"/>
  <c r="A626" i="30"/>
  <c r="A627" i="30"/>
  <c r="A628" i="30"/>
  <c r="A629" i="30"/>
  <c r="A630" i="30"/>
  <c r="A631" i="30"/>
  <c r="A632" i="30"/>
  <c r="A633" i="30"/>
  <c r="A634" i="30"/>
  <c r="A635" i="30"/>
  <c r="A636" i="30"/>
  <c r="A637" i="30"/>
  <c r="A638" i="30"/>
  <c r="A639" i="30"/>
  <c r="A640" i="30"/>
  <c r="A641" i="30"/>
  <c r="A642" i="30"/>
  <c r="A643" i="30"/>
  <c r="A644" i="30"/>
  <c r="A645" i="30"/>
  <c r="A646" i="30"/>
  <c r="A647" i="30"/>
  <c r="A648" i="30"/>
  <c r="A649" i="30"/>
  <c r="A650" i="30"/>
  <c r="A651" i="30"/>
  <c r="A652" i="30"/>
  <c r="A653" i="30"/>
  <c r="A654" i="30"/>
  <c r="A655" i="30"/>
  <c r="A656" i="30"/>
  <c r="A657" i="30"/>
  <c r="A658" i="30"/>
  <c r="A659" i="30"/>
  <c r="A660" i="30"/>
  <c r="A661" i="30"/>
  <c r="A662" i="30"/>
  <c r="A663" i="30"/>
  <c r="A664" i="30"/>
  <c r="A665" i="30"/>
  <c r="A666" i="30"/>
  <c r="A667" i="30"/>
  <c r="A668" i="30"/>
  <c r="A669" i="30"/>
  <c r="A670" i="30"/>
  <c r="A671" i="30"/>
  <c r="A672" i="30"/>
  <c r="A673" i="30"/>
  <c r="A674" i="30"/>
  <c r="A675" i="30"/>
  <c r="A676" i="30"/>
  <c r="A677" i="30"/>
  <c r="A678" i="30"/>
  <c r="A679" i="30"/>
  <c r="A680" i="30"/>
  <c r="A681" i="30"/>
  <c r="A682" i="30"/>
  <c r="A687" i="30"/>
  <c r="A688" i="30"/>
  <c r="A689" i="30"/>
  <c r="A690" i="30"/>
  <c r="A691" i="30"/>
  <c r="A692" i="30"/>
  <c r="A693" i="30"/>
  <c r="A694" i="30"/>
  <c r="A695" i="30"/>
  <c r="A696" i="30"/>
  <c r="A697" i="30"/>
  <c r="A698" i="30"/>
  <c r="A699" i="30"/>
  <c r="A700" i="30"/>
  <c r="A701" i="30"/>
  <c r="A702" i="30"/>
  <c r="A703" i="30"/>
  <c r="A704" i="30"/>
  <c r="A705" i="30"/>
  <c r="A706" i="30"/>
  <c r="A707" i="30"/>
  <c r="A708" i="30"/>
  <c r="A709" i="30"/>
  <c r="A710" i="30"/>
  <c r="A711" i="30"/>
  <c r="A712" i="30"/>
  <c r="A713" i="30"/>
  <c r="A714" i="30"/>
  <c r="A715" i="30"/>
  <c r="A716" i="30"/>
  <c r="A717" i="30"/>
  <c r="A718" i="30"/>
  <c r="A719" i="30"/>
  <c r="A720" i="30"/>
  <c r="A721" i="30"/>
  <c r="A722" i="30"/>
  <c r="A723" i="30"/>
  <c r="A724" i="30"/>
  <c r="A725" i="30"/>
  <c r="A726" i="30"/>
  <c r="A727" i="30"/>
  <c r="A728" i="30"/>
  <c r="A729" i="30"/>
  <c r="A730" i="30"/>
  <c r="A731" i="30"/>
  <c r="A732" i="30"/>
  <c r="A733" i="30"/>
  <c r="A734" i="30"/>
  <c r="A735" i="30"/>
  <c r="A736" i="30"/>
  <c r="A737" i="30"/>
  <c r="A738" i="30"/>
  <c r="A739" i="30"/>
  <c r="A740" i="30"/>
  <c r="A741" i="30"/>
  <c r="A742" i="30"/>
  <c r="A743" i="30"/>
  <c r="A744" i="30"/>
  <c r="A745" i="30"/>
  <c r="A746" i="30"/>
  <c r="A747" i="30"/>
  <c r="A748" i="30"/>
  <c r="A749" i="30"/>
  <c r="A750" i="30"/>
  <c r="A751" i="30"/>
  <c r="A752" i="30"/>
  <c r="A753" i="30"/>
  <c r="A754" i="30"/>
  <c r="A755" i="30"/>
  <c r="A756" i="30"/>
  <c r="A757" i="30"/>
  <c r="A758" i="30"/>
  <c r="A759" i="30"/>
  <c r="A760" i="30"/>
  <c r="A761" i="30"/>
  <c r="A762" i="30"/>
  <c r="A763" i="30"/>
  <c r="A764" i="30"/>
  <c r="A765" i="30"/>
  <c r="A766" i="30"/>
  <c r="A767" i="30"/>
  <c r="A768" i="30"/>
  <c r="A769" i="30"/>
  <c r="A770" i="30"/>
  <c r="A771" i="30"/>
  <c r="A772" i="30"/>
  <c r="A773" i="30"/>
  <c r="A774" i="30"/>
  <c r="A775" i="30"/>
  <c r="A776" i="30"/>
  <c r="A777" i="30"/>
  <c r="A778" i="30"/>
  <c r="A779" i="30"/>
  <c r="A780" i="30"/>
  <c r="A781" i="30"/>
  <c r="A782" i="30"/>
  <c r="A783" i="30"/>
  <c r="A784" i="30"/>
  <c r="A785" i="30"/>
  <c r="A786" i="30"/>
  <c r="A787" i="30"/>
  <c r="A788" i="30"/>
  <c r="A789" i="30"/>
  <c r="A790" i="30"/>
  <c r="A791" i="30"/>
  <c r="A792" i="30"/>
  <c r="A793" i="30"/>
  <c r="A794" i="30"/>
  <c r="A795" i="30"/>
  <c r="A796" i="30"/>
  <c r="A797" i="30"/>
  <c r="A798" i="30"/>
  <c r="A799" i="30"/>
  <c r="A800" i="30"/>
  <c r="A801" i="30"/>
  <c r="A802" i="30"/>
  <c r="A803" i="30"/>
  <c r="A804" i="30"/>
  <c r="A805" i="30"/>
  <c r="A806" i="30"/>
  <c r="A807" i="30"/>
  <c r="A808" i="30"/>
  <c r="A809" i="30"/>
  <c r="A810" i="30"/>
  <c r="A811" i="30"/>
  <c r="A812" i="30"/>
  <c r="A813" i="30"/>
  <c r="A814" i="30"/>
  <c r="A815" i="30"/>
  <c r="A816" i="30"/>
  <c r="A817" i="30"/>
  <c r="A818" i="30"/>
  <c r="A819" i="30"/>
  <c r="A820" i="30"/>
  <c r="A821" i="30"/>
  <c r="A822" i="30"/>
  <c r="A823" i="30"/>
  <c r="A824" i="30"/>
  <c r="A825" i="30"/>
  <c r="A826" i="30"/>
  <c r="A827" i="30"/>
  <c r="A828" i="30"/>
  <c r="A829" i="30"/>
  <c r="A830" i="30"/>
  <c r="A831" i="30"/>
  <c r="A832" i="30"/>
  <c r="A833" i="30"/>
  <c r="A834" i="30"/>
  <c r="A835" i="30"/>
  <c r="A836" i="30"/>
  <c r="A837" i="30"/>
  <c r="A838" i="30"/>
  <c r="A839" i="30"/>
  <c r="A840" i="30"/>
  <c r="A841" i="30"/>
  <c r="A842" i="30"/>
  <c r="A843" i="30"/>
  <c r="A844" i="30"/>
  <c r="A845" i="30"/>
  <c r="A846" i="30"/>
  <c r="A847" i="30"/>
  <c r="A848" i="30"/>
  <c r="A849" i="30"/>
  <c r="A850" i="30"/>
  <c r="A851" i="30"/>
  <c r="A852" i="30"/>
  <c r="A853" i="30"/>
  <c r="A854" i="30"/>
  <c r="A855" i="30"/>
  <c r="A856" i="30"/>
  <c r="A857" i="30"/>
  <c r="A858" i="30"/>
  <c r="A859" i="30"/>
  <c r="A860" i="30"/>
  <c r="A861" i="30"/>
  <c r="A862" i="30"/>
  <c r="A863" i="30"/>
  <c r="A864" i="30"/>
  <c r="A865" i="30"/>
  <c r="A866" i="30"/>
  <c r="A867" i="30"/>
  <c r="A868" i="30"/>
  <c r="A869" i="30"/>
  <c r="A870" i="30"/>
  <c r="A871" i="30"/>
  <c r="A872" i="30"/>
  <c r="A873" i="30"/>
  <c r="A874" i="30"/>
  <c r="A875" i="30"/>
  <c r="A876" i="30"/>
  <c r="A877" i="30"/>
  <c r="A878" i="30"/>
  <c r="A879" i="30"/>
  <c r="A880" i="30"/>
  <c r="A881" i="30"/>
  <c r="A882" i="30"/>
  <c r="A883" i="30"/>
  <c r="A884" i="30"/>
  <c r="A885" i="30"/>
  <c r="A886" i="30"/>
  <c r="A887" i="30"/>
  <c r="A888" i="30"/>
  <c r="A889" i="30"/>
  <c r="A890" i="30"/>
  <c r="A891" i="30"/>
  <c r="A892" i="30"/>
  <c r="A893" i="30"/>
  <c r="A894" i="30"/>
  <c r="A895" i="30"/>
  <c r="A896" i="30"/>
  <c r="A897" i="30"/>
  <c r="A898" i="30"/>
  <c r="A899" i="30"/>
  <c r="A900" i="30"/>
  <c r="A901" i="30"/>
  <c r="A902" i="30"/>
  <c r="A903" i="30"/>
  <c r="A904" i="30"/>
  <c r="A905" i="30"/>
  <c r="A906" i="30"/>
  <c r="A907" i="30"/>
  <c r="A908" i="30"/>
  <c r="A909" i="30"/>
  <c r="A910" i="30"/>
  <c r="A911" i="30"/>
  <c r="A912" i="30"/>
  <c r="A913" i="30"/>
  <c r="A914" i="30"/>
  <c r="A915" i="30"/>
  <c r="A916" i="30"/>
  <c r="A917" i="30"/>
  <c r="A918" i="30"/>
  <c r="A919" i="30"/>
  <c r="A920" i="30"/>
  <c r="A921" i="30"/>
  <c r="A922" i="30"/>
  <c r="A923" i="30"/>
  <c r="A924" i="30"/>
  <c r="A925" i="30"/>
  <c r="A926" i="30"/>
  <c r="A927" i="30"/>
  <c r="A928" i="30"/>
  <c r="A929" i="30"/>
  <c r="A930" i="30"/>
  <c r="A931" i="30"/>
  <c r="A932" i="30"/>
  <c r="A933" i="30"/>
  <c r="A934" i="30"/>
  <c r="A935" i="30"/>
  <c r="A936" i="30"/>
  <c r="A937" i="30"/>
  <c r="A938" i="30"/>
  <c r="A939" i="30"/>
  <c r="A940" i="30"/>
  <c r="A941" i="30"/>
  <c r="A942" i="30"/>
  <c r="A943" i="30"/>
  <c r="A944" i="30"/>
  <c r="A945" i="30"/>
  <c r="A946" i="30"/>
  <c r="A947" i="30"/>
  <c r="A948" i="30"/>
  <c r="A949" i="30"/>
  <c r="A950" i="30"/>
  <c r="A951" i="30"/>
  <c r="A952" i="30"/>
  <c r="A953" i="30"/>
  <c r="A954" i="30"/>
  <c r="A955" i="30"/>
  <c r="A956" i="30"/>
  <c r="A957" i="30"/>
  <c r="A958" i="30"/>
  <c r="A959" i="30"/>
  <c r="A960" i="30"/>
  <c r="A961" i="30"/>
  <c r="A962" i="30"/>
  <c r="A963" i="30"/>
  <c r="A964" i="30"/>
  <c r="A965" i="30"/>
  <c r="A966" i="30"/>
  <c r="A967" i="30"/>
  <c r="A968" i="30"/>
  <c r="A969" i="30"/>
  <c r="A970" i="30"/>
  <c r="A971" i="30"/>
  <c r="A972" i="30"/>
  <c r="A973" i="30"/>
  <c r="A974" i="30"/>
  <c r="A975" i="30"/>
  <c r="A976" i="30"/>
  <c r="A977" i="30"/>
  <c r="A978" i="30"/>
  <c r="A979" i="30"/>
  <c r="A980" i="30"/>
  <c r="A981" i="30"/>
  <c r="A982" i="30"/>
  <c r="A983" i="30"/>
  <c r="A984" i="30"/>
  <c r="A985" i="30"/>
  <c r="A986" i="30"/>
  <c r="A987" i="30"/>
  <c r="A988" i="30"/>
  <c r="A989" i="30"/>
  <c r="A990" i="30"/>
  <c r="A991" i="30"/>
  <c r="A992" i="30"/>
  <c r="A993" i="30"/>
  <c r="A994" i="30"/>
  <c r="A995" i="30"/>
  <c r="A996" i="30"/>
  <c r="A997" i="30"/>
  <c r="A998" i="30"/>
  <c r="A999" i="30"/>
  <c r="A1000" i="30"/>
  <c r="A1001" i="30"/>
  <c r="A1002" i="30"/>
  <c r="A1003" i="30"/>
  <c r="A1004" i="30"/>
  <c r="A1005" i="30"/>
  <c r="A1006" i="30"/>
  <c r="A1007" i="30"/>
  <c r="A1008" i="30"/>
  <c r="A1009" i="30"/>
  <c r="A1010" i="30"/>
  <c r="A1011" i="30"/>
  <c r="A1012" i="30"/>
  <c r="A1013" i="30"/>
  <c r="A1014" i="30"/>
  <c r="A1015" i="30"/>
  <c r="A1016" i="30"/>
  <c r="A1017" i="30"/>
  <c r="A1018" i="30"/>
  <c r="A1019" i="30"/>
  <c r="A1020" i="30"/>
  <c r="A1021" i="30"/>
  <c r="A1022" i="30"/>
  <c r="A1023" i="30"/>
  <c r="A1024" i="30"/>
  <c r="A1025" i="30"/>
  <c r="A1026" i="30"/>
  <c r="A1027" i="30"/>
  <c r="A1028" i="30"/>
  <c r="A1029" i="30"/>
  <c r="A1030" i="30"/>
  <c r="A1031" i="30"/>
  <c r="A1032" i="30"/>
  <c r="A1033" i="30"/>
  <c r="A1034" i="30"/>
  <c r="A1035" i="30"/>
  <c r="A1036" i="30"/>
  <c r="A1037" i="30"/>
  <c r="A1038" i="30"/>
  <c r="A1039" i="30"/>
  <c r="A1040" i="30"/>
  <c r="A1041" i="30"/>
  <c r="A1042" i="30"/>
  <c r="A1043" i="30"/>
  <c r="A1044" i="30"/>
  <c r="A1045" i="30"/>
  <c r="A1046" i="30"/>
  <c r="A1047" i="30"/>
  <c r="A1048" i="30"/>
  <c r="A1049" i="30"/>
  <c r="A1050" i="30"/>
  <c r="A1051" i="30"/>
  <c r="A1052" i="30"/>
  <c r="A1053" i="30"/>
  <c r="A1054" i="30"/>
  <c r="A1055" i="30"/>
  <c r="A1056" i="30"/>
  <c r="A1057" i="30"/>
  <c r="A1058" i="30"/>
  <c r="A1059" i="30"/>
  <c r="A1060" i="30"/>
  <c r="A1061" i="30"/>
  <c r="A1062" i="30"/>
  <c r="A1063" i="30"/>
  <c r="A1064" i="30"/>
  <c r="A1065" i="30"/>
  <c r="A1066" i="30"/>
  <c r="A1067" i="30"/>
  <c r="A1068" i="30"/>
  <c r="A1069" i="30"/>
  <c r="A1070" i="30"/>
  <c r="A1071" i="30"/>
  <c r="A1072" i="30"/>
  <c r="A1073" i="30"/>
  <c r="A1074" i="30"/>
  <c r="A1075" i="30"/>
  <c r="A1076" i="30"/>
  <c r="A1077" i="30"/>
  <c r="A1078" i="30"/>
  <c r="A1079" i="30"/>
  <c r="A1080" i="30"/>
  <c r="A1081" i="30"/>
  <c r="A1082" i="30"/>
  <c r="A1083" i="30"/>
  <c r="A1084" i="30"/>
  <c r="A1085" i="30"/>
  <c r="A1086" i="30"/>
  <c r="A1087" i="30"/>
  <c r="A1088" i="30"/>
  <c r="A1089" i="30"/>
  <c r="A1090" i="30"/>
  <c r="A1091" i="30"/>
  <c r="A1092" i="30"/>
  <c r="A1093" i="30"/>
  <c r="A1094" i="30"/>
  <c r="A1095" i="30"/>
  <c r="A1096" i="30"/>
  <c r="A1097" i="30"/>
  <c r="A1098" i="30"/>
  <c r="A1099" i="30"/>
  <c r="A1100" i="30"/>
  <c r="A1101" i="30"/>
  <c r="A1102" i="30"/>
  <c r="A1103" i="30"/>
  <c r="A1104" i="30"/>
  <c r="A1105" i="30"/>
  <c r="A1106" i="30"/>
  <c r="A1107" i="30"/>
  <c r="A1108" i="30"/>
  <c r="A1109" i="30"/>
  <c r="A1110" i="30"/>
  <c r="A1111" i="30"/>
  <c r="A1112" i="30"/>
  <c r="A1113" i="30"/>
  <c r="A1114" i="30"/>
  <c r="A1115" i="30"/>
  <c r="A1116" i="30"/>
  <c r="A1117" i="30"/>
  <c r="A1118" i="30"/>
  <c r="A1119" i="30"/>
  <c r="A1120" i="30"/>
  <c r="A1121" i="30"/>
  <c r="A1122" i="30"/>
  <c r="A1124" i="30"/>
  <c r="A1125" i="30"/>
  <c r="A1126" i="30"/>
  <c r="A1127" i="30"/>
  <c r="A1128" i="30"/>
  <c r="A1129" i="30"/>
  <c r="A1130" i="30"/>
  <c r="A1131" i="30"/>
  <c r="A1132" i="30"/>
  <c r="A1133" i="30"/>
  <c r="A1134" i="30"/>
  <c r="A1135" i="30"/>
  <c r="A1136" i="30"/>
  <c r="A1137" i="30"/>
  <c r="A1138" i="30"/>
  <c r="A1139" i="30"/>
  <c r="A1140" i="30"/>
  <c r="A1141" i="30"/>
  <c r="A1142" i="30"/>
  <c r="A1143" i="30"/>
  <c r="A1144" i="30"/>
  <c r="A1145" i="30"/>
  <c r="A1146" i="30"/>
  <c r="A1147" i="30"/>
  <c r="A1148" i="30"/>
  <c r="A1149" i="30"/>
  <c r="A1150" i="30"/>
  <c r="A1151" i="30"/>
  <c r="A1152" i="30"/>
  <c r="A1153" i="30"/>
  <c r="A1154" i="30"/>
  <c r="A1155" i="30"/>
  <c r="A1156" i="30"/>
  <c r="A1157" i="30"/>
  <c r="A1158" i="30"/>
  <c r="A1159" i="30"/>
  <c r="A1160" i="30"/>
  <c r="A1161" i="30"/>
  <c r="A1162" i="30"/>
  <c r="A1163" i="30"/>
  <c r="A1164" i="30"/>
  <c r="A1165" i="30"/>
  <c r="A1166" i="30"/>
  <c r="A1167" i="30"/>
  <c r="A1168" i="30"/>
  <c r="A1169" i="30"/>
  <c r="A1170" i="30"/>
  <c r="A1171" i="30"/>
  <c r="A1172" i="30"/>
  <c r="A1173" i="30"/>
  <c r="A1174" i="30"/>
  <c r="A1175" i="30"/>
  <c r="A1176" i="30"/>
  <c r="A1177" i="30"/>
  <c r="A1178" i="30"/>
  <c r="A1179" i="30"/>
  <c r="A1180" i="30"/>
  <c r="A1181" i="30"/>
  <c r="A1182" i="30"/>
  <c r="A1183" i="30"/>
  <c r="A1184" i="30"/>
  <c r="A1185" i="30"/>
  <c r="A1186" i="30"/>
  <c r="A1187" i="30"/>
  <c r="A1188" i="30"/>
  <c r="A1189" i="30"/>
  <c r="A1190" i="30"/>
  <c r="A1191" i="30"/>
  <c r="A1192" i="30"/>
  <c r="A1193" i="30"/>
  <c r="A1194" i="30"/>
  <c r="A1195" i="30"/>
  <c r="A1196" i="30"/>
  <c r="A1197" i="30"/>
  <c r="A1198" i="30"/>
  <c r="A1199" i="30"/>
  <c r="A1200" i="30"/>
  <c r="A1201" i="30"/>
  <c r="A1202" i="30"/>
  <c r="A1203" i="30"/>
  <c r="A1204" i="30"/>
  <c r="A1205" i="30"/>
  <c r="A1206" i="30"/>
  <c r="A1207" i="30"/>
  <c r="A1208" i="30"/>
  <c r="A1209" i="30"/>
  <c r="A1210" i="30"/>
  <c r="A1211" i="30"/>
  <c r="A1212" i="30"/>
  <c r="A1213" i="30"/>
  <c r="A1214" i="30"/>
  <c r="A1215" i="30"/>
  <c r="A1216" i="30"/>
  <c r="A1217" i="30"/>
  <c r="A1218" i="30"/>
  <c r="A1219" i="30"/>
  <c r="A1220" i="30"/>
  <c r="A1221" i="30"/>
  <c r="A1222" i="30"/>
  <c r="A1223" i="30"/>
  <c r="A1224" i="30"/>
  <c r="A1225" i="30"/>
  <c r="A1226" i="30"/>
  <c r="A1227" i="30"/>
  <c r="A1228" i="30"/>
  <c r="A1229" i="30"/>
  <c r="A1230" i="30"/>
  <c r="A1231" i="30"/>
  <c r="A1232" i="30"/>
  <c r="A1233" i="30"/>
  <c r="A1234" i="30"/>
  <c r="A1235" i="30"/>
  <c r="A1236" i="30"/>
  <c r="A1237" i="30"/>
  <c r="A1238" i="30"/>
  <c r="A1239" i="30"/>
  <c r="A1240" i="30"/>
  <c r="A1241" i="30"/>
  <c r="A1242" i="30"/>
  <c r="A1243" i="30"/>
  <c r="A1244" i="30"/>
  <c r="A1245" i="30"/>
  <c r="A1246" i="30"/>
  <c r="A1247" i="30"/>
  <c r="A1248" i="30"/>
  <c r="A1249" i="30"/>
  <c r="A1250" i="30"/>
  <c r="A1251" i="30"/>
  <c r="A1252" i="30"/>
  <c r="A1253" i="30"/>
  <c r="A1254" i="30"/>
  <c r="A1255" i="30"/>
  <c r="A1256" i="30"/>
  <c r="A1257" i="30"/>
  <c r="A1258" i="30"/>
  <c r="A1259" i="30"/>
  <c r="A1260" i="30"/>
  <c r="A1261" i="30"/>
  <c r="A1262" i="30"/>
  <c r="A1263" i="30"/>
  <c r="A1264" i="30"/>
  <c r="A1265" i="30"/>
  <c r="A1266" i="30"/>
  <c r="A1267" i="30"/>
  <c r="A1268" i="30"/>
  <c r="A1269" i="30"/>
  <c r="A1270" i="30"/>
  <c r="A1271" i="30"/>
  <c r="A1272" i="30"/>
  <c r="A1273" i="30"/>
  <c r="A1274" i="30"/>
  <c r="A1275" i="30"/>
  <c r="A1276" i="30"/>
  <c r="A1277" i="30"/>
  <c r="A1278" i="30"/>
  <c r="A1279" i="30"/>
  <c r="A1280" i="30"/>
  <c r="A1281" i="30"/>
  <c r="A1282" i="30"/>
  <c r="A1283" i="30"/>
  <c r="A1284" i="30"/>
  <c r="A1285" i="30"/>
  <c r="A1286" i="30"/>
  <c r="A1287" i="30"/>
  <c r="A1288" i="30"/>
  <c r="A1289" i="30"/>
  <c r="A1290" i="30"/>
  <c r="A1291" i="30"/>
  <c r="A1292" i="30"/>
  <c r="A1293" i="30"/>
  <c r="A1294" i="30"/>
  <c r="A1295" i="30"/>
  <c r="A1296" i="30"/>
  <c r="A1297" i="30"/>
  <c r="A1298" i="30"/>
  <c r="A1299" i="30"/>
  <c r="A1300" i="30"/>
  <c r="A1301" i="30"/>
  <c r="A1302" i="30"/>
  <c r="A1303" i="30"/>
  <c r="A1304" i="30"/>
  <c r="A1305" i="30"/>
  <c r="A1306" i="30"/>
  <c r="A1307" i="30"/>
  <c r="A1308" i="30"/>
  <c r="A1309" i="30"/>
  <c r="A1310" i="30"/>
  <c r="A1311" i="30"/>
  <c r="A1312" i="30"/>
  <c r="A1315" i="30"/>
  <c r="A1316" i="30"/>
  <c r="A1317" i="30"/>
  <c r="A1318" i="30"/>
  <c r="A1319" i="30"/>
  <c r="A1320" i="30"/>
  <c r="A1321" i="30"/>
  <c r="A1322" i="30"/>
  <c r="A1323" i="30"/>
  <c r="A1324" i="30"/>
  <c r="A1325" i="30"/>
  <c r="A1326" i="30"/>
  <c r="A1327" i="30"/>
  <c r="A1328" i="30"/>
  <c r="A1329" i="30"/>
  <c r="A1330" i="30"/>
  <c r="A1331" i="30"/>
  <c r="A1332" i="30"/>
  <c r="A1333" i="30"/>
  <c r="A1334" i="30"/>
  <c r="A1335" i="30"/>
  <c r="A1336" i="30"/>
  <c r="A1337" i="30"/>
  <c r="A1338" i="30"/>
  <c r="A1339" i="30"/>
  <c r="A1340" i="30"/>
  <c r="A1341" i="30"/>
  <c r="A1342" i="30"/>
  <c r="A1343" i="30"/>
  <c r="A1344" i="30"/>
  <c r="A1345" i="30"/>
  <c r="A1346" i="30"/>
  <c r="A1347" i="30"/>
  <c r="A1348" i="30"/>
  <c r="A1349" i="30"/>
  <c r="A1350" i="30"/>
  <c r="A1351" i="30"/>
  <c r="A1352" i="30"/>
  <c r="A1353" i="30"/>
  <c r="A1354" i="30"/>
  <c r="A1355" i="30"/>
  <c r="A1356" i="30"/>
  <c r="A1357" i="30"/>
  <c r="A1358" i="30"/>
  <c r="A1359" i="30"/>
  <c r="A1360" i="30"/>
  <c r="A1361" i="30"/>
  <c r="A1362" i="30"/>
  <c r="A1363" i="30"/>
  <c r="A1364" i="30"/>
  <c r="A1365" i="30"/>
  <c r="A1366" i="30"/>
  <c r="A1367" i="30"/>
  <c r="A1368" i="30"/>
  <c r="A1369" i="30"/>
  <c r="A1370" i="30"/>
  <c r="A1371" i="30"/>
  <c r="A1372" i="30"/>
  <c r="A1373" i="30"/>
  <c r="A1374" i="30"/>
  <c r="A1375" i="30"/>
  <c r="A1376" i="30"/>
  <c r="A1377" i="30"/>
  <c r="A1378" i="30"/>
  <c r="A1379" i="30"/>
  <c r="A1380" i="30"/>
  <c r="A1381" i="30"/>
  <c r="A1382" i="30"/>
  <c r="A1383" i="30"/>
  <c r="A1384" i="30"/>
  <c r="A1385" i="30"/>
  <c r="A1386" i="30"/>
  <c r="A1387" i="30"/>
  <c r="A1388" i="30"/>
  <c r="A1389" i="30"/>
  <c r="A1390" i="30"/>
  <c r="A1391" i="30"/>
  <c r="A1392" i="30"/>
  <c r="A1393" i="30"/>
  <c r="A1394" i="30"/>
  <c r="A1395" i="30"/>
  <c r="A1396" i="30"/>
  <c r="A1398" i="30"/>
  <c r="A1399" i="30"/>
  <c r="A1400" i="30"/>
  <c r="A1401" i="30"/>
  <c r="A1402" i="30"/>
  <c r="A1403" i="30"/>
  <c r="A1404" i="30"/>
  <c r="A1405" i="30"/>
  <c r="A1406" i="30"/>
  <c r="A1407" i="30"/>
  <c r="A1408" i="30"/>
  <c r="A1409" i="30"/>
  <c r="A1410" i="30"/>
  <c r="A1411" i="30"/>
  <c r="A1412" i="30"/>
  <c r="A1413" i="30"/>
  <c r="A1414" i="30"/>
  <c r="A1415" i="30"/>
  <c r="A1416" i="30"/>
  <c r="A1417" i="30"/>
  <c r="A1418" i="30"/>
  <c r="A1419" i="30"/>
  <c r="A1420" i="30"/>
  <c r="A1421" i="30"/>
  <c r="A1422" i="30"/>
  <c r="A1423" i="30"/>
  <c r="A1424" i="30"/>
  <c r="A1425" i="30"/>
  <c r="A1426" i="30"/>
  <c r="A1427" i="30"/>
  <c r="A1428" i="30"/>
  <c r="A1429" i="30"/>
  <c r="A1430" i="30"/>
  <c r="A1431" i="30"/>
  <c r="A1432" i="30"/>
  <c r="A1433" i="30"/>
  <c r="A1434" i="30"/>
  <c r="A1435" i="30"/>
  <c r="A1436" i="30"/>
  <c r="A1437" i="30"/>
  <c r="A1438" i="30"/>
  <c r="A1439" i="30"/>
  <c r="A1440" i="30"/>
  <c r="A1441" i="30"/>
  <c r="A1442" i="30"/>
  <c r="A1443" i="30"/>
  <c r="A1444" i="30"/>
  <c r="A1445" i="30"/>
  <c r="A1446" i="30"/>
  <c r="A1447" i="30"/>
  <c r="A1448" i="30"/>
  <c r="A1449" i="30"/>
  <c r="A1450" i="30"/>
  <c r="A1451" i="30"/>
  <c r="A1452" i="30"/>
  <c r="A1453" i="30"/>
  <c r="A1454" i="30"/>
  <c r="A1455" i="30"/>
  <c r="A1456" i="30"/>
  <c r="A1457" i="30"/>
  <c r="A1458" i="30"/>
  <c r="A1459" i="30"/>
  <c r="A1460" i="30"/>
  <c r="A1461" i="30"/>
  <c r="A1462" i="30"/>
  <c r="A1463" i="30"/>
  <c r="A1464" i="30"/>
  <c r="A1465" i="30"/>
  <c r="A1466" i="30"/>
  <c r="A1467" i="30"/>
  <c r="A1468" i="30"/>
  <c r="A1469" i="30"/>
  <c r="A1470" i="30"/>
  <c r="A1471" i="30"/>
  <c r="A1472" i="30"/>
  <c r="A1473" i="30"/>
  <c r="A1474" i="30"/>
  <c r="A1475" i="30"/>
  <c r="A1476" i="30"/>
  <c r="A1477" i="30"/>
  <c r="A1478" i="30"/>
  <c r="A1479" i="30"/>
  <c r="A1480" i="30"/>
  <c r="A1481" i="30"/>
  <c r="A1482" i="30"/>
  <c r="A1483" i="30"/>
  <c r="A1484" i="30"/>
  <c r="A1485" i="30"/>
  <c r="A1486" i="30"/>
  <c r="A1487" i="30"/>
  <c r="A1488" i="30"/>
  <c r="A1489" i="30"/>
  <c r="A1490" i="30"/>
  <c r="A1491" i="30"/>
  <c r="A1492" i="30"/>
  <c r="A1493" i="30"/>
  <c r="A1494" i="30"/>
  <c r="A1495" i="30"/>
  <c r="A1496" i="30"/>
  <c r="A1497" i="30"/>
  <c r="A1498" i="30"/>
  <c r="A1499" i="30"/>
  <c r="A1500" i="30"/>
  <c r="A1501" i="30"/>
  <c r="A1502" i="30"/>
  <c r="A1503" i="30"/>
  <c r="A1504" i="30"/>
  <c r="A1505" i="30"/>
  <c r="A1506" i="30"/>
  <c r="A1507" i="30"/>
  <c r="A1508" i="30"/>
  <c r="A1509" i="30"/>
  <c r="A1510" i="30"/>
  <c r="A1511" i="30"/>
  <c r="A1512" i="30"/>
  <c r="A1513" i="30"/>
  <c r="A1514" i="30"/>
  <c r="A1515" i="30"/>
  <c r="A1516" i="30"/>
  <c r="A1517" i="30"/>
  <c r="A1518" i="30"/>
  <c r="A1519" i="30"/>
  <c r="A1520" i="30"/>
  <c r="A1521" i="30"/>
  <c r="A1522" i="30"/>
  <c r="A1523" i="30"/>
  <c r="A1524" i="30"/>
  <c r="A1525" i="30"/>
  <c r="A1526" i="30"/>
  <c r="A1527" i="30"/>
  <c r="A1528" i="30"/>
  <c r="A1529" i="30"/>
  <c r="A1530" i="30"/>
  <c r="A1531" i="30"/>
  <c r="A1532" i="30"/>
  <c r="A1533" i="30"/>
  <c r="A1534" i="30"/>
  <c r="A1535" i="30"/>
  <c r="A1536" i="30"/>
  <c r="A1537" i="30"/>
  <c r="A1538" i="30"/>
  <c r="A1539" i="30"/>
  <c r="A1540" i="30"/>
  <c r="A1541" i="30"/>
  <c r="A1542" i="30"/>
  <c r="A1543" i="30"/>
  <c r="A1544" i="30"/>
  <c r="A1545" i="30"/>
  <c r="A1546" i="30"/>
  <c r="A1547" i="30"/>
  <c r="A1548" i="30"/>
  <c r="A1549" i="30"/>
  <c r="A1550" i="30"/>
  <c r="A1551" i="30"/>
  <c r="A1552" i="30"/>
  <c r="A1553" i="30"/>
  <c r="A1554" i="30"/>
  <c r="A1555" i="30"/>
  <c r="A1556" i="30"/>
  <c r="A1557" i="30"/>
  <c r="A1558" i="30"/>
  <c r="A1559" i="30"/>
  <c r="A1560" i="30"/>
  <c r="A1561" i="30"/>
  <c r="A1562" i="30"/>
  <c r="A1563" i="30"/>
  <c r="A1564" i="30"/>
  <c r="A1565" i="30"/>
  <c r="A1566" i="30"/>
  <c r="A1567" i="30"/>
  <c r="A1568" i="30"/>
  <c r="A1569" i="30"/>
  <c r="A1570" i="30"/>
  <c r="A1571" i="30"/>
  <c r="A1572" i="30"/>
  <c r="A1573" i="30"/>
  <c r="A1574" i="30"/>
  <c r="A1575" i="30"/>
  <c r="A1576" i="30"/>
  <c r="A1577" i="30"/>
  <c r="A1578" i="30"/>
  <c r="A1579" i="30"/>
  <c r="A1580" i="30"/>
  <c r="A1581" i="30"/>
  <c r="A1582" i="30"/>
  <c r="A1583" i="30"/>
  <c r="A1584" i="30"/>
  <c r="A1585" i="30"/>
  <c r="A1586" i="30"/>
  <c r="A1587" i="30"/>
  <c r="A1588" i="30"/>
  <c r="A1589" i="30"/>
  <c r="A1590" i="30"/>
  <c r="A1591" i="30"/>
  <c r="A1592" i="30"/>
  <c r="A1593" i="30"/>
  <c r="A1594" i="30"/>
  <c r="A1595" i="30"/>
  <c r="A1596" i="30"/>
  <c r="A1597" i="30"/>
  <c r="A1598" i="30"/>
  <c r="A1599" i="30"/>
  <c r="A1600" i="30"/>
  <c r="A1601" i="30"/>
  <c r="A1602" i="30"/>
  <c r="A1603" i="30"/>
  <c r="A1604" i="30"/>
  <c r="A1605" i="30"/>
  <c r="A1606" i="30"/>
  <c r="A1616" i="30"/>
  <c r="A1617" i="30"/>
  <c r="A1618" i="30"/>
  <c r="A1619" i="30"/>
  <c r="A1620" i="30"/>
  <c r="A1621" i="30"/>
  <c r="A1622" i="30"/>
  <c r="A1623" i="30"/>
  <c r="A1624" i="30"/>
  <c r="A1625" i="30"/>
  <c r="A1626" i="30"/>
  <c r="A1627" i="30"/>
  <c r="A1628" i="30"/>
  <c r="A1629" i="30"/>
  <c r="A1630" i="30"/>
  <c r="A1631" i="30"/>
  <c r="A1632" i="30"/>
  <c r="A1633" i="30"/>
  <c r="A1634" i="30"/>
  <c r="A1635" i="30"/>
  <c r="A1636" i="30"/>
  <c r="A1637" i="30"/>
  <c r="A1638" i="30"/>
  <c r="A1639" i="30"/>
  <c r="A1640" i="30"/>
  <c r="A1641" i="30"/>
  <c r="A1642" i="30"/>
  <c r="A1643" i="30"/>
  <c r="A1644" i="30"/>
  <c r="A1645" i="30"/>
  <c r="A1646" i="30"/>
  <c r="A1647" i="30"/>
  <c r="A1648" i="30"/>
  <c r="A1649" i="30"/>
  <c r="A1650" i="30"/>
  <c r="A1651" i="30"/>
  <c r="A1652" i="30"/>
  <c r="A1653" i="30"/>
  <c r="A1654" i="30"/>
  <c r="A1655" i="30"/>
  <c r="A1656" i="30"/>
  <c r="A1657" i="30"/>
  <c r="A1658" i="30"/>
  <c r="A1659" i="30"/>
  <c r="A1660" i="30"/>
  <c r="A1661" i="30"/>
  <c r="A1662" i="30"/>
  <c r="A1663" i="30"/>
  <c r="A1664" i="30"/>
  <c r="A1665" i="30"/>
  <c r="A1666" i="30"/>
  <c r="A1667" i="30"/>
  <c r="A1668" i="30"/>
  <c r="A1669" i="30"/>
  <c r="A1670" i="30"/>
  <c r="A1671" i="30"/>
  <c r="A1672" i="30"/>
  <c r="A1673" i="30"/>
  <c r="A1674" i="30"/>
  <c r="A1675" i="30"/>
  <c r="A1676" i="30"/>
  <c r="A1677" i="30"/>
  <c r="A1678" i="30"/>
  <c r="A1679" i="30"/>
  <c r="A1680" i="30"/>
  <c r="A1681" i="30"/>
  <c r="A1682" i="30"/>
  <c r="A1683" i="30"/>
  <c r="A1684" i="30"/>
  <c r="A1685" i="30"/>
  <c r="A1686" i="30"/>
  <c r="A1687" i="30"/>
  <c r="A1688" i="30"/>
  <c r="A1689" i="30"/>
  <c r="A1690" i="30"/>
  <c r="A1691" i="30"/>
  <c r="A1692" i="30"/>
  <c r="A1693" i="30"/>
  <c r="A1694" i="30"/>
  <c r="A1695" i="30"/>
  <c r="A1696" i="30"/>
  <c r="A1697" i="30"/>
  <c r="A1698" i="30"/>
  <c r="A1699" i="30"/>
  <c r="A1700" i="30"/>
  <c r="A1701" i="30"/>
  <c r="A1702" i="30"/>
  <c r="A1703" i="30"/>
  <c r="A1704" i="30"/>
  <c r="A1705" i="30"/>
  <c r="A1706" i="30"/>
  <c r="A1707" i="30"/>
  <c r="A1708" i="30"/>
  <c r="A1709" i="30"/>
  <c r="A1710" i="30"/>
  <c r="A1711" i="30"/>
  <c r="A1712" i="30"/>
  <c r="A1713" i="30"/>
  <c r="A1714" i="30"/>
  <c r="A1715" i="30"/>
  <c r="A1716" i="30"/>
  <c r="A1717" i="30"/>
  <c r="A1718" i="30"/>
  <c r="A1719" i="30"/>
  <c r="A1720" i="30"/>
  <c r="A1721" i="30"/>
  <c r="A1722" i="30"/>
  <c r="A1723" i="30"/>
  <c r="A1724" i="30"/>
  <c r="A1725" i="30"/>
  <c r="A1726" i="30"/>
  <c r="A1727" i="30"/>
  <c r="A1728" i="30"/>
  <c r="A1729" i="30"/>
  <c r="A1730" i="30"/>
  <c r="A1731" i="30"/>
  <c r="A1732" i="30"/>
  <c r="A1733" i="30"/>
  <c r="A1734" i="30"/>
  <c r="A1735" i="30"/>
  <c r="A1736" i="30"/>
  <c r="A1737" i="30"/>
  <c r="A1738" i="30"/>
  <c r="A1739" i="30"/>
  <c r="A1740" i="30"/>
  <c r="A1741" i="30"/>
  <c r="A1742" i="30"/>
  <c r="A1743" i="30"/>
  <c r="A1744" i="30"/>
  <c r="A1745" i="30"/>
  <c r="A1746" i="30"/>
  <c r="A1747" i="30"/>
  <c r="A1748" i="30"/>
  <c r="A1749" i="30"/>
  <c r="A1750" i="30"/>
  <c r="A1751" i="30"/>
  <c r="A1752" i="30"/>
  <c r="A1753" i="30"/>
  <c r="A1754" i="30"/>
  <c r="A1755" i="30"/>
  <c r="A1756" i="30"/>
  <c r="A1757" i="30"/>
  <c r="A1758" i="30"/>
  <c r="A1759" i="30"/>
  <c r="A1760" i="30"/>
  <c r="A1761" i="30"/>
  <c r="A1762" i="30"/>
  <c r="A1763" i="30"/>
  <c r="A1764" i="30"/>
  <c r="A1765" i="30"/>
  <c r="A1766" i="30"/>
  <c r="A1767" i="30"/>
  <c r="A1768" i="30"/>
  <c r="A1769" i="30"/>
  <c r="A1770" i="30"/>
  <c r="A1771" i="30"/>
  <c r="A1772" i="30"/>
  <c r="A1773" i="30"/>
  <c r="A1774" i="30"/>
  <c r="A1775" i="30"/>
  <c r="A1776" i="30"/>
  <c r="A1777" i="30"/>
  <c r="A1778" i="30"/>
  <c r="A1779" i="30"/>
  <c r="A1780" i="30"/>
  <c r="A1781" i="30"/>
  <c r="A1782" i="30"/>
  <c r="A1783" i="30"/>
  <c r="A1784" i="30"/>
  <c r="A1785" i="30"/>
  <c r="A1786" i="30"/>
  <c r="A1787" i="30"/>
  <c r="A1788" i="30"/>
  <c r="A1789" i="30"/>
  <c r="A1790" i="30"/>
  <c r="A1791" i="30"/>
  <c r="A1792" i="30"/>
  <c r="A1793" i="30"/>
  <c r="A1794" i="30"/>
  <c r="A1795" i="30"/>
  <c r="A1796" i="30"/>
  <c r="A1797" i="30"/>
  <c r="A1798" i="30"/>
  <c r="A1799" i="30"/>
  <c r="A1800" i="30"/>
  <c r="A1801" i="30"/>
  <c r="A1802" i="30"/>
  <c r="A1803" i="30"/>
  <c r="A1804" i="30"/>
  <c r="A1805" i="30"/>
  <c r="A1806" i="30"/>
  <c r="A1807" i="30"/>
  <c r="A1808" i="30"/>
  <c r="A1809" i="30"/>
  <c r="A1810" i="30"/>
  <c r="A1811" i="30"/>
  <c r="A1812" i="30"/>
  <c r="A1813" i="30"/>
  <c r="A1814" i="30"/>
  <c r="A1815" i="30"/>
  <c r="A1816" i="30"/>
  <c r="A1817" i="30"/>
  <c r="A1818" i="30"/>
  <c r="A1819" i="30"/>
  <c r="A1820" i="30"/>
  <c r="A1821" i="30"/>
  <c r="A1822" i="30"/>
  <c r="A1823" i="30"/>
  <c r="A1824" i="30"/>
  <c r="A1825" i="30"/>
  <c r="A1826" i="30"/>
  <c r="A1827" i="30"/>
  <c r="A1828" i="30"/>
  <c r="A1829" i="30"/>
  <c r="A1830" i="30"/>
  <c r="A1831" i="30"/>
  <c r="A1832" i="30"/>
  <c r="A1833" i="30"/>
  <c r="A1834" i="30"/>
  <c r="A1835" i="30"/>
  <c r="A1836" i="30"/>
  <c r="A1837" i="30"/>
  <c r="A1838" i="30"/>
  <c r="A1839" i="30"/>
  <c r="A1840" i="30"/>
  <c r="A1841" i="30"/>
  <c r="A1842" i="30"/>
  <c r="A1843" i="30"/>
  <c r="A1844" i="30"/>
  <c r="A1845" i="30"/>
  <c r="A1846" i="30"/>
  <c r="A1847" i="30"/>
  <c r="A1848" i="30"/>
  <c r="A1849" i="30"/>
  <c r="A1850" i="30"/>
  <c r="A1851" i="30"/>
  <c r="A1852" i="30"/>
  <c r="A1853" i="30"/>
  <c r="A1854" i="30"/>
  <c r="A1855" i="30"/>
  <c r="A1856" i="30"/>
  <c r="A1857" i="30"/>
  <c r="A1858" i="30"/>
  <c r="A1859" i="30"/>
  <c r="A1860" i="30"/>
  <c r="A1861" i="30"/>
  <c r="A1862" i="30"/>
  <c r="A1863" i="30"/>
  <c r="A1864" i="30"/>
  <c r="A1865" i="30"/>
  <c r="A1866" i="30"/>
  <c r="A1867" i="30"/>
  <c r="A1868" i="30"/>
  <c r="A1869" i="30"/>
  <c r="A1870" i="30"/>
  <c r="A1871" i="30"/>
  <c r="A1872" i="30"/>
  <c r="A1873" i="30"/>
  <c r="A1874" i="30"/>
  <c r="A1875" i="30"/>
  <c r="A1876" i="30"/>
  <c r="A1877" i="30"/>
  <c r="A1878" i="30"/>
  <c r="A1879" i="30"/>
  <c r="A1880" i="30"/>
  <c r="A1881" i="30"/>
  <c r="A1882" i="30"/>
  <c r="A1883" i="30"/>
  <c r="A1884" i="30"/>
  <c r="A1885" i="30"/>
  <c r="A1886" i="30"/>
  <c r="A1887" i="30"/>
  <c r="A1888" i="30"/>
  <c r="A1889" i="30"/>
  <c r="A1890" i="30"/>
  <c r="A1891" i="30"/>
  <c r="A1893" i="30"/>
  <c r="A1894" i="30"/>
  <c r="A1895" i="30"/>
  <c r="A1896" i="30"/>
  <c r="A1897" i="30"/>
  <c r="A1898" i="30"/>
  <c r="A1899" i="30"/>
  <c r="A1900" i="30"/>
  <c r="A1901" i="30"/>
  <c r="A1902" i="30"/>
  <c r="A1903" i="30"/>
  <c r="A1904" i="30"/>
  <c r="A1905" i="30"/>
  <c r="A1906" i="30"/>
  <c r="A1907" i="30"/>
  <c r="A1908" i="30"/>
  <c r="A1909" i="30"/>
  <c r="A1910" i="30"/>
  <c r="A1911" i="30"/>
  <c r="A1912" i="30"/>
  <c r="A1913" i="30"/>
  <c r="A1914" i="30"/>
  <c r="A1915" i="30"/>
  <c r="A1916" i="30"/>
  <c r="A1917" i="30"/>
  <c r="A1918" i="30"/>
  <c r="A1919" i="30"/>
  <c r="A1920" i="30"/>
  <c r="A1921" i="30"/>
  <c r="A1922" i="30"/>
  <c r="A1923" i="30"/>
  <c r="A1924" i="30"/>
  <c r="A1925" i="30"/>
  <c r="A1926" i="30"/>
  <c r="A1927" i="30"/>
  <c r="A1928" i="30"/>
  <c r="A1929" i="30"/>
  <c r="A1930" i="30"/>
  <c r="A1931" i="30"/>
  <c r="A1932" i="30"/>
  <c r="A1933" i="30"/>
  <c r="A1934" i="30"/>
  <c r="A1935" i="30"/>
  <c r="A1936" i="30"/>
  <c r="A1937" i="30"/>
  <c r="A1938" i="30"/>
  <c r="A1939" i="30"/>
  <c r="A1940" i="30"/>
  <c r="A1941" i="30"/>
  <c r="A1942" i="30"/>
  <c r="A1943" i="30"/>
  <c r="A1944" i="30"/>
  <c r="A1945" i="30"/>
  <c r="A1946" i="30"/>
  <c r="A1947" i="30"/>
  <c r="A1948" i="30"/>
  <c r="A1949" i="30"/>
  <c r="A1950" i="30"/>
  <c r="A1951" i="30"/>
  <c r="A1952" i="30"/>
  <c r="A1953" i="30"/>
  <c r="A1954" i="30"/>
  <c r="A1955" i="30"/>
  <c r="A1956" i="30"/>
  <c r="A1957" i="30"/>
  <c r="A1958" i="30"/>
  <c r="A1959" i="30"/>
  <c r="A1960" i="30"/>
  <c r="A1961" i="30"/>
  <c r="A1962" i="30"/>
  <c r="A1963" i="30"/>
  <c r="A1964" i="30"/>
  <c r="A1965" i="30"/>
  <c r="A1966" i="30"/>
  <c r="A1967" i="30"/>
  <c r="A1968" i="30"/>
  <c r="A1969" i="30"/>
  <c r="A1970" i="30"/>
  <c r="A1971" i="30"/>
  <c r="A1972" i="30"/>
  <c r="A1973" i="30"/>
  <c r="A1974" i="30"/>
  <c r="A1975" i="30"/>
  <c r="A1976" i="30"/>
  <c r="A1977" i="30"/>
  <c r="A1978" i="30"/>
  <c r="A1979" i="30"/>
  <c r="A1980" i="30"/>
  <c r="A1981" i="30"/>
  <c r="A1982" i="30"/>
  <c r="A1983" i="30"/>
  <c r="A1984" i="30"/>
  <c r="A1985" i="30"/>
  <c r="A1986" i="30"/>
  <c r="A1987" i="30"/>
  <c r="A1988" i="30"/>
  <c r="A1989" i="30"/>
  <c r="A1990" i="30"/>
  <c r="A1991" i="30"/>
  <c r="A1992" i="30"/>
  <c r="A1993" i="30"/>
  <c r="A1994" i="30"/>
  <c r="A1995" i="30"/>
  <c r="A1996" i="30"/>
  <c r="A1997" i="30"/>
  <c r="A1998" i="30"/>
  <c r="A1999" i="30"/>
  <c r="A2000" i="30"/>
  <c r="A2001" i="30"/>
  <c r="A2002" i="30"/>
  <c r="A2003" i="30"/>
  <c r="A2004" i="30"/>
  <c r="A2005" i="30"/>
  <c r="A2006" i="30"/>
  <c r="A2007" i="30"/>
  <c r="A2008" i="30"/>
  <c r="A2009" i="30"/>
  <c r="A2010" i="30"/>
  <c r="A2011" i="30"/>
  <c r="A2012" i="30"/>
  <c r="A2013" i="30"/>
  <c r="A2014" i="30"/>
  <c r="A2015" i="30"/>
  <c r="A2016" i="30"/>
  <c r="A2017" i="30"/>
  <c r="A2018" i="30"/>
  <c r="A2019" i="30"/>
  <c r="A2020" i="30"/>
  <c r="A2021" i="30"/>
  <c r="A2022" i="30"/>
  <c r="A2023" i="30"/>
  <c r="A2024" i="30"/>
  <c r="A2025" i="30"/>
  <c r="A2026" i="30"/>
  <c r="A2027" i="30"/>
  <c r="A2028" i="30"/>
  <c r="A2029" i="30"/>
  <c r="A2030" i="30"/>
  <c r="A2031" i="30"/>
  <c r="A2032" i="30"/>
  <c r="A2033" i="30"/>
  <c r="A2034" i="30"/>
  <c r="A2035" i="30"/>
  <c r="A2036" i="30"/>
  <c r="A2037" i="30"/>
  <c r="A2038" i="30"/>
  <c r="A2039" i="30"/>
  <c r="A2040" i="30"/>
  <c r="A2041" i="30"/>
  <c r="A2042" i="30"/>
  <c r="A2043" i="30"/>
  <c r="A2044" i="30"/>
  <c r="A2045" i="30"/>
  <c r="A2046" i="30"/>
  <c r="A2047" i="30"/>
  <c r="A2048" i="30"/>
  <c r="A2049" i="30"/>
  <c r="A2050" i="30"/>
  <c r="A2051" i="30"/>
  <c r="A2052" i="30"/>
  <c r="A2053" i="30"/>
  <c r="A2054" i="30"/>
  <c r="A2055" i="30"/>
  <c r="A2056" i="30"/>
  <c r="A2057" i="30"/>
  <c r="A2058" i="30"/>
  <c r="A2059" i="30"/>
  <c r="A2060" i="30"/>
  <c r="A2061" i="30"/>
  <c r="A2062" i="30"/>
  <c r="A2063" i="30"/>
  <c r="A2064" i="30"/>
  <c r="A2065" i="30"/>
  <c r="A2066" i="30"/>
  <c r="A2067" i="30"/>
  <c r="A2068" i="30"/>
  <c r="A2069" i="30"/>
  <c r="A2070" i="30"/>
  <c r="A2071" i="30"/>
  <c r="A2072" i="30"/>
  <c r="A2073" i="30"/>
  <c r="A2074" i="30"/>
  <c r="A2075" i="30"/>
  <c r="A2076" i="30"/>
  <c r="A2077" i="30"/>
  <c r="A2079" i="30"/>
  <c r="A2080" i="30"/>
  <c r="A2081" i="30"/>
  <c r="A2082" i="30"/>
  <c r="A2083" i="30"/>
  <c r="A2084" i="30"/>
  <c r="A2085" i="30"/>
  <c r="A2086" i="30"/>
  <c r="A2087" i="30"/>
  <c r="A2088" i="30"/>
  <c r="A2089" i="30"/>
  <c r="A2090" i="30"/>
  <c r="A2091" i="30"/>
  <c r="A2092" i="30"/>
  <c r="A2093" i="30"/>
  <c r="A2094" i="30"/>
  <c r="A2095" i="30"/>
  <c r="A2096" i="30"/>
  <c r="A2097" i="30"/>
  <c r="A2098" i="30"/>
  <c r="A2099" i="30"/>
  <c r="A2100" i="30"/>
  <c r="A2101" i="30"/>
  <c r="A2102" i="30"/>
  <c r="A2103" i="30"/>
  <c r="A2104" i="30"/>
  <c r="A2105" i="30"/>
  <c r="A2106" i="30"/>
  <c r="A2107" i="30"/>
  <c r="A2108" i="30"/>
  <c r="A2109" i="30"/>
  <c r="A2110" i="30"/>
  <c r="A2111" i="30"/>
  <c r="A2112" i="30"/>
  <c r="A2113" i="30"/>
  <c r="A2114" i="30"/>
  <c r="A2115" i="30"/>
  <c r="A2116" i="30"/>
  <c r="A2117" i="30"/>
  <c r="A2118" i="30"/>
  <c r="A2119" i="30"/>
  <c r="A2120" i="30"/>
  <c r="A2121" i="30"/>
  <c r="A2122" i="30"/>
  <c r="A2123" i="30"/>
  <c r="A2124" i="30"/>
  <c r="A2125" i="30"/>
  <c r="A2126" i="30"/>
  <c r="A2127" i="30"/>
  <c r="A2128" i="30"/>
  <c r="A2129" i="30"/>
  <c r="A2130" i="30"/>
  <c r="A2131" i="30"/>
  <c r="A2132" i="30"/>
  <c r="A2133" i="30"/>
  <c r="A2134" i="30"/>
  <c r="A2135" i="30"/>
  <c r="A2136" i="30"/>
  <c r="A2137" i="30"/>
  <c r="A2138" i="30"/>
  <c r="A2139" i="30"/>
  <c r="A2140" i="30"/>
  <c r="A2141" i="30"/>
  <c r="A2142" i="30"/>
  <c r="A2143" i="30"/>
  <c r="A2144" i="30"/>
  <c r="A2145" i="30"/>
  <c r="A2146" i="30"/>
  <c r="A2147" i="30"/>
  <c r="A2148" i="30"/>
  <c r="A2149" i="30"/>
  <c r="A2150" i="30"/>
  <c r="A2151" i="30"/>
  <c r="A2152" i="30"/>
  <c r="A2153" i="30"/>
  <c r="A2154" i="30"/>
  <c r="A2155" i="30"/>
  <c r="A2156" i="30"/>
  <c r="A2157" i="30"/>
  <c r="A2158" i="30"/>
  <c r="A2159" i="30"/>
  <c r="A2160" i="30"/>
  <c r="A2161" i="30"/>
  <c r="A2162" i="30"/>
  <c r="A2163" i="30"/>
  <c r="A2164" i="30"/>
  <c r="A2165" i="30"/>
  <c r="A2166" i="30"/>
  <c r="A2167" i="30"/>
  <c r="A2168" i="30"/>
  <c r="A2169" i="30"/>
  <c r="A2170" i="30"/>
  <c r="A2171" i="30"/>
  <c r="A2172" i="30"/>
  <c r="A2173" i="30"/>
  <c r="A2174" i="30"/>
  <c r="A2175" i="30"/>
  <c r="A2176" i="30"/>
  <c r="A2177" i="30"/>
  <c r="A2178" i="30"/>
  <c r="A2179" i="30"/>
  <c r="A2180" i="30"/>
  <c r="A2181" i="30"/>
  <c r="A2182" i="30"/>
  <c r="A2183" i="30"/>
  <c r="A2184" i="30"/>
  <c r="A2185" i="30"/>
  <c r="A2186" i="30"/>
  <c r="A2187" i="30"/>
  <c r="A2188" i="30"/>
  <c r="A2189" i="30"/>
  <c r="A2190" i="30"/>
  <c r="A2191" i="30"/>
  <c r="A2192" i="30"/>
  <c r="A2193" i="30"/>
  <c r="A2194" i="30"/>
  <c r="A2195" i="30"/>
  <c r="A2196" i="30"/>
  <c r="A2197" i="30"/>
  <c r="A2198" i="30"/>
  <c r="A2199" i="30"/>
  <c r="A2200" i="30"/>
  <c r="A2201" i="30"/>
  <c r="A2202" i="30"/>
  <c r="A2203" i="30"/>
  <c r="A2204" i="30"/>
  <c r="A2205" i="30"/>
  <c r="A2206" i="30"/>
  <c r="A2207" i="30"/>
  <c r="A2208" i="30"/>
  <c r="A2209" i="30"/>
  <c r="A2210" i="30"/>
  <c r="A2211" i="30"/>
  <c r="A2212" i="30"/>
  <c r="A2213" i="30"/>
  <c r="A2214" i="30"/>
  <c r="A2215" i="30"/>
  <c r="A2216" i="30"/>
  <c r="A2217" i="30"/>
  <c r="A2218" i="30"/>
  <c r="A2219" i="30"/>
  <c r="A2220" i="30"/>
  <c r="A2221" i="30"/>
  <c r="A2222" i="30"/>
  <c r="A2223" i="30"/>
  <c r="A2224" i="30"/>
  <c r="A2225" i="30"/>
  <c r="A2226" i="30"/>
  <c r="A2227" i="30"/>
  <c r="A2228" i="30"/>
  <c r="A2229" i="30"/>
  <c r="A2230" i="30"/>
  <c r="A2231" i="30"/>
  <c r="A2232" i="30"/>
  <c r="A2233" i="30"/>
  <c r="A2234" i="30"/>
  <c r="A2235" i="30"/>
  <c r="A2236" i="30"/>
  <c r="A2237" i="30"/>
  <c r="A2238" i="30"/>
  <c r="A2239" i="30"/>
  <c r="A2240" i="30"/>
  <c r="A2241" i="30"/>
  <c r="A2242" i="30"/>
  <c r="A2243" i="30"/>
  <c r="A2244" i="30"/>
  <c r="A2245" i="30"/>
  <c r="A2246" i="30"/>
  <c r="A2247" i="30"/>
  <c r="A2248" i="30"/>
  <c r="A2253" i="30"/>
  <c r="A2254" i="30"/>
  <c r="A2255" i="30"/>
  <c r="A2256" i="30"/>
  <c r="A2257" i="30"/>
  <c r="A2258" i="30"/>
  <c r="A2259" i="30"/>
  <c r="A2260" i="30"/>
  <c r="A2261" i="30"/>
  <c r="A2262" i="30"/>
  <c r="A2263" i="30"/>
  <c r="A2264" i="30"/>
  <c r="A2265" i="30"/>
  <c r="A2266" i="30"/>
  <c r="A2267" i="30"/>
  <c r="A2268" i="30"/>
  <c r="A2269" i="30"/>
  <c r="A2270" i="30"/>
  <c r="A2271" i="30"/>
  <c r="A2272" i="30"/>
  <c r="A2273" i="30"/>
  <c r="A2274" i="30"/>
  <c r="A2275" i="30"/>
  <c r="A2276" i="30"/>
  <c r="A2277" i="30"/>
  <c r="A2278" i="30"/>
  <c r="A2279" i="30"/>
  <c r="A2280" i="30"/>
  <c r="A2281" i="30"/>
  <c r="A2282" i="30"/>
  <c r="A2283" i="30"/>
  <c r="A2284" i="30"/>
  <c r="A2285" i="30"/>
  <c r="A2286" i="30"/>
  <c r="A2287" i="30"/>
  <c r="A2288" i="30"/>
  <c r="A2289" i="30"/>
  <c r="A2290" i="30"/>
  <c r="A2291" i="30"/>
  <c r="A2292" i="30"/>
  <c r="A2293" i="30"/>
  <c r="A2294" i="30"/>
  <c r="A2295" i="30"/>
  <c r="A2296" i="30"/>
  <c r="A2297" i="30"/>
  <c r="A2298" i="30"/>
  <c r="A2299" i="30"/>
  <c r="A2300" i="30"/>
  <c r="A2301" i="30"/>
  <c r="A2302" i="30"/>
  <c r="A2303" i="30"/>
  <c r="A2304" i="30"/>
  <c r="A2305" i="30"/>
  <c r="A2306" i="30"/>
  <c r="A2307" i="30"/>
  <c r="A2308" i="30"/>
  <c r="A2309" i="30"/>
  <c r="A2310" i="30"/>
  <c r="A2311" i="30"/>
  <c r="A2312" i="30"/>
  <c r="A2313" i="30"/>
  <c r="A2314" i="30"/>
  <c r="A2315" i="30"/>
  <c r="A2316" i="30"/>
  <c r="A2317" i="30"/>
  <c r="A2318" i="30"/>
  <c r="A2319" i="30"/>
  <c r="A2320" i="30"/>
  <c r="A2321" i="30"/>
  <c r="A2322" i="30"/>
  <c r="A2323" i="30"/>
  <c r="A2324" i="30"/>
  <c r="A2325" i="30"/>
  <c r="A2326" i="30"/>
  <c r="A2327" i="30"/>
  <c r="A2328" i="30"/>
  <c r="A2329" i="30"/>
  <c r="A2330" i="30"/>
  <c r="A2331" i="30"/>
  <c r="A2332" i="30"/>
  <c r="A2333" i="30"/>
  <c r="A2334" i="30"/>
  <c r="A2335" i="30"/>
  <c r="A2336" i="30"/>
  <c r="A2337" i="30"/>
  <c r="A2338" i="30"/>
  <c r="A2339" i="30"/>
  <c r="A2340" i="30"/>
  <c r="A2341" i="30"/>
  <c r="A2342" i="30"/>
  <c r="A2343" i="30"/>
  <c r="A2344" i="30"/>
  <c r="A2345" i="30"/>
  <c r="A2346" i="30"/>
  <c r="A2347" i="30"/>
  <c r="A2348" i="30"/>
  <c r="A2349" i="30"/>
  <c r="A2350" i="30"/>
  <c r="A2351" i="30"/>
  <c r="A2352" i="30"/>
  <c r="A2353" i="30"/>
  <c r="A2354" i="30"/>
  <c r="A2355" i="30"/>
  <c r="A2356" i="30"/>
  <c r="A2357" i="30"/>
  <c r="A2358" i="30"/>
  <c r="A2359" i="30"/>
  <c r="A2360" i="30"/>
  <c r="A2361" i="30"/>
  <c r="A2362" i="30"/>
  <c r="A2363" i="30"/>
  <c r="A2364" i="30"/>
  <c r="A2365" i="30"/>
  <c r="A2366" i="30"/>
  <c r="A2367" i="30"/>
  <c r="A2368" i="30"/>
  <c r="A2369" i="30"/>
  <c r="A2370" i="30"/>
  <c r="A2371" i="30"/>
  <c r="A2372" i="30"/>
  <c r="A2373" i="30"/>
  <c r="A2374" i="30"/>
  <c r="A2375" i="30"/>
  <c r="A2376" i="30"/>
  <c r="A2377" i="30"/>
  <c r="A2378" i="30"/>
  <c r="A2379" i="30"/>
  <c r="A2380" i="30"/>
  <c r="A2381" i="30"/>
  <c r="A2382" i="30"/>
  <c r="A2383" i="30"/>
  <c r="A2384" i="30"/>
  <c r="A2385" i="30"/>
  <c r="A2386" i="30"/>
  <c r="A2387" i="30"/>
  <c r="A2388" i="30"/>
  <c r="A2389" i="30"/>
  <c r="A2390" i="30"/>
  <c r="A2391" i="30"/>
  <c r="A2392" i="30"/>
  <c r="A2393" i="30"/>
  <c r="A2394" i="30"/>
  <c r="A2395" i="30"/>
  <c r="A2396" i="30"/>
  <c r="A2397" i="30"/>
  <c r="A2398" i="30"/>
  <c r="A2399" i="30"/>
  <c r="A2400" i="30"/>
  <c r="A2401" i="30"/>
  <c r="A2402" i="30"/>
  <c r="A2403" i="30"/>
  <c r="A2404" i="30"/>
  <c r="A2405" i="30"/>
  <c r="A2406" i="30"/>
  <c r="A2407" i="30"/>
  <c r="A2408" i="30"/>
  <c r="A2409" i="30"/>
  <c r="A2410" i="30"/>
  <c r="A2411" i="30"/>
  <c r="A2412" i="30"/>
  <c r="A2413" i="30"/>
  <c r="A2414" i="30"/>
  <c r="A2415" i="30"/>
  <c r="A2416" i="30"/>
  <c r="A2417" i="30"/>
  <c r="A2418" i="30"/>
  <c r="A2419" i="30"/>
  <c r="A2420" i="30"/>
  <c r="A2421" i="30"/>
  <c r="A2422" i="30"/>
  <c r="A2423" i="30"/>
  <c r="A2424" i="30"/>
  <c r="A2425" i="30"/>
  <c r="A2426" i="30"/>
  <c r="A2427" i="30"/>
  <c r="A2428" i="30"/>
  <c r="A2429" i="30"/>
  <c r="A2430" i="30"/>
  <c r="A2431" i="30"/>
  <c r="A2432" i="30"/>
  <c r="A2433" i="30"/>
  <c r="A2434" i="30"/>
  <c r="A2435" i="30"/>
  <c r="A2436" i="30"/>
  <c r="A2437" i="30"/>
  <c r="A2438" i="30"/>
  <c r="A2439" i="30"/>
  <c r="A2440" i="30"/>
  <c r="A2441" i="30"/>
  <c r="A2442" i="30"/>
  <c r="A2443" i="30"/>
  <c r="A2444" i="30"/>
  <c r="A2445" i="30"/>
  <c r="A2446" i="30"/>
  <c r="A2447" i="30"/>
  <c r="A2448" i="30"/>
  <c r="A2449" i="30"/>
  <c r="A2450" i="30"/>
  <c r="A2451" i="30"/>
  <c r="A2452" i="30"/>
  <c r="A2453" i="30"/>
  <c r="A2454" i="30"/>
  <c r="A2455" i="30"/>
  <c r="A2456" i="30"/>
  <c r="A2457" i="30"/>
  <c r="A2458" i="30"/>
  <c r="A2459" i="30"/>
  <c r="A2460" i="30"/>
  <c r="A2461" i="30"/>
  <c r="A2462" i="30"/>
  <c r="A2463" i="30"/>
  <c r="A2464" i="30"/>
  <c r="A2465" i="30"/>
  <c r="A2466" i="30"/>
  <c r="A2467" i="30"/>
  <c r="A2468" i="30"/>
  <c r="A2469" i="30"/>
  <c r="A2470" i="30"/>
  <c r="A2471" i="30"/>
  <c r="A2472" i="30"/>
  <c r="A2482" i="30"/>
  <c r="A2483" i="30"/>
  <c r="A2484" i="30"/>
  <c r="A2485" i="30"/>
  <c r="A2486" i="30"/>
  <c r="A2487" i="30"/>
  <c r="A2488" i="30"/>
  <c r="A2489" i="30"/>
  <c r="A2490" i="30"/>
  <c r="A2491" i="30"/>
  <c r="A2492" i="30"/>
  <c r="A2493" i="30"/>
  <c r="A2494" i="30"/>
  <c r="A2495" i="30"/>
  <c r="A2496" i="30"/>
  <c r="A2497" i="30"/>
  <c r="A2498" i="30"/>
  <c r="A2499" i="30"/>
  <c r="A2500" i="30"/>
  <c r="A2501" i="30"/>
  <c r="A2502" i="30"/>
  <c r="A2503" i="30"/>
  <c r="A2504" i="30"/>
  <c r="A2505" i="30"/>
  <c r="A2506" i="30"/>
  <c r="A2507" i="30"/>
  <c r="A2508" i="30"/>
  <c r="A2509" i="30"/>
  <c r="A2510" i="30"/>
  <c r="A2511" i="30"/>
  <c r="A2512" i="30"/>
  <c r="A2513" i="30"/>
  <c r="A2514" i="30"/>
  <c r="A2515" i="30"/>
  <c r="A2516" i="30"/>
  <c r="A2517" i="30"/>
  <c r="A2518" i="30"/>
  <c r="A2519" i="30"/>
  <c r="A2520" i="30"/>
  <c r="A2521" i="30"/>
  <c r="A2522" i="30"/>
  <c r="A2523" i="30"/>
  <c r="A2524" i="30"/>
  <c r="A2525" i="30"/>
  <c r="A2526" i="30"/>
  <c r="A2527" i="30"/>
  <c r="A2528" i="30"/>
  <c r="A2529" i="30"/>
  <c r="A2530" i="30"/>
  <c r="A2531" i="30"/>
  <c r="A2532" i="30"/>
  <c r="A2533" i="30"/>
  <c r="A2534" i="30"/>
  <c r="A2535" i="30"/>
  <c r="A2536" i="30"/>
  <c r="A2537" i="30"/>
  <c r="A2538" i="30"/>
  <c r="A2539" i="30"/>
  <c r="A2540" i="30"/>
  <c r="A2541" i="30"/>
  <c r="A2542" i="30"/>
  <c r="A2543" i="30"/>
  <c r="A2544" i="30"/>
  <c r="A2545" i="30"/>
  <c r="A2546" i="30"/>
  <c r="A2547" i="30"/>
  <c r="A2548" i="30"/>
  <c r="A2549" i="30"/>
  <c r="A2550" i="30"/>
  <c r="A2551" i="30"/>
  <c r="A2552" i="30"/>
  <c r="A2553" i="30"/>
  <c r="A2554" i="30"/>
  <c r="A2555" i="30"/>
  <c r="A2556" i="30"/>
  <c r="A2557" i="30"/>
  <c r="A2558" i="30"/>
  <c r="A2559" i="30"/>
  <c r="A2560" i="30"/>
  <c r="A2561" i="30"/>
  <c r="A2562" i="30"/>
  <c r="A2563" i="30"/>
  <c r="A2564" i="30"/>
  <c r="A2565" i="30"/>
  <c r="A2566" i="30"/>
  <c r="A2567" i="30"/>
  <c r="A2568" i="30"/>
  <c r="A2569" i="30"/>
  <c r="A2570" i="30"/>
  <c r="A2571" i="30"/>
  <c r="A2572" i="30"/>
  <c r="A2573" i="30"/>
  <c r="A2574" i="30"/>
  <c r="A2575" i="30"/>
  <c r="A2576" i="30"/>
  <c r="A2577" i="30"/>
  <c r="A2578" i="30"/>
  <c r="A2579" i="30"/>
  <c r="A2580" i="30"/>
  <c r="A2581" i="30"/>
  <c r="A2582" i="30"/>
  <c r="A2583" i="30"/>
  <c r="A2584" i="30"/>
  <c r="A2585" i="30"/>
  <c r="A2586" i="30"/>
  <c r="A2587" i="30"/>
  <c r="A2588" i="30"/>
  <c r="A2589" i="30"/>
  <c r="A2590" i="30"/>
  <c r="A2591" i="30"/>
  <c r="A2592" i="30"/>
  <c r="A2593" i="30"/>
  <c r="A2594" i="30"/>
  <c r="A2595" i="30"/>
  <c r="A2596" i="30"/>
  <c r="A2597" i="30"/>
  <c r="A2598" i="30"/>
  <c r="A2599" i="30"/>
  <c r="A2600" i="30"/>
  <c r="A2601" i="30"/>
  <c r="A2602" i="30"/>
  <c r="A2603" i="30"/>
  <c r="A2604" i="30"/>
  <c r="A2605" i="30"/>
  <c r="A2606" i="30"/>
  <c r="A2607" i="30"/>
  <c r="A2608" i="30"/>
  <c r="A2609" i="30"/>
  <c r="A2610" i="30"/>
  <c r="A2611" i="30"/>
  <c r="A2612" i="30"/>
  <c r="A2613" i="30"/>
  <c r="A2614" i="30"/>
  <c r="A2615" i="30"/>
  <c r="A2616" i="30"/>
  <c r="A2617" i="30"/>
  <c r="A2618" i="30"/>
  <c r="A2619" i="30"/>
  <c r="A2620" i="30"/>
  <c r="A2621" i="30"/>
  <c r="A2622" i="30"/>
  <c r="A2623" i="30"/>
  <c r="A2624" i="30"/>
  <c r="A2625" i="30"/>
  <c r="A2626" i="30"/>
  <c r="A2627" i="30"/>
  <c r="A2628" i="30"/>
  <c r="A2629" i="30"/>
  <c r="A2630" i="30"/>
  <c r="A2631" i="30"/>
  <c r="A2632" i="30"/>
  <c r="A2633" i="30"/>
  <c r="A2634" i="30"/>
  <c r="A2635" i="30"/>
  <c r="A2636" i="30"/>
  <c r="A2637" i="30"/>
  <c r="A2638" i="30"/>
  <c r="A2639" i="30"/>
  <c r="A2640" i="30"/>
  <c r="A2641" i="30"/>
  <c r="A2642" i="30"/>
  <c r="A2643" i="30"/>
  <c r="A2644" i="30"/>
  <c r="A2645" i="30"/>
  <c r="A2646" i="30"/>
  <c r="A2647" i="30"/>
  <c r="A2648" i="30"/>
  <c r="A2649" i="30"/>
  <c r="A2650" i="30"/>
  <c r="A2651" i="30"/>
  <c r="A2652" i="30"/>
  <c r="A2653" i="30"/>
  <c r="A2654" i="30"/>
  <c r="A2655" i="30"/>
  <c r="A2656" i="30"/>
  <c r="A2657" i="30"/>
  <c r="A2658" i="30"/>
  <c r="A2659" i="30"/>
  <c r="A2660" i="30"/>
  <c r="A2661" i="30"/>
  <c r="A2662" i="30"/>
  <c r="A2663" i="30"/>
  <c r="A2664" i="30"/>
  <c r="A2665" i="30"/>
  <c r="A2666" i="30"/>
  <c r="A2667" i="30"/>
  <c r="A2668" i="30"/>
  <c r="A2669" i="30"/>
  <c r="A2670" i="30"/>
  <c r="A2671" i="30"/>
  <c r="A2672" i="30"/>
  <c r="A2673" i="30"/>
  <c r="A2674" i="30"/>
  <c r="A2675" i="30"/>
  <c r="A2676" i="30"/>
  <c r="A2677" i="30"/>
  <c r="A2678" i="30"/>
  <c r="A2679" i="30"/>
  <c r="A2680" i="30"/>
  <c r="A2681" i="30"/>
  <c r="A2682" i="30"/>
  <c r="A2683" i="30"/>
  <c r="A2684" i="30"/>
  <c r="A2685" i="30"/>
  <c r="A2686" i="30"/>
  <c r="A2687" i="30"/>
  <c r="A2688" i="30"/>
  <c r="A2689" i="30"/>
  <c r="A2690" i="30"/>
  <c r="A2691" i="30"/>
  <c r="A2692" i="30"/>
  <c r="A2693" i="30"/>
  <c r="A2694" i="30"/>
  <c r="A2695" i="30"/>
  <c r="A2696" i="30"/>
  <c r="A2697" i="30"/>
  <c r="A2698" i="30"/>
  <c r="A2699" i="30"/>
  <c r="A2700" i="30"/>
  <c r="A2701" i="30"/>
  <c r="A2702" i="30"/>
  <c r="A2703" i="30"/>
  <c r="A2704" i="30"/>
  <c r="A2705" i="30"/>
  <c r="A2706" i="30"/>
  <c r="A2707" i="30"/>
  <c r="A2708" i="30"/>
  <c r="A2709" i="30"/>
  <c r="A2710" i="30"/>
  <c r="A2711" i="30"/>
  <c r="A2712" i="30"/>
  <c r="A2713" i="30"/>
  <c r="A2714" i="30"/>
  <c r="A2715" i="30"/>
  <c r="A2716" i="30"/>
  <c r="A2717" i="30"/>
  <c r="A2718" i="30"/>
  <c r="A2719" i="30"/>
  <c r="A2720" i="30"/>
  <c r="A2721" i="30"/>
  <c r="A2722" i="30"/>
  <c r="A2723" i="30"/>
  <c r="A2724" i="30"/>
  <c r="A2725" i="30"/>
  <c r="A2726" i="30"/>
  <c r="A2727" i="30"/>
  <c r="A2728" i="30"/>
  <c r="A2729" i="30"/>
  <c r="A2730" i="30"/>
  <c r="A2731" i="30"/>
  <c r="A2732" i="30"/>
  <c r="A2733" i="30"/>
  <c r="A2734" i="30"/>
  <c r="A2735" i="30"/>
  <c r="A2736" i="30"/>
  <c r="A2737" i="30"/>
  <c r="A2738" i="30"/>
  <c r="A2739" i="30"/>
  <c r="A2740" i="30"/>
  <c r="A2741" i="30"/>
  <c r="A2742" i="30"/>
  <c r="A2743" i="30"/>
  <c r="A2744" i="30"/>
  <c r="A2745" i="30"/>
  <c r="A2746" i="30"/>
  <c r="A2747" i="30"/>
  <c r="A2748" i="30"/>
  <c r="A2749" i="30"/>
  <c r="A2750" i="30"/>
  <c r="A2751" i="30"/>
  <c r="A2752" i="30"/>
  <c r="A2753" i="30"/>
  <c r="A2754" i="30"/>
  <c r="A2755" i="30"/>
  <c r="A2756" i="30"/>
  <c r="A2757" i="30"/>
  <c r="A2758" i="30"/>
  <c r="A2759" i="30"/>
  <c r="A2760" i="30"/>
  <c r="A2761" i="30"/>
  <c r="A2762" i="30"/>
  <c r="A2763" i="30"/>
  <c r="A2764" i="30"/>
  <c r="A2765" i="30"/>
  <c r="A2766" i="30"/>
  <c r="A2767" i="30"/>
  <c r="A2768" i="30"/>
  <c r="A2769" i="30"/>
  <c r="A2770" i="30"/>
  <c r="A2771" i="30"/>
  <c r="A2772" i="30"/>
  <c r="A2773" i="30"/>
  <c r="A2774" i="30"/>
  <c r="A2775" i="30"/>
  <c r="A2776" i="30"/>
  <c r="A2777" i="30"/>
  <c r="A2778" i="30"/>
  <c r="A2779" i="30"/>
  <c r="A2780" i="30"/>
  <c r="A2781" i="30"/>
  <c r="A2782" i="30"/>
  <c r="A2783" i="30"/>
  <c r="A2784" i="30"/>
  <c r="A2785" i="30"/>
  <c r="A2786" i="30"/>
  <c r="A2787" i="30"/>
  <c r="A2788" i="30"/>
  <c r="A2789" i="30"/>
  <c r="A2790" i="30"/>
  <c r="A2791" i="30"/>
  <c r="A2792" i="30"/>
  <c r="A2793" i="30"/>
  <c r="A2794" i="30"/>
  <c r="A2795" i="30"/>
  <c r="A2796" i="30"/>
  <c r="A2797" i="30"/>
  <c r="A2798" i="30"/>
  <c r="A2799" i="30"/>
  <c r="A2800" i="30"/>
  <c r="A2801" i="30"/>
  <c r="A2802" i="30"/>
  <c r="A2803" i="30"/>
  <c r="A2804" i="30"/>
  <c r="A2805" i="30"/>
  <c r="A2806" i="30"/>
  <c r="A2807" i="30"/>
  <c r="A2808" i="30"/>
  <c r="A2809" i="30"/>
  <c r="A2810" i="30"/>
  <c r="A2811" i="30"/>
  <c r="A2812" i="30"/>
  <c r="A2813" i="30"/>
  <c r="A2814" i="30"/>
  <c r="A2815" i="30"/>
  <c r="A2816" i="30"/>
  <c r="A2817" i="30"/>
  <c r="A2818" i="30"/>
  <c r="A2819" i="30"/>
  <c r="A2820" i="30"/>
  <c r="A2821" i="30"/>
  <c r="A2822" i="30"/>
  <c r="A2823" i="30"/>
  <c r="A2824" i="30"/>
  <c r="A2825" i="30"/>
  <c r="A2826" i="30"/>
  <c r="A2827" i="30"/>
  <c r="A2828" i="30"/>
  <c r="A2829" i="30"/>
  <c r="A2830" i="30"/>
  <c r="A2831" i="30"/>
  <c r="A2832" i="30"/>
  <c r="A2833" i="30"/>
  <c r="A2834" i="30"/>
  <c r="A2835" i="30"/>
  <c r="A2836" i="30"/>
  <c r="A2837" i="30"/>
  <c r="A2838" i="30"/>
  <c r="A2839" i="30"/>
  <c r="A2840" i="30"/>
  <c r="A2841" i="30"/>
  <c r="A2842" i="30"/>
  <c r="A2843" i="30"/>
  <c r="A2844" i="30"/>
  <c r="A2845" i="30"/>
  <c r="A2846" i="30"/>
  <c r="A2847" i="30"/>
  <c r="A2848" i="30"/>
  <c r="A2849" i="30"/>
  <c r="A2850" i="30"/>
  <c r="A2851" i="30"/>
  <c r="A2852" i="30"/>
  <c r="A2853" i="30"/>
  <c r="A2854" i="30"/>
  <c r="A2855" i="30"/>
  <c r="A2856" i="30"/>
  <c r="A2857" i="30"/>
  <c r="A2858" i="30"/>
  <c r="A2859" i="30"/>
  <c r="A2860" i="30"/>
  <c r="A2861" i="30"/>
  <c r="A2862" i="30"/>
  <c r="A2863" i="30"/>
  <c r="A2864" i="30"/>
  <c r="A2865" i="30"/>
  <c r="A2866" i="30"/>
  <c r="A2867" i="30"/>
  <c r="A2868" i="30"/>
  <c r="A2869" i="30"/>
  <c r="A2870" i="30"/>
  <c r="A2871" i="30"/>
  <c r="A2872" i="30"/>
  <c r="A2873" i="30"/>
  <c r="A2874" i="30"/>
  <c r="A2875" i="30"/>
  <c r="A2876" i="30"/>
  <c r="A2877" i="30"/>
  <c r="A2878" i="30"/>
  <c r="A2879" i="30"/>
  <c r="A2880" i="30"/>
  <c r="A2881" i="30"/>
  <c r="A2882" i="30"/>
  <c r="A2883" i="30"/>
  <c r="A2884" i="30"/>
  <c r="A2885" i="30"/>
  <c r="A2886" i="30"/>
  <c r="A2887" i="30"/>
  <c r="A2888" i="30"/>
  <c r="A2889" i="30"/>
  <c r="A2890" i="30"/>
  <c r="A2891" i="30"/>
  <c r="A2892" i="30"/>
  <c r="A2893" i="30"/>
  <c r="A2894" i="30"/>
  <c r="A2895" i="30"/>
  <c r="A2896" i="30"/>
  <c r="A2897" i="30"/>
  <c r="A2898" i="30"/>
  <c r="A2899" i="30"/>
  <c r="A2900" i="30"/>
  <c r="A2901" i="30"/>
  <c r="A2902" i="30"/>
  <c r="A2903" i="30"/>
  <c r="A2904" i="30"/>
  <c r="A2905" i="30"/>
  <c r="A2906" i="30"/>
  <c r="A2907" i="30"/>
  <c r="A2909" i="30"/>
  <c r="A2910" i="30"/>
  <c r="A2911" i="30"/>
  <c r="A2912" i="30"/>
  <c r="A2913" i="30"/>
  <c r="A2914" i="30"/>
  <c r="A2915" i="30"/>
  <c r="A2916" i="30"/>
  <c r="A2917" i="30"/>
  <c r="A2918" i="30"/>
  <c r="A2919" i="30"/>
  <c r="A2920" i="30"/>
  <c r="A2921" i="30"/>
  <c r="A2922" i="30"/>
  <c r="A2923" i="30"/>
  <c r="A2924" i="30"/>
  <c r="A2925" i="30"/>
  <c r="A2926" i="30"/>
  <c r="A2927" i="30"/>
  <c r="A2928" i="30"/>
  <c r="A2929" i="30"/>
  <c r="A2930" i="30"/>
  <c r="A2931" i="30"/>
  <c r="A2932" i="30"/>
  <c r="A2933" i="30"/>
  <c r="A2934" i="30"/>
  <c r="A2935" i="30"/>
  <c r="A2936" i="30"/>
  <c r="A2937" i="30"/>
  <c r="A2938" i="30"/>
  <c r="A2939" i="30"/>
  <c r="A2940" i="30"/>
  <c r="A2941" i="30"/>
  <c r="A2942" i="30"/>
  <c r="A2943" i="30"/>
  <c r="A2944" i="30"/>
  <c r="A2945" i="30"/>
  <c r="A2946" i="30"/>
  <c r="A2947" i="30"/>
  <c r="A2948" i="30"/>
  <c r="A2949" i="30"/>
  <c r="A2950" i="30"/>
  <c r="A2951" i="30"/>
  <c r="A2952" i="30"/>
  <c r="A2953" i="30"/>
  <c r="A2954" i="30"/>
  <c r="A2955" i="30"/>
  <c r="A2956" i="30"/>
  <c r="A2957" i="30"/>
  <c r="A2958" i="30"/>
  <c r="A2959" i="30"/>
  <c r="A2960" i="30"/>
  <c r="A2961" i="30"/>
  <c r="A2962" i="30"/>
  <c r="A2963" i="30"/>
  <c r="A2964" i="30"/>
  <c r="A2965" i="30"/>
  <c r="A2966" i="30"/>
  <c r="A2967" i="30"/>
  <c r="A2968" i="30"/>
  <c r="A2969" i="30"/>
  <c r="A2970" i="30"/>
  <c r="A2971" i="30"/>
  <c r="A2972" i="30"/>
  <c r="A2973" i="30"/>
  <c r="A2974" i="30"/>
  <c r="A2975" i="30"/>
  <c r="A2976" i="30"/>
  <c r="A2977" i="30"/>
  <c r="A2978" i="30"/>
  <c r="A2979" i="30"/>
  <c r="A2980" i="30"/>
  <c r="A2981" i="30"/>
  <c r="A2982" i="30"/>
  <c r="A2983" i="30"/>
  <c r="A2984" i="30"/>
  <c r="A2985" i="30"/>
  <c r="A2986" i="30"/>
  <c r="A2987" i="30"/>
  <c r="A2988" i="30"/>
  <c r="A2989" i="30"/>
  <c r="A2990" i="30"/>
  <c r="A2991" i="30"/>
  <c r="A2992" i="30"/>
  <c r="A2993" i="30"/>
  <c r="A2994" i="30"/>
  <c r="A2995" i="30"/>
  <c r="A2996" i="30"/>
  <c r="A2997" i="30"/>
  <c r="A2998" i="30"/>
  <c r="A2999" i="30"/>
  <c r="A3000" i="30"/>
  <c r="A3001" i="30"/>
  <c r="A3002" i="30"/>
  <c r="A3003" i="30"/>
  <c r="A3004" i="30"/>
  <c r="A3005" i="30"/>
  <c r="A3006" i="30"/>
  <c r="A3007" i="30"/>
  <c r="A3008" i="30"/>
  <c r="A3009" i="30"/>
  <c r="A3010" i="30"/>
  <c r="A3011" i="30"/>
  <c r="A3012" i="30"/>
  <c r="A3013" i="30"/>
  <c r="A3014" i="30"/>
  <c r="A3015" i="30"/>
  <c r="A3016" i="30"/>
  <c r="A3017" i="30"/>
  <c r="A3018" i="30"/>
  <c r="A3019" i="30"/>
  <c r="A3020" i="30"/>
  <c r="A3021" i="30"/>
  <c r="A3022" i="30"/>
  <c r="A3023" i="30"/>
  <c r="A3024" i="30"/>
  <c r="A3025" i="30"/>
  <c r="A3026" i="30"/>
  <c r="A3027" i="30"/>
  <c r="A3028" i="30"/>
  <c r="A3029" i="30"/>
  <c r="A3030" i="30"/>
  <c r="A3031" i="30"/>
  <c r="A3032" i="30"/>
  <c r="A3033" i="30"/>
  <c r="A3034" i="30"/>
  <c r="A3035" i="30"/>
  <c r="A3036" i="30"/>
  <c r="A3037" i="30"/>
  <c r="A3038" i="30"/>
  <c r="A3039" i="30"/>
  <c r="A3040" i="30"/>
  <c r="A3041" i="30"/>
  <c r="A3042" i="30"/>
  <c r="A3043" i="30"/>
  <c r="A3044" i="30"/>
  <c r="A3045" i="30"/>
  <c r="A3046" i="30"/>
  <c r="A3047" i="30"/>
  <c r="A3048" i="30"/>
  <c r="A3050" i="30"/>
  <c r="A3051" i="30"/>
  <c r="A3052" i="30"/>
  <c r="A3053" i="30"/>
  <c r="A3054" i="30"/>
  <c r="A3055" i="30"/>
  <c r="A3056" i="30"/>
  <c r="A3057" i="30"/>
  <c r="A3058" i="30"/>
  <c r="A3059" i="30"/>
  <c r="A3060" i="30"/>
  <c r="A3061" i="30"/>
  <c r="A3062" i="30"/>
  <c r="A3063" i="30"/>
  <c r="A3064" i="30"/>
  <c r="A3065" i="30"/>
  <c r="A3066" i="30"/>
  <c r="A3067" i="30"/>
  <c r="A3068" i="30"/>
  <c r="A3069" i="30"/>
  <c r="A3070" i="30"/>
  <c r="A3071" i="30"/>
  <c r="A3072" i="30"/>
  <c r="A3073" i="30"/>
  <c r="A3074" i="30"/>
  <c r="A3075" i="30"/>
  <c r="A3076" i="30"/>
  <c r="A3077" i="30"/>
  <c r="A3078" i="30"/>
  <c r="A3079" i="30"/>
  <c r="A3080" i="30"/>
  <c r="A3081" i="30"/>
  <c r="A3082" i="30"/>
  <c r="A3083" i="30"/>
  <c r="A3084" i="30"/>
  <c r="A3085" i="30"/>
  <c r="A3086" i="30"/>
  <c r="A3087" i="30"/>
  <c r="A3088" i="30"/>
  <c r="A3089" i="30"/>
  <c r="A3090" i="30"/>
  <c r="A3091" i="30"/>
  <c r="A3092" i="30"/>
  <c r="A3093" i="30"/>
  <c r="A3094" i="30"/>
  <c r="A3095" i="30"/>
  <c r="A3096" i="30"/>
  <c r="A3097" i="30"/>
  <c r="A3098" i="30"/>
  <c r="A3099" i="30"/>
  <c r="A3100" i="30"/>
  <c r="A3101" i="30"/>
  <c r="A3102" i="30"/>
  <c r="A3103" i="30"/>
  <c r="A3104" i="30"/>
  <c r="A3105" i="30"/>
  <c r="A3106" i="30"/>
  <c r="A3107" i="30"/>
  <c r="A3108" i="30"/>
  <c r="A3109" i="30"/>
  <c r="A3110" i="30"/>
  <c r="A3111" i="30"/>
  <c r="A3112" i="30"/>
  <c r="A3113" i="30"/>
  <c r="A3114" i="30"/>
  <c r="A3115" i="30"/>
  <c r="A3116" i="30"/>
  <c r="A3117" i="30"/>
  <c r="A3118" i="30"/>
  <c r="A3119" i="30"/>
  <c r="A3120" i="30"/>
  <c r="A3121" i="30"/>
  <c r="A3122" i="30"/>
  <c r="A3123" i="30"/>
  <c r="A3124" i="30"/>
  <c r="A3125" i="30"/>
  <c r="A3126" i="30"/>
  <c r="A3127" i="30"/>
  <c r="A3128" i="30"/>
  <c r="A3129" i="30"/>
  <c r="A3130" i="30"/>
  <c r="A3131" i="30"/>
  <c r="A3132" i="30"/>
  <c r="A3133" i="30"/>
  <c r="A3134" i="30"/>
  <c r="A3135" i="30"/>
  <c r="A3136" i="30"/>
  <c r="A3137" i="30"/>
  <c r="A3138" i="30"/>
  <c r="A3139" i="30"/>
  <c r="A3140" i="30"/>
  <c r="A3142" i="30"/>
  <c r="A3143" i="30"/>
  <c r="A3144" i="30"/>
  <c r="A3145" i="30"/>
  <c r="A3146" i="30"/>
  <c r="A3147" i="30"/>
  <c r="A3148" i="30"/>
  <c r="A3149" i="30"/>
  <c r="A3150" i="30"/>
  <c r="A3151" i="30"/>
  <c r="A3152" i="30"/>
  <c r="A3153" i="30"/>
  <c r="A3154" i="30"/>
  <c r="A3155" i="30"/>
  <c r="A3156" i="30"/>
  <c r="A3157" i="30"/>
  <c r="A3158" i="30"/>
  <c r="A3159" i="30"/>
  <c r="A3160" i="30"/>
  <c r="A3161" i="30"/>
  <c r="A3162" i="30"/>
  <c r="A3163" i="30"/>
  <c r="A3164" i="30"/>
  <c r="A3165" i="30"/>
  <c r="A3166" i="30"/>
  <c r="A3167" i="30"/>
  <c r="A3168" i="30"/>
  <c r="A3169" i="30"/>
  <c r="A3170" i="30"/>
  <c r="A3171" i="30"/>
  <c r="A3172" i="30"/>
  <c r="A3173" i="30"/>
  <c r="A3174" i="30"/>
  <c r="A3175" i="30"/>
  <c r="A3176" i="30"/>
  <c r="A3177" i="30"/>
  <c r="A3178" i="30"/>
  <c r="A3179" i="30"/>
  <c r="A3180" i="30"/>
  <c r="A3181" i="30"/>
  <c r="A3182" i="30"/>
  <c r="A3183" i="30"/>
  <c r="A3184" i="30"/>
  <c r="A3185" i="30"/>
  <c r="A3186" i="30"/>
  <c r="A3187" i="30"/>
  <c r="A3188" i="30"/>
  <c r="A3189" i="30"/>
  <c r="A3190" i="30"/>
  <c r="A3191" i="30"/>
  <c r="A3192" i="30"/>
  <c r="A3193" i="30"/>
  <c r="A3194" i="30"/>
  <c r="A3195" i="30"/>
  <c r="A3196" i="30"/>
  <c r="A3197" i="30"/>
  <c r="A3198" i="30"/>
  <c r="A3199" i="30"/>
  <c r="A3200" i="30"/>
  <c r="A3201" i="30"/>
  <c r="A3202" i="30"/>
  <c r="A3203" i="30"/>
  <c r="A3204" i="30"/>
  <c r="A3205" i="30"/>
  <c r="A3206" i="30"/>
  <c r="A3207" i="30"/>
  <c r="A3208" i="30"/>
  <c r="A3209" i="30"/>
  <c r="A3210" i="30"/>
  <c r="A3211" i="30"/>
  <c r="A3212" i="30"/>
  <c r="A3213" i="30"/>
  <c r="A3214" i="30"/>
  <c r="A3215" i="30"/>
  <c r="A3216" i="30"/>
  <c r="A3217" i="30"/>
  <c r="A3218" i="30"/>
  <c r="A3219" i="30"/>
  <c r="A3220" i="30"/>
  <c r="A3221" i="30"/>
  <c r="A3222" i="30"/>
  <c r="A3223" i="30"/>
  <c r="A3224" i="30"/>
  <c r="A3225" i="30"/>
  <c r="A3226" i="30"/>
  <c r="A3227" i="30"/>
  <c r="A3228" i="30"/>
  <c r="A3229" i="30"/>
  <c r="A3230" i="30"/>
  <c r="A3231" i="30"/>
  <c r="A3232" i="30"/>
  <c r="A3233" i="30"/>
  <c r="A3234" i="30"/>
  <c r="A3235" i="30"/>
  <c r="A3236" i="30"/>
  <c r="A3237" i="30"/>
  <c r="A3238" i="30"/>
  <c r="A3239" i="30"/>
  <c r="A3240" i="30"/>
  <c r="A3241" i="30"/>
  <c r="A3242" i="30"/>
  <c r="A3243" i="30"/>
  <c r="A3244" i="30"/>
  <c r="A3245" i="30"/>
  <c r="A3246" i="30"/>
  <c r="A3247" i="30"/>
  <c r="A3248" i="30"/>
  <c r="A3249" i="30"/>
  <c r="A3250" i="30"/>
  <c r="A3251" i="30"/>
  <c r="A3252" i="30"/>
  <c r="A3253" i="30"/>
  <c r="A3254" i="30"/>
  <c r="A3255" i="30"/>
  <c r="A3256" i="30"/>
  <c r="A3257" i="30"/>
  <c r="A3258" i="30"/>
  <c r="A3259" i="30"/>
  <c r="A3260" i="30"/>
  <c r="A3261" i="30"/>
  <c r="A3262" i="30"/>
  <c r="A3263" i="30"/>
  <c r="A3264" i="30"/>
  <c r="A3265" i="30"/>
  <c r="A3266" i="30"/>
  <c r="A3267" i="30"/>
  <c r="A3268" i="30"/>
  <c r="A3269" i="30"/>
  <c r="A3270" i="30"/>
  <c r="A3271" i="30"/>
  <c r="A3272" i="30"/>
  <c r="A3273" i="30"/>
  <c r="A3274" i="30"/>
  <c r="A3275" i="30"/>
  <c r="A3276" i="30"/>
  <c r="A3277" i="30"/>
  <c r="A3278" i="30"/>
  <c r="A3279" i="30"/>
  <c r="A3280" i="30"/>
  <c r="A3281" i="30"/>
  <c r="A3282" i="30"/>
  <c r="A3283" i="30"/>
  <c r="A3284" i="30"/>
  <c r="A3285" i="30"/>
  <c r="A3286" i="30"/>
  <c r="A3287" i="30"/>
  <c r="A3288" i="30"/>
  <c r="A3289" i="30"/>
  <c r="A3290" i="30"/>
  <c r="A3291" i="30"/>
  <c r="A3292" i="30"/>
  <c r="A3293" i="30"/>
  <c r="A3295" i="30"/>
  <c r="A3296" i="30"/>
  <c r="A3297" i="30"/>
  <c r="A3298" i="30"/>
  <c r="A3299" i="30"/>
  <c r="A3300" i="30"/>
  <c r="A3301" i="30"/>
  <c r="A3302" i="30"/>
  <c r="A3303" i="30"/>
  <c r="A3304" i="30"/>
  <c r="A3305" i="30"/>
  <c r="A3306" i="30"/>
  <c r="A3307" i="30"/>
  <c r="A3308" i="30"/>
  <c r="A3309" i="30"/>
  <c r="A3310" i="30"/>
  <c r="A3311" i="30"/>
  <c r="A3312" i="30"/>
  <c r="A3313" i="30"/>
  <c r="A3314" i="30"/>
  <c r="A3315" i="30"/>
  <c r="A3316" i="30"/>
  <c r="A3317" i="30"/>
  <c r="A3318" i="30"/>
  <c r="A3319" i="30"/>
  <c r="A3320" i="30"/>
  <c r="A3321" i="30"/>
  <c r="A3322" i="30"/>
  <c r="A3323" i="30"/>
  <c r="A3324" i="30"/>
  <c r="A3325" i="30"/>
  <c r="A3326" i="30"/>
  <c r="A3327" i="30"/>
  <c r="A3328" i="30"/>
  <c r="A3329" i="30"/>
  <c r="A3330" i="30"/>
  <c r="A3331" i="30"/>
  <c r="A3332" i="30"/>
  <c r="A3333" i="30"/>
  <c r="A3334" i="30"/>
  <c r="A3335" i="30"/>
  <c r="A3336" i="30"/>
  <c r="A3337" i="30"/>
  <c r="A3338" i="30"/>
  <c r="A3339" i="30"/>
  <c r="A3340" i="30"/>
  <c r="A3341" i="30"/>
  <c r="A3342" i="30"/>
  <c r="A3343" i="30"/>
  <c r="A3344" i="30"/>
  <c r="A3345" i="30"/>
  <c r="A3346" i="30"/>
  <c r="A3347" i="30"/>
  <c r="A3348" i="30"/>
  <c r="A3349" i="30"/>
  <c r="A3350" i="30"/>
  <c r="A3351" i="30"/>
  <c r="A3352" i="30"/>
  <c r="A3353" i="30"/>
  <c r="A3354" i="30"/>
  <c r="A3357" i="30"/>
  <c r="A3358" i="30"/>
  <c r="A3359" i="30"/>
  <c r="A3360" i="30"/>
  <c r="A3361" i="30"/>
  <c r="A3362" i="30"/>
  <c r="A3363" i="30"/>
  <c r="A3364" i="30"/>
  <c r="A3365" i="30"/>
  <c r="A3366" i="30"/>
  <c r="A3367" i="30"/>
  <c r="A3368" i="30"/>
  <c r="A3369" i="30"/>
  <c r="A3370" i="30"/>
  <c r="A3371" i="30"/>
  <c r="A3372" i="30"/>
  <c r="A3373" i="30"/>
  <c r="A3374" i="30"/>
  <c r="A3375" i="30"/>
  <c r="A3376" i="30"/>
  <c r="A3377" i="30"/>
  <c r="A3378" i="30"/>
  <c r="A3379" i="30"/>
  <c r="A3380" i="30"/>
  <c r="A3381" i="30"/>
  <c r="A3382" i="30"/>
  <c r="A3383" i="30"/>
  <c r="A3384" i="30"/>
  <c r="A3385" i="30"/>
  <c r="A3386" i="30"/>
  <c r="A3387" i="30"/>
  <c r="A3388" i="30"/>
  <c r="A3389" i="30"/>
  <c r="A3390" i="30"/>
  <c r="A3391" i="30"/>
  <c r="A3392" i="30"/>
  <c r="A3393" i="30"/>
  <c r="A3394" i="30"/>
  <c r="A3395" i="30"/>
  <c r="A3396" i="30"/>
  <c r="A3397" i="30"/>
  <c r="A3398" i="30"/>
  <c r="A3399" i="30"/>
  <c r="A3400" i="30"/>
  <c r="A3401" i="30"/>
  <c r="A3402" i="30"/>
  <c r="A3403" i="30"/>
  <c r="A3404" i="30"/>
  <c r="A3405" i="30"/>
  <c r="A3406" i="30"/>
  <c r="A3407" i="30"/>
  <c r="A3408" i="30"/>
  <c r="A3409" i="30"/>
  <c r="A3410" i="30"/>
  <c r="A3411" i="30"/>
  <c r="A3412" i="30"/>
  <c r="A3413" i="30"/>
  <c r="A3414" i="30"/>
  <c r="A3415" i="30"/>
  <c r="A3416" i="30"/>
  <c r="A3417" i="30"/>
  <c r="A3418" i="30"/>
  <c r="A3419" i="30"/>
  <c r="A3420" i="30"/>
  <c r="A3421" i="30"/>
  <c r="A3422" i="30"/>
  <c r="A3423" i="30"/>
  <c r="A3424" i="30"/>
  <c r="A3425" i="30"/>
  <c r="A3426" i="30"/>
  <c r="A3427" i="30"/>
  <c r="A3428" i="30"/>
  <c r="A3429" i="30"/>
  <c r="A3430" i="30"/>
  <c r="A3431" i="30"/>
  <c r="A3432" i="30"/>
  <c r="A3433" i="30"/>
  <c r="A3434" i="30"/>
  <c r="A3435" i="30"/>
  <c r="A3436" i="30"/>
  <c r="A3437" i="30"/>
  <c r="A3438" i="30"/>
  <c r="A3439" i="30"/>
  <c r="A3440" i="30"/>
  <c r="A3441" i="30"/>
  <c r="A3442" i="30"/>
  <c r="A3443" i="30"/>
  <c r="A3445" i="30"/>
  <c r="A3446" i="30"/>
  <c r="A3447" i="30"/>
  <c r="A3448" i="30"/>
  <c r="A3449" i="30"/>
  <c r="A3450" i="30"/>
  <c r="A3451" i="30"/>
  <c r="A3452" i="30"/>
  <c r="A3453" i="30"/>
  <c r="A3454" i="30"/>
  <c r="A3455" i="30"/>
  <c r="A3456" i="30"/>
  <c r="A3457" i="30"/>
  <c r="A3458" i="30"/>
  <c r="A3459" i="30"/>
  <c r="A3460" i="30"/>
  <c r="A3461" i="30"/>
  <c r="A3462" i="30"/>
  <c r="A3463" i="30"/>
  <c r="A3464" i="30"/>
  <c r="A3465" i="30"/>
  <c r="A3466" i="30"/>
  <c r="A3467" i="30"/>
  <c r="A3468" i="30"/>
  <c r="A3469" i="30"/>
  <c r="A3470" i="30"/>
  <c r="A3471" i="30"/>
  <c r="A3472" i="30"/>
  <c r="A3473" i="30"/>
  <c r="A3474" i="30"/>
  <c r="A3475" i="30"/>
  <c r="A3476" i="30"/>
  <c r="A3477" i="30"/>
  <c r="A3478" i="30"/>
  <c r="A3479" i="30"/>
  <c r="A3480" i="30"/>
  <c r="A3481" i="30"/>
  <c r="A3482" i="30"/>
  <c r="A3483" i="30"/>
  <c r="A3484" i="30"/>
  <c r="A3485" i="30"/>
  <c r="A3486" i="30"/>
  <c r="A3487" i="30"/>
  <c r="A3488" i="30"/>
  <c r="A3489" i="30"/>
  <c r="A3490" i="30"/>
  <c r="A3491" i="30"/>
  <c r="A3492" i="30"/>
  <c r="A3493" i="30"/>
  <c r="A3494" i="30"/>
  <c r="A3495" i="30"/>
  <c r="A3496" i="30"/>
  <c r="A3497" i="30"/>
  <c r="A3498" i="30"/>
  <c r="A3499" i="30"/>
  <c r="A3500" i="30"/>
  <c r="A3501" i="30"/>
  <c r="A3502" i="30"/>
  <c r="A3503" i="30"/>
  <c r="A3504" i="30"/>
  <c r="A3505" i="30"/>
  <c r="A3506" i="30"/>
  <c r="A3507" i="30"/>
  <c r="A3508" i="30"/>
  <c r="A3509" i="30"/>
  <c r="A3510" i="30"/>
  <c r="A3511" i="30"/>
  <c r="A3512" i="30"/>
  <c r="A3513" i="30"/>
  <c r="A3514" i="30"/>
  <c r="A3515" i="30"/>
  <c r="A3516" i="30"/>
  <c r="A3517" i="30"/>
  <c r="A3518" i="30"/>
  <c r="A3519" i="30"/>
  <c r="A3520" i="30"/>
  <c r="A3521" i="30"/>
  <c r="A3522" i="30"/>
  <c r="A3523" i="30"/>
  <c r="A3524" i="30"/>
  <c r="A3525" i="30"/>
  <c r="A3526" i="30"/>
  <c r="A3527" i="30"/>
  <c r="A3528" i="30"/>
  <c r="A3529" i="30"/>
  <c r="A3530" i="30"/>
  <c r="A3531" i="30"/>
  <c r="A3532" i="30"/>
  <c r="A3533" i="30"/>
  <c r="A3534" i="30"/>
  <c r="A3535" i="30"/>
  <c r="A3536" i="30"/>
  <c r="A3537" i="30"/>
  <c r="A3538" i="30"/>
  <c r="A3539" i="30"/>
  <c r="A3540" i="30"/>
  <c r="A3541" i="30"/>
  <c r="A3542" i="30"/>
  <c r="A3543" i="30"/>
  <c r="A3544" i="30"/>
  <c r="A3545" i="30"/>
  <c r="A3546" i="30"/>
  <c r="A3547" i="30"/>
  <c r="A3548" i="30"/>
  <c r="A3549" i="30"/>
  <c r="A3550" i="30"/>
  <c r="A3551" i="30"/>
  <c r="A3552" i="30"/>
  <c r="A3553" i="30"/>
  <c r="A3554" i="30"/>
  <c r="A3555" i="30"/>
  <c r="A3556" i="30"/>
  <c r="A3557" i="30"/>
  <c r="A3558" i="30"/>
  <c r="A3559" i="30"/>
  <c r="A3560" i="30"/>
  <c r="A3561" i="30"/>
  <c r="A3562" i="30"/>
  <c r="A3563" i="30"/>
  <c r="A3564" i="30"/>
  <c r="A3565" i="30"/>
  <c r="A3566" i="30"/>
  <c r="A3567" i="30"/>
  <c r="A3568" i="30"/>
  <c r="A3569" i="30"/>
  <c r="A3570" i="30"/>
  <c r="A3571" i="30"/>
  <c r="A3572" i="30"/>
  <c r="A3573" i="30"/>
  <c r="A3574" i="30"/>
  <c r="A3575" i="30"/>
  <c r="A3576" i="30"/>
  <c r="A3577" i="30"/>
  <c r="A3578" i="30"/>
  <c r="A3579" i="30"/>
  <c r="A3580" i="30"/>
  <c r="A3581" i="30"/>
  <c r="A3582" i="30"/>
  <c r="A3583" i="30"/>
  <c r="A3584" i="30"/>
  <c r="A3585" i="30"/>
  <c r="A3586" i="30"/>
  <c r="A3587" i="30"/>
  <c r="A3588" i="30"/>
  <c r="A3589" i="30"/>
  <c r="A3590" i="30"/>
  <c r="A3591" i="30"/>
  <c r="A3592" i="30"/>
  <c r="A3593" i="30"/>
  <c r="A3594" i="30"/>
  <c r="A3595" i="30"/>
  <c r="A3599" i="30"/>
  <c r="A3600" i="30"/>
  <c r="A3601" i="30"/>
  <c r="A3602" i="30"/>
  <c r="A3603" i="30"/>
  <c r="A3604" i="30"/>
  <c r="A3605" i="30"/>
  <c r="A3606" i="30"/>
  <c r="A3607" i="30"/>
  <c r="A3608" i="30"/>
  <c r="A3609" i="30"/>
  <c r="A3610" i="30"/>
  <c r="A3611" i="30"/>
  <c r="A3612" i="30"/>
  <c r="A3613" i="30"/>
  <c r="A3614" i="30"/>
  <c r="A3615" i="30"/>
  <c r="A3616" i="30"/>
  <c r="A3617" i="30"/>
  <c r="A3618" i="30"/>
  <c r="A3619" i="30"/>
  <c r="A3620" i="30"/>
  <c r="A3621" i="30"/>
  <c r="A3622" i="30"/>
  <c r="A3623" i="30"/>
  <c r="A3624" i="30"/>
  <c r="A3625" i="30"/>
  <c r="A3626" i="30"/>
  <c r="A3627" i="30"/>
  <c r="A3628" i="30"/>
  <c r="A3629" i="30"/>
  <c r="A3630" i="30"/>
  <c r="A3631" i="30"/>
  <c r="A3632" i="30"/>
  <c r="A3633" i="30"/>
  <c r="A3634" i="30"/>
  <c r="A3635" i="30"/>
  <c r="A3636" i="30"/>
  <c r="A3637" i="30"/>
  <c r="A3638" i="30"/>
  <c r="A3639" i="30"/>
  <c r="A3640" i="30"/>
  <c r="A3641" i="30"/>
  <c r="A3642" i="30"/>
  <c r="A3643" i="30"/>
  <c r="A3644" i="30"/>
  <c r="A3645" i="30"/>
  <c r="A3646" i="30"/>
  <c r="A3647" i="30"/>
  <c r="A3648" i="30"/>
  <c r="A3649" i="30"/>
  <c r="A3650" i="30"/>
  <c r="A3651" i="30"/>
  <c r="A3652" i="30"/>
  <c r="A3653" i="30"/>
  <c r="A3654" i="30"/>
  <c r="A3655" i="30"/>
  <c r="A3656" i="30"/>
  <c r="A3657" i="30"/>
  <c r="A3658" i="30"/>
  <c r="A3659" i="30"/>
  <c r="A3660" i="30"/>
  <c r="A3661" i="30"/>
  <c r="A3662" i="30"/>
  <c r="A3663" i="30"/>
  <c r="A3664" i="30"/>
  <c r="A3665" i="30"/>
  <c r="A3666" i="30"/>
  <c r="A3667" i="30"/>
  <c r="A3668" i="30"/>
  <c r="A3669" i="30"/>
  <c r="A3670" i="30"/>
  <c r="A3671" i="30"/>
  <c r="A3672" i="30"/>
  <c r="A3673" i="30"/>
  <c r="A3674" i="30"/>
  <c r="A3675" i="30"/>
  <c r="A3676" i="30"/>
  <c r="A3677" i="30"/>
  <c r="A3678" i="30"/>
  <c r="A3679" i="30"/>
  <c r="A3680" i="30"/>
  <c r="A3681" i="30"/>
  <c r="A3682" i="30"/>
  <c r="A3683" i="30"/>
  <c r="A3684" i="30"/>
  <c r="A3685" i="30"/>
  <c r="A3686" i="30"/>
  <c r="A3687" i="30"/>
  <c r="A3688" i="30"/>
  <c r="A3689" i="30"/>
  <c r="A3690" i="30"/>
  <c r="A3691" i="30"/>
  <c r="A3692" i="30"/>
  <c r="A3693" i="30"/>
  <c r="A3694" i="30"/>
  <c r="A3695" i="30"/>
  <c r="A3696" i="30"/>
  <c r="A3697" i="30"/>
  <c r="A3698" i="30"/>
  <c r="A3699" i="30"/>
  <c r="A3700" i="30"/>
  <c r="A3701" i="30"/>
  <c r="A3702" i="30"/>
  <c r="A3703" i="30"/>
  <c r="A3704" i="30"/>
  <c r="A3705" i="30"/>
  <c r="A3706" i="30"/>
  <c r="A3707" i="30"/>
  <c r="A3708" i="30"/>
  <c r="A3709" i="30"/>
  <c r="A3710" i="30"/>
  <c r="A3711" i="30"/>
  <c r="A3712" i="30"/>
  <c r="A3713" i="30"/>
  <c r="A3714" i="30"/>
  <c r="A3715" i="30"/>
  <c r="A3716" i="30"/>
  <c r="A3717" i="30"/>
  <c r="A3718" i="30"/>
  <c r="A3719" i="30"/>
  <c r="A3720" i="30"/>
  <c r="A3721" i="30"/>
  <c r="A3722" i="30"/>
  <c r="A3723" i="30"/>
  <c r="A3724" i="30"/>
  <c r="A3725" i="30"/>
  <c r="A3726" i="30"/>
  <c r="A3727" i="30"/>
  <c r="A3728" i="30"/>
  <c r="A3729" i="30"/>
  <c r="A3730" i="30"/>
  <c r="A3731" i="30"/>
  <c r="A3732" i="30"/>
  <c r="A3733" i="30"/>
  <c r="A3734" i="30"/>
  <c r="A3735" i="30"/>
  <c r="A3736" i="30"/>
  <c r="A3737" i="30"/>
  <c r="A3738" i="30"/>
  <c r="A3739" i="30"/>
  <c r="A3740" i="30"/>
  <c r="A3741" i="30"/>
  <c r="A3742" i="30"/>
  <c r="A3743" i="30"/>
  <c r="A3744" i="30"/>
  <c r="A3745" i="30"/>
  <c r="A3746" i="30"/>
  <c r="A3747" i="30"/>
  <c r="A3748" i="30"/>
  <c r="A3749" i="30"/>
  <c r="A3750" i="30"/>
  <c r="A3751" i="30"/>
  <c r="A3752" i="30"/>
  <c r="A3753" i="30"/>
  <c r="A3754" i="30"/>
  <c r="A3755" i="30"/>
  <c r="A3756" i="30"/>
  <c r="N18" i="38" l="1"/>
  <c r="F18" i="38"/>
  <c r="F17" i="38"/>
  <c r="N17" i="38" s="1"/>
  <c r="F14" i="38"/>
  <c r="L16" i="38"/>
  <c r="L7" i="38"/>
  <c r="L15" i="38"/>
  <c r="L14" i="38"/>
  <c r="L19" i="38"/>
  <c r="L10" i="38"/>
  <c r="H15" i="38"/>
  <c r="H9" i="38"/>
  <c r="H12" i="38"/>
  <c r="H8" i="38"/>
  <c r="H11" i="38"/>
  <c r="H6" i="38"/>
  <c r="H16" i="38"/>
  <c r="H10" i="38"/>
  <c r="H5" i="38"/>
  <c r="L8" i="38"/>
  <c r="J15" i="38"/>
  <c r="H17" i="38"/>
  <c r="F19" i="38"/>
  <c r="H7" i="38"/>
  <c r="J17" i="38"/>
  <c r="L6" i="38"/>
  <c r="H13" i="38"/>
  <c r="F15" i="38"/>
  <c r="F10" i="38"/>
  <c r="F5" i="38"/>
  <c r="F13" i="38"/>
  <c r="F9" i="38"/>
  <c r="F12" i="38"/>
  <c r="F7" i="38"/>
  <c r="F11" i="38"/>
  <c r="F6" i="38"/>
  <c r="L11" i="38"/>
  <c r="N11" i="38" s="1"/>
  <c r="H14" i="38"/>
  <c r="L18" i="38"/>
  <c r="D9" i="38"/>
  <c r="D14" i="38"/>
  <c r="D6" i="38"/>
  <c r="D11" i="38"/>
  <c r="D15" i="38"/>
  <c r="D7" i="38"/>
  <c r="D12" i="38"/>
  <c r="N12" i="38" s="1"/>
  <c r="D19" i="38"/>
  <c r="D8" i="38"/>
  <c r="N8" i="38" s="1"/>
  <c r="D13" i="38"/>
  <c r="D5" i="38"/>
  <c r="J12" i="38"/>
  <c r="J7" i="38"/>
  <c r="J20" i="38" s="1"/>
  <c r="J19" i="38"/>
  <c r="J11" i="38"/>
  <c r="J6" i="38"/>
  <c r="J14" i="38"/>
  <c r="J10" i="38"/>
  <c r="J5" i="38"/>
  <c r="J13" i="38"/>
  <c r="J9" i="38"/>
  <c r="F16" i="38"/>
  <c r="L13" i="38"/>
  <c r="D10" i="38"/>
  <c r="L17" i="38"/>
  <c r="H19" i="38"/>
  <c r="L9" i="38"/>
  <c r="L5" i="38"/>
  <c r="N5" i="38" s="1"/>
  <c r="J16" i="38"/>
  <c r="K19" i="38"/>
  <c r="I18" i="38"/>
  <c r="G17" i="38"/>
  <c r="E16" i="38"/>
  <c r="C10" i="38"/>
  <c r="E7" i="38"/>
  <c r="K13" i="38"/>
  <c r="G15" i="38"/>
  <c r="C8" i="38"/>
  <c r="K8" i="38"/>
  <c r="G14" i="38"/>
  <c r="C13" i="38"/>
  <c r="K6" i="38"/>
  <c r="I5" i="38"/>
  <c r="E19" i="38"/>
  <c r="K5" i="38"/>
  <c r="E18" i="38"/>
  <c r="I15" i="38"/>
  <c r="E9" i="38"/>
  <c r="I17" i="38"/>
  <c r="G16" i="38"/>
  <c r="I12" i="38"/>
  <c r="E6" i="38"/>
  <c r="E5" i="38"/>
  <c r="K11" i="38"/>
  <c r="G9" i="38"/>
  <c r="E8" i="38"/>
  <c r="C18" i="38"/>
  <c r="C15" i="38"/>
  <c r="I16" i="38"/>
  <c r="E14" i="38"/>
  <c r="C5" i="38"/>
  <c r="I11" i="38"/>
  <c r="E17" i="38"/>
  <c r="K14" i="38"/>
  <c r="I13" i="38"/>
  <c r="G12" i="38"/>
  <c r="G19" i="38"/>
  <c r="C16" i="38"/>
  <c r="C17" i="38"/>
  <c r="I6" i="38"/>
  <c r="G5" i="38"/>
  <c r="C6" i="38"/>
  <c r="C19" i="38"/>
  <c r="E10" i="38"/>
  <c r="K16" i="38"/>
  <c r="C9" i="38"/>
  <c r="K10" i="38"/>
  <c r="G8" i="38"/>
  <c r="G11" i="38"/>
  <c r="K12" i="38"/>
  <c r="K15" i="38"/>
  <c r="I14" i="38"/>
  <c r="G13" i="38"/>
  <c r="E12" i="38"/>
  <c r="C14" i="38"/>
  <c r="C7" i="38"/>
  <c r="K9" i="38"/>
  <c r="G7" i="38"/>
  <c r="C12" i="38"/>
  <c r="I19" i="38"/>
  <c r="G10" i="38"/>
  <c r="K18" i="38"/>
  <c r="E11" i="38"/>
  <c r="G18" i="38"/>
  <c r="I10" i="38"/>
  <c r="C11" i="38"/>
  <c r="G6" i="38"/>
  <c r="K7" i="38"/>
  <c r="E15" i="38"/>
  <c r="I8" i="38"/>
  <c r="I7" i="38"/>
  <c r="I9" i="38"/>
  <c r="K17" i="38"/>
  <c r="E13" i="38"/>
  <c r="F8" i="35"/>
  <c r="F14" i="35"/>
  <c r="J16" i="35"/>
  <c r="L12" i="35"/>
  <c r="H13" i="35"/>
  <c r="F18" i="35"/>
  <c r="H7" i="35"/>
  <c r="H18" i="35"/>
  <c r="J14" i="35"/>
  <c r="F13" i="35"/>
  <c r="J9" i="35"/>
  <c r="F7" i="35"/>
  <c r="H16" i="35"/>
  <c r="D9" i="35"/>
  <c r="L14" i="35"/>
  <c r="H8" i="35"/>
  <c r="D15" i="35"/>
  <c r="L19" i="35"/>
  <c r="J19" i="35"/>
  <c r="D14" i="35"/>
  <c r="H9" i="35"/>
  <c r="L15" i="35"/>
  <c r="F11" i="35"/>
  <c r="J11" i="35"/>
  <c r="D11" i="35"/>
  <c r="H12" i="35"/>
  <c r="D8" i="35"/>
  <c r="H15" i="35"/>
  <c r="D7" i="35"/>
  <c r="J5" i="35"/>
  <c r="H5" i="35"/>
  <c r="L7" i="35"/>
  <c r="F5" i="35"/>
  <c r="J7" i="35"/>
  <c r="F6" i="35"/>
  <c r="J12" i="35"/>
  <c r="F9" i="35"/>
  <c r="J10" i="35"/>
  <c r="D13" i="35"/>
  <c r="H10" i="35"/>
  <c r="L16" i="35"/>
  <c r="F12" i="35"/>
  <c r="J13" i="35"/>
  <c r="D5" i="35"/>
  <c r="F10" i="35"/>
  <c r="F15" i="35"/>
  <c r="D12" i="35"/>
  <c r="D19" i="35"/>
  <c r="H11" i="35"/>
  <c r="D6" i="35"/>
  <c r="H6" i="35"/>
  <c r="J6" i="35"/>
  <c r="L10" i="35"/>
  <c r="K17" i="35"/>
  <c r="C18" i="35"/>
  <c r="C12" i="35"/>
  <c r="C11" i="35"/>
  <c r="I12" i="35"/>
  <c r="K18" i="35"/>
  <c r="C7" i="35"/>
  <c r="E8" i="35"/>
  <c r="E14" i="35"/>
  <c r="E19" i="35"/>
  <c r="C6" i="35"/>
  <c r="G11" i="35"/>
  <c r="I17" i="35"/>
  <c r="C15" i="35"/>
  <c r="E16" i="35"/>
  <c r="I8" i="35"/>
  <c r="K14" i="35"/>
  <c r="E7" i="35"/>
  <c r="G13" i="35"/>
  <c r="K5" i="35"/>
  <c r="C17" i="35"/>
  <c r="E9" i="35"/>
  <c r="G10" i="35"/>
  <c r="I11" i="35"/>
  <c r="K12" i="35"/>
  <c r="G9" i="35"/>
  <c r="G15" i="35"/>
  <c r="I5" i="35"/>
  <c r="I10" i="35"/>
  <c r="E10" i="35"/>
  <c r="G16" i="35"/>
  <c r="K7" i="35"/>
  <c r="C10" i="35"/>
  <c r="G7" i="35"/>
  <c r="I13" i="35"/>
  <c r="K19" i="35"/>
  <c r="C19" i="35"/>
  <c r="E12" i="35"/>
  <c r="G19" i="35"/>
  <c r="K10" i="35"/>
  <c r="C13" i="35"/>
  <c r="E13" i="35"/>
  <c r="G14" i="35"/>
  <c r="I15" i="35"/>
  <c r="K16" i="35"/>
  <c r="I16" i="35"/>
  <c r="K6" i="35"/>
  <c r="K11" i="35"/>
  <c r="C16" i="35"/>
  <c r="E15" i="35"/>
  <c r="I6" i="35"/>
  <c r="K13" i="35"/>
  <c r="E6" i="35"/>
  <c r="G12" i="35"/>
  <c r="I18" i="35"/>
  <c r="C14" i="35"/>
  <c r="E18" i="35"/>
  <c r="I9" i="35"/>
  <c r="K15" i="35"/>
  <c r="C9" i="35"/>
  <c r="E17" i="35"/>
  <c r="G18" i="35"/>
  <c r="I19" i="35"/>
  <c r="G5" i="35"/>
  <c r="G17" i="35"/>
  <c r="I14" i="35"/>
  <c r="E5" i="35"/>
  <c r="C5" i="35"/>
  <c r="C8" i="35"/>
  <c r="I7" i="35"/>
  <c r="E11" i="35"/>
  <c r="G8" i="35"/>
  <c r="K8" i="35"/>
  <c r="K9" i="35"/>
  <c r="G6" i="35"/>
  <c r="F16" i="35"/>
  <c r="L8" i="35"/>
  <c r="D18" i="35"/>
  <c r="L17" i="35"/>
  <c r="H19" i="35"/>
  <c r="J15" i="35"/>
  <c r="H17" i="35"/>
  <c r="L18" i="35"/>
  <c r="F19" i="35"/>
  <c r="L13" i="35"/>
  <c r="F17" i="35"/>
  <c r="J8" i="35"/>
  <c r="L11" i="35"/>
  <c r="D16" i="35"/>
  <c r="J17" i="35"/>
  <c r="D10" i="35"/>
  <c r="H14" i="35"/>
  <c r="D17" i="35"/>
  <c r="L6" i="35"/>
  <c r="L9" i="35"/>
  <c r="L5" i="35"/>
  <c r="J18" i="35"/>
  <c r="H20" i="38"/>
  <c r="F20" i="38"/>
  <c r="L20" i="38"/>
  <c r="E11" i="2"/>
  <c r="E12" i="2"/>
  <c r="N16" i="38" l="1"/>
  <c r="N15" i="38"/>
  <c r="N7" i="38"/>
  <c r="N14" i="38"/>
  <c r="N10" i="38"/>
  <c r="N19" i="38"/>
  <c r="N9" i="38"/>
  <c r="N13" i="38"/>
  <c r="D20" i="38"/>
  <c r="N20" i="38" s="1"/>
  <c r="N6" i="38"/>
  <c r="M15" i="38"/>
  <c r="O15" i="38" s="1"/>
  <c r="M14" i="38"/>
  <c r="O14" i="38" s="1"/>
  <c r="M19" i="38"/>
  <c r="O19" i="38" s="1"/>
  <c r="M12" i="38"/>
  <c r="O12" i="38" s="1"/>
  <c r="M17" i="38"/>
  <c r="O17" i="38" s="1"/>
  <c r="M18" i="38"/>
  <c r="O18" i="38" s="1"/>
  <c r="M9" i="38"/>
  <c r="O9" i="38" s="1"/>
  <c r="M5" i="38"/>
  <c r="C20" i="38"/>
  <c r="E20" i="38"/>
  <c r="E21" i="38" s="1"/>
  <c r="K20" i="38"/>
  <c r="K21" i="38" s="1"/>
  <c r="M13" i="38"/>
  <c r="M11" i="38"/>
  <c r="O11" i="38" s="1"/>
  <c r="M6" i="38"/>
  <c r="O6" i="38" s="1"/>
  <c r="M16" i="38"/>
  <c r="O16" i="38" s="1"/>
  <c r="G20" i="38"/>
  <c r="G21" i="38" s="1"/>
  <c r="I20" i="38"/>
  <c r="I21" i="38" s="1"/>
  <c r="M7" i="38"/>
  <c r="O7" i="38" s="1"/>
  <c r="M8" i="38"/>
  <c r="O8" i="38" s="1"/>
  <c r="M10" i="38"/>
  <c r="O5" i="38"/>
  <c r="C20" i="35"/>
  <c r="J20" i="35"/>
  <c r="E20" i="35"/>
  <c r="G20" i="35"/>
  <c r="D20" i="35"/>
  <c r="I20" i="35"/>
  <c r="L20" i="35"/>
  <c r="H20" i="35"/>
  <c r="K20" i="35"/>
  <c r="F20" i="35"/>
  <c r="N14" i="35"/>
  <c r="N7" i="35"/>
  <c r="N19" i="35"/>
  <c r="N13" i="35"/>
  <c r="N6" i="35"/>
  <c r="N10" i="35"/>
  <c r="N11" i="35"/>
  <c r="N9" i="35"/>
  <c r="N17" i="35"/>
  <c r="N5" i="35"/>
  <c r="N18" i="35"/>
  <c r="N12" i="35"/>
  <c r="N16" i="35"/>
  <c r="N8" i="35"/>
  <c r="N15" i="35"/>
  <c r="M5" i="35"/>
  <c r="M19" i="35"/>
  <c r="M9" i="35"/>
  <c r="M16" i="35"/>
  <c r="M6" i="35"/>
  <c r="M17" i="35"/>
  <c r="O17" i="35" s="1"/>
  <c r="M12" i="35"/>
  <c r="M18" i="35"/>
  <c r="O18" i="35" s="1"/>
  <c r="M8" i="35"/>
  <c r="M13" i="35"/>
  <c r="M11" i="35"/>
  <c r="M15" i="35"/>
  <c r="O15" i="35" s="1"/>
  <c r="M14" i="35"/>
  <c r="M7" i="35"/>
  <c r="M10" i="35"/>
  <c r="O10" i="35" s="1"/>
  <c r="I52" i="33"/>
  <c r="J52" i="33"/>
  <c r="K52" i="33"/>
  <c r="L52" i="33"/>
  <c r="M52" i="33"/>
  <c r="N52" i="33"/>
  <c r="H52" i="33"/>
  <c r="O10" i="38" l="1"/>
  <c r="O13" i="38"/>
  <c r="M20" i="38"/>
  <c r="C21" i="38"/>
  <c r="O19" i="35"/>
  <c r="O11" i="35"/>
  <c r="I21" i="35"/>
  <c r="O12" i="35"/>
  <c r="O9" i="35"/>
  <c r="O14" i="35"/>
  <c r="O8" i="35"/>
  <c r="O6" i="35"/>
  <c r="O5" i="35"/>
  <c r="O16" i="35"/>
  <c r="O7" i="35"/>
  <c r="O13" i="35"/>
  <c r="K21" i="35"/>
  <c r="E21" i="35"/>
  <c r="C21" i="35"/>
  <c r="G21" i="35"/>
  <c r="N20" i="35"/>
  <c r="M20" i="35"/>
  <c r="G1" i="30"/>
  <c r="M21" i="38" l="1"/>
  <c r="O20" i="38"/>
  <c r="O20" i="35"/>
  <c r="M21" i="35"/>
  <c r="R52" i="33"/>
  <c r="P52" i="33"/>
  <c r="Q52" i="33"/>
  <c r="O52" i="33"/>
  <c r="S52" i="33"/>
  <c r="V52" i="33" l="1"/>
  <c r="W52" i="33"/>
  <c r="T52" i="33"/>
  <c r="C6" i="33" l="1"/>
  <c r="C7" i="33"/>
  <c r="C8" i="33"/>
  <c r="C4" i="33"/>
  <c r="C5" i="33"/>
  <c r="C14" i="33"/>
  <c r="C13" i="33"/>
  <c r="C15" i="33"/>
  <c r="C16" i="33"/>
  <c r="C12" i="33"/>
  <c r="C9" i="33"/>
  <c r="C10" i="33"/>
  <c r="C11" i="33"/>
  <c r="C17" i="33"/>
  <c r="C18" i="33"/>
  <c r="C19" i="33"/>
  <c r="C20" i="33"/>
  <c r="C21" i="33"/>
  <c r="C22" i="33"/>
  <c r="C23" i="33"/>
  <c r="C24" i="33"/>
  <c r="C25" i="33"/>
  <c r="C26" i="33"/>
  <c r="C27" i="33"/>
  <c r="C28" i="33"/>
  <c r="C29" i="33"/>
  <c r="C30" i="33"/>
  <c r="C31" i="33"/>
  <c r="C32" i="33"/>
  <c r="C33" i="33"/>
  <c r="C34" i="33"/>
  <c r="C35" i="33"/>
  <c r="C48" i="33"/>
  <c r="C36" i="33"/>
  <c r="C37" i="33"/>
  <c r="C38" i="33"/>
  <c r="C39" i="33"/>
  <c r="C40" i="33"/>
  <c r="C47" i="33"/>
  <c r="C41" i="33"/>
  <c r="C42" i="33"/>
  <c r="C43" i="33"/>
  <c r="C44" i="33"/>
  <c r="C45" i="33"/>
  <c r="C46" i="33"/>
  <c r="C49" i="33"/>
  <c r="C50" i="33"/>
  <c r="C51" i="33"/>
  <c r="C3" i="33"/>
  <c r="A7" i="33" l="1"/>
  <c r="A8" i="33"/>
  <c r="A4" i="33"/>
  <c r="A5" i="33"/>
  <c r="A14" i="33"/>
  <c r="A13" i="33"/>
  <c r="A15" i="33"/>
  <c r="A16" i="33"/>
  <c r="A12" i="33"/>
  <c r="A9" i="33"/>
  <c r="A10" i="33"/>
  <c r="A11" i="33"/>
  <c r="A17" i="33"/>
  <c r="A18" i="33"/>
  <c r="A19" i="33"/>
  <c r="A20" i="33"/>
  <c r="A21" i="33"/>
  <c r="A22" i="33"/>
  <c r="A23" i="33"/>
  <c r="A24" i="33"/>
  <c r="A25" i="33"/>
  <c r="A26" i="33"/>
  <c r="A27" i="33"/>
  <c r="A28" i="33"/>
  <c r="A29" i="33"/>
  <c r="A30" i="33"/>
  <c r="A31" i="33"/>
  <c r="A32" i="33"/>
  <c r="A33" i="33"/>
  <c r="A34" i="33"/>
  <c r="A35" i="33"/>
  <c r="A48" i="33"/>
  <c r="A36" i="33"/>
  <c r="A37" i="33"/>
  <c r="A38" i="33"/>
  <c r="A39" i="33"/>
  <c r="A40" i="33"/>
  <c r="A47" i="33"/>
  <c r="A41" i="33"/>
  <c r="A42" i="33"/>
  <c r="A43" i="33"/>
  <c r="A44" i="33"/>
  <c r="A45" i="33"/>
  <c r="A46" i="33"/>
  <c r="A49" i="33"/>
  <c r="A50" i="33"/>
  <c r="A51" i="33"/>
  <c r="A3" i="33"/>
  <c r="A6" i="33"/>
  <c r="E13" i="2" l="1"/>
  <c r="E14" i="2"/>
  <c r="E15" i="2"/>
  <c r="E16" i="2"/>
  <c r="E17" i="2"/>
  <c r="E18" i="2"/>
  <c r="E19" i="2"/>
  <c r="E20" i="2"/>
  <c r="E21" i="2"/>
  <c r="E22" i="2"/>
  <c r="E23" i="2"/>
  <c r="E24" i="2"/>
  <c r="E10" i="2"/>
  <c r="B7" i="30" s="1"/>
  <c r="B4" i="30" l="1"/>
  <c r="B3" i="30"/>
  <c r="B1892" i="30"/>
  <c r="B8" i="30"/>
  <c r="B3596" i="30"/>
  <c r="B3598" i="30"/>
  <c r="B3355" i="30"/>
  <c r="B3294" i="30"/>
  <c r="B3049" i="30"/>
  <c r="B2473" i="30"/>
  <c r="B2475" i="30"/>
  <c r="B2479" i="30"/>
  <c r="B2481" i="30"/>
  <c r="B2250" i="30"/>
  <c r="B2252" i="30"/>
  <c r="B1607" i="30"/>
  <c r="B1609" i="30"/>
  <c r="B1611" i="30"/>
  <c r="B1613" i="30"/>
  <c r="B1615" i="30"/>
  <c r="B1123" i="30"/>
  <c r="B686" i="30"/>
  <c r="B46" i="30"/>
  <c r="B2478" i="30"/>
  <c r="B1314" i="30"/>
  <c r="B685" i="30"/>
  <c r="B3597" i="30"/>
  <c r="B3444" i="30"/>
  <c r="B3356" i="30"/>
  <c r="B3141" i="30"/>
  <c r="B2908" i="30"/>
  <c r="B2474" i="30"/>
  <c r="B2476" i="30"/>
  <c r="B2480" i="30"/>
  <c r="B2249" i="30"/>
  <c r="B2251" i="30"/>
  <c r="B2078" i="30"/>
  <c r="B1608" i="30"/>
  <c r="B1610" i="30"/>
  <c r="B1612" i="30"/>
  <c r="B1614" i="30"/>
  <c r="B1397" i="30"/>
  <c r="B683" i="30"/>
  <c r="B47" i="30"/>
  <c r="B2477" i="30"/>
  <c r="B1313" i="30"/>
  <c r="B684" i="30"/>
  <c r="B2714" i="30"/>
  <c r="B2713" i="30"/>
  <c r="B2965" i="30"/>
  <c r="B3183" i="30"/>
  <c r="B3250" i="30"/>
  <c r="B2795" i="30"/>
  <c r="B441" i="30"/>
  <c r="B443" i="30"/>
  <c r="B445" i="30"/>
  <c r="B447" i="30"/>
  <c r="B453" i="30"/>
  <c r="B457" i="30"/>
  <c r="B461" i="30"/>
  <c r="B463" i="30"/>
  <c r="B465" i="30"/>
  <c r="B467" i="30"/>
  <c r="B469" i="30"/>
  <c r="B471" i="30"/>
  <c r="B475" i="30"/>
  <c r="B479" i="30"/>
  <c r="B480" i="30"/>
  <c r="B442" i="30"/>
  <c r="B444" i="30"/>
  <c r="B446" i="30"/>
  <c r="B448" i="30"/>
  <c r="B452" i="30"/>
  <c r="B454" i="30"/>
  <c r="B456" i="30"/>
  <c r="B464" i="30"/>
  <c r="B466" i="30"/>
  <c r="B468" i="30"/>
  <c r="B470" i="30"/>
  <c r="B472" i="30"/>
  <c r="B474" i="30"/>
  <c r="B476" i="30"/>
  <c r="B478" i="30"/>
  <c r="B455" i="30"/>
  <c r="B473" i="30"/>
  <c r="B477" i="30"/>
  <c r="B481" i="30"/>
  <c r="B1323" i="30"/>
  <c r="B1481" i="30"/>
  <c r="B1480" i="30"/>
  <c r="B1233" i="30"/>
  <c r="B1478" i="30"/>
  <c r="B1482" i="30"/>
  <c r="B1298" i="30"/>
  <c r="B1479" i="30"/>
  <c r="B1483" i="30"/>
  <c r="B1539" i="30"/>
  <c r="B1703" i="30"/>
  <c r="B1707" i="30"/>
  <c r="B1711" i="30"/>
  <c r="B1538" i="30"/>
  <c r="B1542" i="30"/>
  <c r="B1702" i="30"/>
  <c r="B1706" i="30"/>
  <c r="B1710" i="30"/>
  <c r="B1714" i="30"/>
  <c r="B1956" i="30"/>
  <c r="B1540" i="30"/>
  <c r="B1704" i="30"/>
  <c r="B1708" i="30"/>
  <c r="B1712" i="30"/>
  <c r="B1954" i="30"/>
  <c r="B1541" i="30"/>
  <c r="B1701" i="30"/>
  <c r="B1705" i="30"/>
  <c r="B1709" i="30"/>
  <c r="B1713" i="30"/>
  <c r="B1851" i="30"/>
  <c r="B1955" i="30"/>
  <c r="B2090" i="30"/>
  <c r="B2092" i="30"/>
  <c r="B2265" i="30"/>
  <c r="B2369" i="30"/>
  <c r="B2633" i="30"/>
  <c r="B2308" i="30"/>
  <c r="B2634" i="30"/>
  <c r="B2091" i="30"/>
  <c r="B2093" i="30"/>
  <c r="B2401" i="30"/>
  <c r="B2632" i="30"/>
  <c r="B2094" i="30"/>
  <c r="B3125" i="30"/>
  <c r="B3204" i="30"/>
  <c r="B3124" i="30"/>
  <c r="B3279" i="30"/>
  <c r="B3296" i="30"/>
  <c r="B3126" i="30"/>
  <c r="B3652" i="30"/>
  <c r="B3656" i="30"/>
  <c r="B3381" i="30"/>
  <c r="B3653" i="30"/>
  <c r="B3657" i="30"/>
  <c r="B3651" i="30"/>
  <c r="B3655" i="30"/>
  <c r="B3654" i="30"/>
  <c r="B12" i="30"/>
  <c r="B14" i="30"/>
  <c r="B18" i="30"/>
  <c r="B60" i="30"/>
  <c r="B64" i="30"/>
  <c r="B68" i="30"/>
  <c r="B73" i="30"/>
  <c r="B77" i="30"/>
  <c r="B86" i="30"/>
  <c r="B90" i="30"/>
  <c r="B94" i="30"/>
  <c r="B98" i="30"/>
  <c r="B102" i="30"/>
  <c r="B106" i="30"/>
  <c r="B111" i="30"/>
  <c r="B117" i="30"/>
  <c r="B121" i="30"/>
  <c r="B125" i="30"/>
  <c r="B129" i="30"/>
  <c r="B133" i="30"/>
  <c r="B137" i="30"/>
  <c r="B139" i="30"/>
  <c r="B146" i="30"/>
  <c r="B149" i="30"/>
  <c r="B153" i="30"/>
  <c r="B156" i="30"/>
  <c r="B161" i="30"/>
  <c r="B165" i="30"/>
  <c r="B169" i="30"/>
  <c r="B173" i="30"/>
  <c r="B177" i="30"/>
  <c r="B181" i="30"/>
  <c r="B184" i="30"/>
  <c r="B188" i="30"/>
  <c r="B192" i="30"/>
  <c r="B196" i="30"/>
  <c r="B11" i="30"/>
  <c r="B17" i="30"/>
  <c r="B21" i="30"/>
  <c r="B61" i="30"/>
  <c r="B65" i="30"/>
  <c r="B69" i="30"/>
  <c r="B72" i="30"/>
  <c r="B76" i="30"/>
  <c r="B80" i="30"/>
  <c r="B85" i="30"/>
  <c r="B89" i="30"/>
  <c r="B93" i="30"/>
  <c r="B97" i="30"/>
  <c r="B101" i="30"/>
  <c r="B105" i="30"/>
  <c r="B110" i="30"/>
  <c r="B112" i="30"/>
  <c r="B114" i="30"/>
  <c r="B118" i="30"/>
  <c r="B122" i="30"/>
  <c r="B126" i="30"/>
  <c r="B130" i="30"/>
  <c r="B134" i="30"/>
  <c r="B138" i="30"/>
  <c r="B142" i="30"/>
  <c r="B145" i="30"/>
  <c r="B150" i="30"/>
  <c r="B154" i="30"/>
  <c r="B157" i="30"/>
  <c r="B159" i="30"/>
  <c r="B162" i="30"/>
  <c r="B166" i="30"/>
  <c r="B170" i="30"/>
  <c r="B176" i="30"/>
  <c r="B180" i="30"/>
  <c r="B183" i="30"/>
  <c r="B187" i="30"/>
  <c r="B191" i="30"/>
  <c r="B195" i="30"/>
  <c r="B201" i="30"/>
  <c r="B205" i="30"/>
  <c r="B9" i="30"/>
  <c r="B13" i="30"/>
  <c r="B15" i="30"/>
  <c r="B19" i="30"/>
  <c r="B22" i="30"/>
  <c r="B63" i="30"/>
  <c r="B67" i="30"/>
  <c r="B74" i="30"/>
  <c r="B79" i="30"/>
  <c r="B81" i="30"/>
  <c r="B83" i="30"/>
  <c r="B87" i="30"/>
  <c r="B91" i="30"/>
  <c r="B95" i="30"/>
  <c r="B99" i="30"/>
  <c r="B107" i="30"/>
  <c r="B113" i="30"/>
  <c r="B116" i="30"/>
  <c r="B120" i="30"/>
  <c r="B124" i="30"/>
  <c r="B128" i="30"/>
  <c r="B132" i="30"/>
  <c r="B136" i="30"/>
  <c r="B140" i="30"/>
  <c r="B143" i="30"/>
  <c r="B147" i="30"/>
  <c r="B148" i="30"/>
  <c r="B152" i="30"/>
  <c r="B158" i="30"/>
  <c r="B164" i="30"/>
  <c r="B168" i="30"/>
  <c r="B172" i="30"/>
  <c r="B174" i="30"/>
  <c r="B178" i="30"/>
  <c r="B182" i="30"/>
  <c r="B185" i="30"/>
  <c r="B189" i="30"/>
  <c r="B193" i="30"/>
  <c r="B199" i="30"/>
  <c r="B203" i="30"/>
  <c r="B207" i="30"/>
  <c r="B10" i="30"/>
  <c r="B16" i="30"/>
  <c r="B20" i="30"/>
  <c r="B23" i="30"/>
  <c r="B59" i="30"/>
  <c r="B62" i="30"/>
  <c r="B66" i="30"/>
  <c r="B70" i="30"/>
  <c r="B71" i="30"/>
  <c r="B75" i="30"/>
  <c r="B78" i="30"/>
  <c r="B82" i="30"/>
  <c r="B84" i="30"/>
  <c r="B88" i="30"/>
  <c r="B92" i="30"/>
  <c r="B96" i="30"/>
  <c r="B100" i="30"/>
  <c r="B103" i="30"/>
  <c r="B104" i="30"/>
  <c r="B108" i="30"/>
  <c r="B109" i="30"/>
  <c r="B115" i="30"/>
  <c r="B119" i="30"/>
  <c r="B123" i="30"/>
  <c r="B127" i="30"/>
  <c r="B131" i="30"/>
  <c r="B135" i="30"/>
  <c r="B141" i="30"/>
  <c r="B144" i="30"/>
  <c r="B151" i="30"/>
  <c r="B155" i="30"/>
  <c r="B160" i="30"/>
  <c r="B163" i="30"/>
  <c r="B167" i="30"/>
  <c r="B171" i="30"/>
  <c r="B175" i="30"/>
  <c r="B179" i="30"/>
  <c r="B186" i="30"/>
  <c r="B190" i="30"/>
  <c r="B194" i="30"/>
  <c r="B197" i="30"/>
  <c r="B198" i="30"/>
  <c r="B206" i="30"/>
  <c r="B204" i="30"/>
  <c r="B209" i="30"/>
  <c r="B211" i="30"/>
  <c r="B213" i="30"/>
  <c r="B215" i="30"/>
  <c r="B217" i="30"/>
  <c r="B219" i="30"/>
  <c r="B221" i="30"/>
  <c r="B223" i="30"/>
  <c r="B225" i="30"/>
  <c r="B202" i="30"/>
  <c r="B200" i="30"/>
  <c r="B208" i="30"/>
  <c r="B212" i="30"/>
  <c r="B214" i="30"/>
  <c r="B216" i="30"/>
  <c r="B218" i="30"/>
  <c r="B220" i="30"/>
  <c r="B222" i="30"/>
  <c r="B224" i="30"/>
  <c r="B226" i="30"/>
  <c r="B885" i="30"/>
  <c r="B883" i="30"/>
  <c r="B884" i="30"/>
  <c r="B934" i="30"/>
  <c r="B936" i="30"/>
  <c r="B938" i="30"/>
  <c r="B940" i="30"/>
  <c r="B942" i="30"/>
  <c r="B944" i="30"/>
  <c r="B946" i="30"/>
  <c r="B948" i="30"/>
  <c r="B952" i="30"/>
  <c r="B954" i="30"/>
  <c r="B971" i="30"/>
  <c r="B973" i="30"/>
  <c r="B990" i="30"/>
  <c r="B1017" i="30"/>
  <c r="B1021" i="30"/>
  <c r="B1025" i="30"/>
  <c r="B1029" i="30"/>
  <c r="B1049" i="30"/>
  <c r="B1054" i="30"/>
  <c r="B1093" i="30"/>
  <c r="B1097" i="30"/>
  <c r="B1104" i="30"/>
  <c r="B1152" i="30"/>
  <c r="B1157" i="30"/>
  <c r="B1180" i="30"/>
  <c r="B1183" i="30"/>
  <c r="B1187" i="30"/>
  <c r="B1191" i="30"/>
  <c r="B1215" i="30"/>
  <c r="B1262" i="30"/>
  <c r="B1266" i="30"/>
  <c r="B1270" i="30"/>
  <c r="B1274" i="30"/>
  <c r="B1292" i="30"/>
  <c r="B1331" i="30"/>
  <c r="B1337" i="30"/>
  <c r="B1343" i="30"/>
  <c r="B1347" i="30"/>
  <c r="B1375" i="30"/>
  <c r="B1379" i="30"/>
  <c r="B1430" i="30"/>
  <c r="B949" i="30"/>
  <c r="B972" i="30"/>
  <c r="B974" i="30"/>
  <c r="B991" i="30"/>
  <c r="B1018" i="30"/>
  <c r="B1022" i="30"/>
  <c r="B1026" i="30"/>
  <c r="B1052" i="30"/>
  <c r="B1057" i="30"/>
  <c r="B1096" i="30"/>
  <c r="B1100" i="30"/>
  <c r="B1103" i="30"/>
  <c r="B1107" i="30"/>
  <c r="B1153" i="30"/>
  <c r="B1155" i="30"/>
  <c r="B1158" i="30"/>
  <c r="B1186" i="30"/>
  <c r="B1190" i="30"/>
  <c r="B1212" i="30"/>
  <c r="B1216" i="30"/>
  <c r="B1237" i="30"/>
  <c r="B1263" i="30"/>
  <c r="B1267" i="30"/>
  <c r="B1271" i="30"/>
  <c r="B1275" i="30"/>
  <c r="B1295" i="30"/>
  <c r="B1336" i="30"/>
  <c r="B1340" i="30"/>
  <c r="B1346" i="30"/>
  <c r="B1350" i="30"/>
  <c r="B1374" i="30"/>
  <c r="B1378" i="30"/>
  <c r="B1382" i="30"/>
  <c r="B1427" i="30"/>
  <c r="B1431" i="30"/>
  <c r="B933" i="30"/>
  <c r="B935" i="30"/>
  <c r="B937" i="30"/>
  <c r="B939" i="30"/>
  <c r="B941" i="30"/>
  <c r="B943" i="30"/>
  <c r="B945" i="30"/>
  <c r="B947" i="30"/>
  <c r="B951" i="30"/>
  <c r="B953" i="30"/>
  <c r="B955" i="30"/>
  <c r="B970" i="30"/>
  <c r="B989" i="30"/>
  <c r="B1016" i="30"/>
  <c r="B1020" i="30"/>
  <c r="B1024" i="30"/>
  <c r="B1028" i="30"/>
  <c r="B1050" i="30"/>
  <c r="B1055" i="30"/>
  <c r="B1094" i="30"/>
  <c r="B1098" i="30"/>
  <c r="B1101" i="30"/>
  <c r="B1105" i="30"/>
  <c r="B1151" i="30"/>
  <c r="B1178" i="30"/>
  <c r="B1181" i="30"/>
  <c r="B1184" i="30"/>
  <c r="B1188" i="30"/>
  <c r="B1211" i="30"/>
  <c r="B1214" i="30"/>
  <c r="B1265" i="30"/>
  <c r="B1269" i="30"/>
  <c r="B1273" i="30"/>
  <c r="B1293" i="30"/>
  <c r="B1332" i="30"/>
  <c r="B1334" i="30"/>
  <c r="B1338" i="30"/>
  <c r="B1341" i="30"/>
  <c r="B1344" i="30"/>
  <c r="B1348" i="30"/>
  <c r="B1352" i="30"/>
  <c r="B1376" i="30"/>
  <c r="B1380" i="30"/>
  <c r="B1383" i="30"/>
  <c r="B1429" i="30"/>
  <c r="B1432" i="30"/>
  <c r="B950" i="30"/>
  <c r="B969" i="30"/>
  <c r="B975" i="30"/>
  <c r="B1015" i="30"/>
  <c r="B1019" i="30"/>
  <c r="B1023" i="30"/>
  <c r="B1027" i="30"/>
  <c r="B1051" i="30"/>
  <c r="B1053" i="30"/>
  <c r="B1056" i="30"/>
  <c r="B1095" i="30"/>
  <c r="B1099" i="30"/>
  <c r="B1102" i="30"/>
  <c r="B1106" i="30"/>
  <c r="B1150" i="30"/>
  <c r="B1154" i="30"/>
  <c r="B1156" i="30"/>
  <c r="B1179" i="30"/>
  <c r="B1182" i="30"/>
  <c r="B1185" i="30"/>
  <c r="B1189" i="30"/>
  <c r="B1210" i="30"/>
  <c r="B1213" i="30"/>
  <c r="B1264" i="30"/>
  <c r="B1268" i="30"/>
  <c r="B1272" i="30"/>
  <c r="B1276" i="30"/>
  <c r="B1294" i="30"/>
  <c r="B1333" i="30"/>
  <c r="B1335" i="30"/>
  <c r="B1339" i="30"/>
  <c r="B1342" i="30"/>
  <c r="B1345" i="30"/>
  <c r="B1349" i="30"/>
  <c r="B1373" i="30"/>
  <c r="B1377" i="30"/>
  <c r="B1381" i="30"/>
  <c r="B1428" i="30"/>
  <c r="B1514" i="30"/>
  <c r="B1516" i="30"/>
  <c r="B1518" i="30"/>
  <c r="B1575" i="30"/>
  <c r="B1579" i="30"/>
  <c r="B1583" i="30"/>
  <c r="B1587" i="30"/>
  <c r="B1591" i="30"/>
  <c r="B1595" i="30"/>
  <c r="B1785" i="30"/>
  <c r="B1788" i="30"/>
  <c r="B1792" i="30"/>
  <c r="B1822" i="30"/>
  <c r="B1825" i="30"/>
  <c r="B1829" i="30"/>
  <c r="B1831" i="30"/>
  <c r="B1860" i="30"/>
  <c r="B1885" i="30"/>
  <c r="B1919" i="30"/>
  <c r="B1923" i="30"/>
  <c r="B1927" i="30"/>
  <c r="B1931" i="30"/>
  <c r="B1966" i="30"/>
  <c r="B1969" i="30"/>
  <c r="B2009" i="30"/>
  <c r="B2013" i="30"/>
  <c r="B2017" i="30"/>
  <c r="B2034" i="30"/>
  <c r="B2053" i="30"/>
  <c r="B2057" i="30"/>
  <c r="B2061" i="30"/>
  <c r="B2065" i="30"/>
  <c r="B1578" i="30"/>
  <c r="B1582" i="30"/>
  <c r="B1586" i="30"/>
  <c r="B1590" i="30"/>
  <c r="B1594" i="30"/>
  <c r="B1789" i="30"/>
  <c r="B1813" i="30"/>
  <c r="B1823" i="30"/>
  <c r="B1826" i="30"/>
  <c r="B1830" i="30"/>
  <c r="B1861" i="30"/>
  <c r="B1881" i="30"/>
  <c r="B1886" i="30"/>
  <c r="B1922" i="30"/>
  <c r="B1926" i="30"/>
  <c r="B1930" i="30"/>
  <c r="B1934" i="30"/>
  <c r="B1938" i="30"/>
  <c r="B1965" i="30"/>
  <c r="B1970" i="30"/>
  <c r="B2010" i="30"/>
  <c r="B2014" i="30"/>
  <c r="B2018" i="30"/>
  <c r="B2033" i="30"/>
  <c r="B2056" i="30"/>
  <c r="B2060" i="30"/>
  <c r="B2064" i="30"/>
  <c r="B1515" i="30"/>
  <c r="B1517" i="30"/>
  <c r="B1576" i="30"/>
  <c r="B1580" i="30"/>
  <c r="B1584" i="30"/>
  <c r="B1588" i="30"/>
  <c r="B1592" i="30"/>
  <c r="B1784" i="30"/>
  <c r="B1787" i="30"/>
  <c r="B1791" i="30"/>
  <c r="B1821" i="30"/>
  <c r="B1824" i="30"/>
  <c r="B1828" i="30"/>
  <c r="B1863" i="30"/>
  <c r="B1884" i="30"/>
  <c r="B1920" i="30"/>
  <c r="B1924" i="30"/>
  <c r="B1928" i="30"/>
  <c r="B1932" i="30"/>
  <c r="B1968" i="30"/>
  <c r="B1972" i="30"/>
  <c r="B2008" i="30"/>
  <c r="B2012" i="30"/>
  <c r="B2016" i="30"/>
  <c r="B2031" i="30"/>
  <c r="B2032" i="30"/>
  <c r="B2054" i="30"/>
  <c r="B2058" i="30"/>
  <c r="B2062" i="30"/>
  <c r="B2066" i="30"/>
  <c r="B1577" i="30"/>
  <c r="B1581" i="30"/>
  <c r="B1585" i="30"/>
  <c r="B1589" i="30"/>
  <c r="B1593" i="30"/>
  <c r="B1786" i="30"/>
  <c r="B1814" i="30"/>
  <c r="B1827" i="30"/>
  <c r="B1862" i="30"/>
  <c r="B1882" i="30"/>
  <c r="B1883" i="30"/>
  <c r="B1887" i="30"/>
  <c r="B1918" i="30"/>
  <c r="B1921" i="30"/>
  <c r="B1925" i="30"/>
  <c r="B1929" i="30"/>
  <c r="B1933" i="30"/>
  <c r="B1967" i="30"/>
  <c r="B1971" i="30"/>
  <c r="B2007" i="30"/>
  <c r="B2011" i="30"/>
  <c r="B2015" i="30"/>
  <c r="B2030" i="30"/>
  <c r="B2055" i="30"/>
  <c r="B2059" i="30"/>
  <c r="B2063" i="30"/>
  <c r="B2117" i="30"/>
  <c r="B2121" i="30"/>
  <c r="B2124" i="30"/>
  <c r="B2174" i="30"/>
  <c r="B2177" i="30"/>
  <c r="B2181" i="30"/>
  <c r="B2185" i="30"/>
  <c r="B2191" i="30"/>
  <c r="B2203" i="30"/>
  <c r="B2221" i="30"/>
  <c r="B2223" i="30"/>
  <c r="B2227" i="30"/>
  <c r="B2231" i="30"/>
  <c r="B2281" i="30"/>
  <c r="B2321" i="30"/>
  <c r="B2347" i="30"/>
  <c r="B2351" i="30"/>
  <c r="B2375" i="30"/>
  <c r="B2378" i="30"/>
  <c r="B2380" i="30"/>
  <c r="B2384" i="30"/>
  <c r="B2409" i="30"/>
  <c r="B2413" i="30"/>
  <c r="B2431" i="30"/>
  <c r="B2435" i="30"/>
  <c r="B2701" i="30"/>
  <c r="B2705" i="30"/>
  <c r="B2706" i="30"/>
  <c r="B2120" i="30"/>
  <c r="B2123" i="30"/>
  <c r="B2172" i="30"/>
  <c r="B2175" i="30"/>
  <c r="B2178" i="30"/>
  <c r="B2182" i="30"/>
  <c r="B2188" i="30"/>
  <c r="B2192" i="30"/>
  <c r="B2196" i="30"/>
  <c r="B2202" i="30"/>
  <c r="B2220" i="30"/>
  <c r="B2222" i="30"/>
  <c r="B2226" i="30"/>
  <c r="B2230" i="30"/>
  <c r="B2280" i="30"/>
  <c r="B2284" i="30"/>
  <c r="B2320" i="30"/>
  <c r="B2324" i="30"/>
  <c r="B2325" i="30"/>
  <c r="B2348" i="30"/>
  <c r="B2352" i="30"/>
  <c r="B2354" i="30"/>
  <c r="B2374" i="30"/>
  <c r="B2377" i="30"/>
  <c r="B2381" i="30"/>
  <c r="B2385" i="30"/>
  <c r="B2388" i="30"/>
  <c r="B2412" i="30"/>
  <c r="B2432" i="30"/>
  <c r="B2436" i="30"/>
  <c r="B2702" i="30"/>
  <c r="B2118" i="30"/>
  <c r="B2125" i="30"/>
  <c r="B2173" i="30"/>
  <c r="B2176" i="30"/>
  <c r="B2180" i="30"/>
  <c r="B2184" i="30"/>
  <c r="B2187" i="30"/>
  <c r="B2190" i="30"/>
  <c r="B2194" i="30"/>
  <c r="B2204" i="30"/>
  <c r="B2224" i="30"/>
  <c r="B2228" i="30"/>
  <c r="B2232" i="30"/>
  <c r="B2282" i="30"/>
  <c r="B2322" i="30"/>
  <c r="B2346" i="30"/>
  <c r="B2350" i="30"/>
  <c r="B2372" i="30"/>
  <c r="B2379" i="30"/>
  <c r="B2383" i="30"/>
  <c r="B2387" i="30"/>
  <c r="B2390" i="30"/>
  <c r="B2410" i="30"/>
  <c r="B2414" i="30"/>
  <c r="B2430" i="30"/>
  <c r="B2434" i="30"/>
  <c r="B2704" i="30"/>
  <c r="B2119" i="30"/>
  <c r="B2122" i="30"/>
  <c r="B2126" i="30"/>
  <c r="B2179" i="30"/>
  <c r="B2183" i="30"/>
  <c r="B2186" i="30"/>
  <c r="B2189" i="30"/>
  <c r="B2193" i="30"/>
  <c r="B2201" i="30"/>
  <c r="B2225" i="30"/>
  <c r="B2229" i="30"/>
  <c r="B2233" i="30"/>
  <c r="B2279" i="30"/>
  <c r="B2283" i="30"/>
  <c r="B2319" i="30"/>
  <c r="B2323" i="30"/>
  <c r="B2326" i="30"/>
  <c r="B2349" i="30"/>
  <c r="B2353" i="30"/>
  <c r="B2371" i="30"/>
  <c r="B2373" i="30"/>
  <c r="B2376" i="30"/>
  <c r="B2382" i="30"/>
  <c r="B2386" i="30"/>
  <c r="B2389" i="30"/>
  <c r="B2411" i="30"/>
  <c r="B2429" i="30"/>
  <c r="B2433" i="30"/>
  <c r="B2437" i="30"/>
  <c r="B2703" i="30"/>
  <c r="B2823" i="30"/>
  <c r="B2827" i="30"/>
  <c r="B2833" i="30"/>
  <c r="B2837" i="30"/>
  <c r="B2841" i="30"/>
  <c r="B2844" i="30"/>
  <c r="B2895" i="30"/>
  <c r="B2936" i="30"/>
  <c r="B2940" i="30"/>
  <c r="B2947" i="30"/>
  <c r="B2951" i="30"/>
  <c r="B2955" i="30"/>
  <c r="B2959" i="30"/>
  <c r="B2963" i="30"/>
  <c r="B3027" i="30"/>
  <c r="B3030" i="30"/>
  <c r="B3034" i="30"/>
  <c r="B3036" i="30"/>
  <c r="B3040" i="30"/>
  <c r="B3059" i="30"/>
  <c r="B3074" i="30"/>
  <c r="B3105" i="30"/>
  <c r="B3108" i="30"/>
  <c r="B3109" i="30"/>
  <c r="B3159" i="30"/>
  <c r="B3162" i="30"/>
  <c r="B3166" i="30"/>
  <c r="B3170" i="30"/>
  <c r="B3177" i="30"/>
  <c r="B3216" i="30"/>
  <c r="B3239" i="30"/>
  <c r="B3242" i="30"/>
  <c r="B3246" i="30"/>
  <c r="B2825" i="30"/>
  <c r="B2829" i="30"/>
  <c r="B2831" i="30"/>
  <c r="B2835" i="30"/>
  <c r="B2839" i="30"/>
  <c r="B2842" i="30"/>
  <c r="B2858" i="30"/>
  <c r="B2893" i="30"/>
  <c r="B2897" i="30"/>
  <c r="B2934" i="30"/>
  <c r="B2938" i="30"/>
  <c r="B2942" i="30"/>
  <c r="B2945" i="30"/>
  <c r="B2949" i="30"/>
  <c r="B2953" i="30"/>
  <c r="B2957" i="30"/>
  <c r="B2961" i="30"/>
  <c r="B3025" i="30"/>
  <c r="B3029" i="30"/>
  <c r="B3032" i="30"/>
  <c r="B3038" i="30"/>
  <c r="B3057" i="30"/>
  <c r="B3076" i="30"/>
  <c r="B3078" i="30"/>
  <c r="B3080" i="30"/>
  <c r="B3107" i="30"/>
  <c r="B3132" i="30"/>
  <c r="B3164" i="30"/>
  <c r="B3168" i="30"/>
  <c r="B3172" i="30"/>
  <c r="B3175" i="30"/>
  <c r="B3214" i="30"/>
  <c r="B3218" i="30"/>
  <c r="B3244" i="30"/>
  <c r="B3248" i="30"/>
  <c r="B2822" i="30"/>
  <c r="B2826" i="30"/>
  <c r="B2830" i="30"/>
  <c r="B2834" i="30"/>
  <c r="B2838" i="30"/>
  <c r="B2857" i="30"/>
  <c r="B2859" i="30"/>
  <c r="B2892" i="30"/>
  <c r="B2896" i="30"/>
  <c r="B2933" i="30"/>
  <c r="B2937" i="30"/>
  <c r="B2941" i="30"/>
  <c r="B2944" i="30"/>
  <c r="B2948" i="30"/>
  <c r="B2952" i="30"/>
  <c r="B2956" i="30"/>
  <c r="B2960" i="30"/>
  <c r="B2964" i="30"/>
  <c r="B3026" i="30"/>
  <c r="B3033" i="30"/>
  <c r="B3035" i="30"/>
  <c r="B3039" i="30"/>
  <c r="B3058" i="30"/>
  <c r="B3077" i="30"/>
  <c r="B3081" i="30"/>
  <c r="B3104" i="30"/>
  <c r="B3133" i="30"/>
  <c r="B3160" i="30"/>
  <c r="B3163" i="30"/>
  <c r="B3167" i="30"/>
  <c r="B3171" i="30"/>
  <c r="B3174" i="30"/>
  <c r="B3215" i="30"/>
  <c r="B3238" i="30"/>
  <c r="B3240" i="30"/>
  <c r="B3241" i="30"/>
  <c r="B3245" i="30"/>
  <c r="B3249" i="30"/>
  <c r="B2824" i="30"/>
  <c r="B2828" i="30"/>
  <c r="B2832" i="30"/>
  <c r="B2836" i="30"/>
  <c r="B2840" i="30"/>
  <c r="B2843" i="30"/>
  <c r="B2894" i="30"/>
  <c r="B2898" i="30"/>
  <c r="B2935" i="30"/>
  <c r="B2939" i="30"/>
  <c r="B2943" i="30"/>
  <c r="B2946" i="30"/>
  <c r="B2950" i="30"/>
  <c r="B2954" i="30"/>
  <c r="B2958" i="30"/>
  <c r="B2962" i="30"/>
  <c r="B3028" i="30"/>
  <c r="B3031" i="30"/>
  <c r="B3037" i="30"/>
  <c r="B3041" i="30"/>
  <c r="B3056" i="30"/>
  <c r="B3060" i="30"/>
  <c r="B3075" i="30"/>
  <c r="B3079" i="30"/>
  <c r="B3106" i="30"/>
  <c r="B3110" i="30"/>
  <c r="B3131" i="30"/>
  <c r="B3161" i="30"/>
  <c r="B3165" i="30"/>
  <c r="B3169" i="30"/>
  <c r="B3173" i="30"/>
  <c r="B3176" i="30"/>
  <c r="B3213" i="30"/>
  <c r="B3217" i="30"/>
  <c r="B3243" i="30"/>
  <c r="B3247" i="30"/>
  <c r="B3291" i="30"/>
  <c r="B3326" i="30"/>
  <c r="B3328" i="30"/>
  <c r="B3331" i="30"/>
  <c r="B3333" i="30"/>
  <c r="B3337" i="30"/>
  <c r="B3341" i="30"/>
  <c r="B3344" i="30"/>
  <c r="B3348" i="30"/>
  <c r="B3432" i="30"/>
  <c r="B3491" i="30"/>
  <c r="B3495" i="30"/>
  <c r="B3497" i="30"/>
  <c r="B3500" i="30"/>
  <c r="B3519" i="30"/>
  <c r="B3739" i="30"/>
  <c r="B3332" i="30"/>
  <c r="B3338" i="30"/>
  <c r="B3345" i="30"/>
  <c r="B3349" i="30"/>
  <c r="B3351" i="30"/>
  <c r="B3490" i="30"/>
  <c r="B3494" i="30"/>
  <c r="B3513" i="30"/>
  <c r="B3516" i="30"/>
  <c r="B3736" i="30"/>
  <c r="B3740" i="30"/>
  <c r="B3327" i="30"/>
  <c r="B3330" i="30"/>
  <c r="B3334" i="30"/>
  <c r="B3336" i="30"/>
  <c r="B3340" i="30"/>
  <c r="B3343" i="30"/>
  <c r="B3347" i="30"/>
  <c r="B3353" i="30"/>
  <c r="B3430" i="30"/>
  <c r="B3431" i="30"/>
  <c r="B3477" i="30"/>
  <c r="B3492" i="30"/>
  <c r="B3496" i="30"/>
  <c r="B3498" i="30"/>
  <c r="B3518" i="30"/>
  <c r="B3529" i="30"/>
  <c r="B3735" i="30"/>
  <c r="B3738" i="30"/>
  <c r="B3329" i="30"/>
  <c r="B3335" i="30"/>
  <c r="B3339" i="30"/>
  <c r="B3342" i="30"/>
  <c r="B3346" i="30"/>
  <c r="B3350" i="30"/>
  <c r="B3352" i="30"/>
  <c r="B3478" i="30"/>
  <c r="B3489" i="30"/>
  <c r="B3493" i="30"/>
  <c r="B3499" i="30"/>
  <c r="B3514" i="30"/>
  <c r="B3515" i="30"/>
  <c r="B3517" i="30"/>
  <c r="B3528" i="30"/>
  <c r="B3737" i="30"/>
  <c r="B6" i="30"/>
  <c r="B48" i="30"/>
  <c r="B5" i="30"/>
  <c r="B49" i="30"/>
  <c r="B459" i="30"/>
  <c r="B534" i="30"/>
  <c r="B577" i="30"/>
  <c r="B581" i="30"/>
  <c r="B585" i="30"/>
  <c r="B589" i="30"/>
  <c r="B593" i="30"/>
  <c r="B597" i="30"/>
  <c r="B601" i="30"/>
  <c r="B605" i="30"/>
  <c r="B609" i="30"/>
  <c r="B613" i="30"/>
  <c r="B617" i="30"/>
  <c r="B621" i="30"/>
  <c r="B625" i="30"/>
  <c r="B629" i="30"/>
  <c r="B633" i="30"/>
  <c r="B637" i="30"/>
  <c r="B641" i="30"/>
  <c r="B460" i="30"/>
  <c r="B531" i="30"/>
  <c r="B535" i="30"/>
  <c r="B578" i="30"/>
  <c r="B582" i="30"/>
  <c r="B586" i="30"/>
  <c r="B590" i="30"/>
  <c r="B594" i="30"/>
  <c r="B598" i="30"/>
  <c r="B602" i="30"/>
  <c r="B606" i="30"/>
  <c r="B610" i="30"/>
  <c r="B616" i="30"/>
  <c r="B620" i="30"/>
  <c r="B624" i="30"/>
  <c r="B630" i="30"/>
  <c r="B634" i="30"/>
  <c r="B638" i="30"/>
  <c r="B647" i="30"/>
  <c r="B651" i="30"/>
  <c r="B655" i="30"/>
  <c r="B659" i="30"/>
  <c r="B458" i="30"/>
  <c r="B462" i="30"/>
  <c r="B576" i="30"/>
  <c r="B580" i="30"/>
  <c r="B584" i="30"/>
  <c r="B588" i="30"/>
  <c r="B592" i="30"/>
  <c r="B596" i="30"/>
  <c r="B600" i="30"/>
  <c r="B604" i="30"/>
  <c r="B608" i="30"/>
  <c r="B612" i="30"/>
  <c r="B614" i="30"/>
  <c r="B618" i="30"/>
  <c r="B622" i="30"/>
  <c r="B626" i="30"/>
  <c r="B628" i="30"/>
  <c r="B632" i="30"/>
  <c r="B636" i="30"/>
  <c r="B640" i="30"/>
  <c r="B642" i="30"/>
  <c r="B645" i="30"/>
  <c r="B649" i="30"/>
  <c r="B653" i="30"/>
  <c r="B657" i="30"/>
  <c r="B532" i="30"/>
  <c r="B579" i="30"/>
  <c r="B583" i="30"/>
  <c r="B587" i="30"/>
  <c r="B591" i="30"/>
  <c r="B595" i="30"/>
  <c r="B599" i="30"/>
  <c r="B603" i="30"/>
  <c r="B607" i="30"/>
  <c r="B611" i="30"/>
  <c r="B615" i="30"/>
  <c r="B619" i="30"/>
  <c r="B623" i="30"/>
  <c r="B627" i="30"/>
  <c r="B631" i="30"/>
  <c r="B635" i="30"/>
  <c r="B639" i="30"/>
  <c r="B643" i="30"/>
  <c r="B644" i="30"/>
  <c r="B646" i="30"/>
  <c r="B648" i="30"/>
  <c r="B650" i="30"/>
  <c r="B652" i="30"/>
  <c r="B654" i="30"/>
  <c r="B656" i="30"/>
  <c r="B658" i="30"/>
  <c r="B660" i="30"/>
  <c r="B662" i="30"/>
  <c r="B681" i="30"/>
  <c r="B699" i="30"/>
  <c r="B703" i="30"/>
  <c r="B707" i="30"/>
  <c r="B711" i="30"/>
  <c r="B715" i="30"/>
  <c r="B719" i="30"/>
  <c r="B875" i="30"/>
  <c r="B895" i="30"/>
  <c r="B899" i="30"/>
  <c r="B663" i="30"/>
  <c r="B665" i="30"/>
  <c r="B667" i="30"/>
  <c r="B669" i="30"/>
  <c r="B671" i="30"/>
  <c r="B673" i="30"/>
  <c r="B675" i="30"/>
  <c r="B677" i="30"/>
  <c r="B679" i="30"/>
  <c r="B687" i="30"/>
  <c r="B689" i="30"/>
  <c r="B691" i="30"/>
  <c r="B693" i="30"/>
  <c r="B695" i="30"/>
  <c r="B696" i="30"/>
  <c r="B701" i="30"/>
  <c r="B705" i="30"/>
  <c r="B709" i="30"/>
  <c r="B713" i="30"/>
  <c r="B717" i="30"/>
  <c r="B873" i="30"/>
  <c r="B897" i="30"/>
  <c r="B901" i="30"/>
  <c r="B661" i="30"/>
  <c r="B688" i="30"/>
  <c r="B702" i="30"/>
  <c r="B706" i="30"/>
  <c r="B710" i="30"/>
  <c r="B714" i="30"/>
  <c r="B718" i="30"/>
  <c r="B874" i="30"/>
  <c r="B886" i="30"/>
  <c r="B898" i="30"/>
  <c r="B664" i="30"/>
  <c r="B666" i="30"/>
  <c r="B668" i="30"/>
  <c r="B670" i="30"/>
  <c r="B672" i="30"/>
  <c r="B674" i="30"/>
  <c r="B676" i="30"/>
  <c r="B678" i="30"/>
  <c r="B680" i="30"/>
  <c r="B682" i="30"/>
  <c r="B690" i="30"/>
  <c r="B692" i="30"/>
  <c r="B694" i="30"/>
  <c r="B697" i="30"/>
  <c r="B698" i="30"/>
  <c r="B700" i="30"/>
  <c r="B704" i="30"/>
  <c r="B708" i="30"/>
  <c r="B712" i="30"/>
  <c r="B716" i="30"/>
  <c r="B876" i="30"/>
  <c r="B896" i="30"/>
  <c r="B900" i="30"/>
  <c r="B965" i="30"/>
  <c r="B997" i="30"/>
  <c r="B1001" i="30"/>
  <c r="B1005" i="30"/>
  <c r="B1036" i="30"/>
  <c r="B1058" i="30"/>
  <c r="B1076" i="30"/>
  <c r="B1122" i="30"/>
  <c r="B1127" i="30"/>
  <c r="B1131" i="30"/>
  <c r="B1135" i="30"/>
  <c r="B1165" i="30"/>
  <c r="B1169" i="30"/>
  <c r="B1205" i="30"/>
  <c r="B1296" i="30"/>
  <c r="B1315" i="30"/>
  <c r="B1319" i="30"/>
  <c r="B1399" i="30"/>
  <c r="B1402" i="30"/>
  <c r="B1405" i="30"/>
  <c r="B1409" i="30"/>
  <c r="B1451" i="30"/>
  <c r="B1455" i="30"/>
  <c r="B1459" i="30"/>
  <c r="B1465" i="30"/>
  <c r="B998" i="30"/>
  <c r="B1002" i="30"/>
  <c r="B1006" i="30"/>
  <c r="B1037" i="30"/>
  <c r="B1075" i="30"/>
  <c r="B1078" i="30"/>
  <c r="B1126" i="30"/>
  <c r="B1130" i="30"/>
  <c r="B1134" i="30"/>
  <c r="B1164" i="30"/>
  <c r="B1168" i="30"/>
  <c r="B1204" i="30"/>
  <c r="B1316" i="30"/>
  <c r="B1398" i="30"/>
  <c r="B1401" i="30"/>
  <c r="B1404" i="30"/>
  <c r="B1408" i="30"/>
  <c r="B1450" i="30"/>
  <c r="B1454" i="30"/>
  <c r="B1458" i="30"/>
  <c r="B1462" i="30"/>
  <c r="B1464" i="30"/>
  <c r="B1468" i="30"/>
  <c r="B964" i="30"/>
  <c r="B1000" i="30"/>
  <c r="B1004" i="30"/>
  <c r="B1035" i="30"/>
  <c r="B1039" i="30"/>
  <c r="B1059" i="30"/>
  <c r="B1124" i="30"/>
  <c r="B1128" i="30"/>
  <c r="B1132" i="30"/>
  <c r="B1136" i="30"/>
  <c r="B1162" i="30"/>
  <c r="B1166" i="30"/>
  <c r="B1170" i="30"/>
  <c r="B1202" i="30"/>
  <c r="B1282" i="30"/>
  <c r="B1318" i="30"/>
  <c r="B1366" i="30"/>
  <c r="B1400" i="30"/>
  <c r="B1406" i="30"/>
  <c r="B1452" i="30"/>
  <c r="B1456" i="30"/>
  <c r="B1460" i="30"/>
  <c r="B1463" i="30"/>
  <c r="B1466" i="30"/>
  <c r="B999" i="30"/>
  <c r="B1003" i="30"/>
  <c r="B1038" i="30"/>
  <c r="B1077" i="30"/>
  <c r="B1125" i="30"/>
  <c r="B1129" i="30"/>
  <c r="B1133" i="30"/>
  <c r="B1137" i="30"/>
  <c r="B1159" i="30"/>
  <c r="B1163" i="30"/>
  <c r="B1167" i="30"/>
  <c r="B1203" i="30"/>
  <c r="B1317" i="30"/>
  <c r="B1396" i="30"/>
  <c r="B1403" i="30"/>
  <c r="B1407" i="30"/>
  <c r="B1453" i="30"/>
  <c r="B1457" i="30"/>
  <c r="B1461" i="30"/>
  <c r="B1467" i="30"/>
  <c r="B1520" i="30"/>
  <c r="B1527" i="30"/>
  <c r="B1616" i="30"/>
  <c r="B1620" i="30"/>
  <c r="B1624" i="30"/>
  <c r="B1628" i="30"/>
  <c r="B1632" i="30"/>
  <c r="B1636" i="30"/>
  <c r="B1637" i="30"/>
  <c r="B1641" i="30"/>
  <c r="B1645" i="30"/>
  <c r="B1649" i="30"/>
  <c r="B1653" i="30"/>
  <c r="B1657" i="30"/>
  <c r="B1661" i="30"/>
  <c r="B1663" i="30"/>
  <c r="B1800" i="30"/>
  <c r="B1806" i="30"/>
  <c r="B1810" i="30"/>
  <c r="B1838" i="30"/>
  <c r="B1901" i="30"/>
  <c r="B1905" i="30"/>
  <c r="B1909" i="30"/>
  <c r="B1950" i="30"/>
  <c r="B1977" i="30"/>
  <c r="B2081" i="30"/>
  <c r="B1526" i="30"/>
  <c r="B1606" i="30"/>
  <c r="B1619" i="30"/>
  <c r="B1623" i="30"/>
  <c r="B1627" i="30"/>
  <c r="B1631" i="30"/>
  <c r="B1635" i="30"/>
  <c r="B1640" i="30"/>
  <c r="B1644" i="30"/>
  <c r="B1648" i="30"/>
  <c r="B1652" i="30"/>
  <c r="B1656" i="30"/>
  <c r="B1660" i="30"/>
  <c r="B1664" i="30"/>
  <c r="B1801" i="30"/>
  <c r="B1807" i="30"/>
  <c r="B1839" i="30"/>
  <c r="B1902" i="30"/>
  <c r="B1906" i="30"/>
  <c r="B1910" i="30"/>
  <c r="B1949" i="30"/>
  <c r="B1978" i="30"/>
  <c r="B2082" i="30"/>
  <c r="B1532" i="30"/>
  <c r="B1617" i="30"/>
  <c r="B1621" i="30"/>
  <c r="B1625" i="30"/>
  <c r="B1629" i="30"/>
  <c r="B1633" i="30"/>
  <c r="B1638" i="30"/>
  <c r="B1642" i="30"/>
  <c r="B1646" i="30"/>
  <c r="B1650" i="30"/>
  <c r="B1654" i="30"/>
  <c r="B1658" i="30"/>
  <c r="B1662" i="30"/>
  <c r="B1809" i="30"/>
  <c r="B1904" i="30"/>
  <c r="B1908" i="30"/>
  <c r="B1912" i="30"/>
  <c r="B1947" i="30"/>
  <c r="B1951" i="30"/>
  <c r="B2080" i="30"/>
  <c r="B1525" i="30"/>
  <c r="B1605" i="30"/>
  <c r="B1618" i="30"/>
  <c r="B1622" i="30"/>
  <c r="B1626" i="30"/>
  <c r="B1630" i="30"/>
  <c r="B1634" i="30"/>
  <c r="B1639" i="30"/>
  <c r="B1643" i="30"/>
  <c r="B1647" i="30"/>
  <c r="B1651" i="30"/>
  <c r="B1655" i="30"/>
  <c r="B1659" i="30"/>
  <c r="B1665" i="30"/>
  <c r="B1808" i="30"/>
  <c r="B1870" i="30"/>
  <c r="B1903" i="30"/>
  <c r="B1907" i="30"/>
  <c r="B1911" i="30"/>
  <c r="B1948" i="30"/>
  <c r="B2079" i="30"/>
  <c r="B2083" i="30"/>
  <c r="B2084" i="30"/>
  <c r="B2086" i="30"/>
  <c r="B2088" i="30"/>
  <c r="B2152" i="30"/>
  <c r="B2156" i="30"/>
  <c r="B2210" i="30"/>
  <c r="B2214" i="30"/>
  <c r="B2235" i="30"/>
  <c r="B2253" i="30"/>
  <c r="B2257" i="30"/>
  <c r="B2261" i="30"/>
  <c r="B2292" i="30"/>
  <c r="B2304" i="30"/>
  <c r="B2338" i="30"/>
  <c r="B2395" i="30"/>
  <c r="B2399" i="30"/>
  <c r="B2448" i="30"/>
  <c r="B2452" i="30"/>
  <c r="B2456" i="30"/>
  <c r="B2460" i="30"/>
  <c r="B2464" i="30"/>
  <c r="B2468" i="30"/>
  <c r="B2471" i="30"/>
  <c r="B2484" i="30"/>
  <c r="B2488" i="30"/>
  <c r="B2492" i="30"/>
  <c r="B2496" i="30"/>
  <c r="B2500" i="30"/>
  <c r="B2504" i="30"/>
  <c r="B2508" i="30"/>
  <c r="B2512" i="30"/>
  <c r="B2516" i="30"/>
  <c r="B2520" i="30"/>
  <c r="B2524" i="30"/>
  <c r="B2528" i="30"/>
  <c r="B2532" i="30"/>
  <c r="B2536" i="30"/>
  <c r="B2540" i="30"/>
  <c r="B2544" i="30"/>
  <c r="B2548" i="30"/>
  <c r="B2552" i="30"/>
  <c r="B2556" i="30"/>
  <c r="B2560" i="30"/>
  <c r="B2564" i="30"/>
  <c r="B2568" i="30"/>
  <c r="B2572" i="30"/>
  <c r="B2576" i="30"/>
  <c r="B2580" i="30"/>
  <c r="B2583" i="30"/>
  <c r="B2587" i="30"/>
  <c r="B2724" i="30"/>
  <c r="B2728" i="30"/>
  <c r="B2732" i="30"/>
  <c r="B2736" i="30"/>
  <c r="B2129" i="30"/>
  <c r="B2149" i="30"/>
  <c r="B2153" i="30"/>
  <c r="B2157" i="30"/>
  <c r="B2209" i="30"/>
  <c r="B2213" i="30"/>
  <c r="B2234" i="30"/>
  <c r="B2254" i="30"/>
  <c r="B2258" i="30"/>
  <c r="B2262" i="30"/>
  <c r="B2291" i="30"/>
  <c r="B2305" i="30"/>
  <c r="B2339" i="30"/>
  <c r="B2396" i="30"/>
  <c r="B2400" i="30"/>
  <c r="B2419" i="30"/>
  <c r="B2447" i="30"/>
  <c r="B2451" i="30"/>
  <c r="B2455" i="30"/>
  <c r="B2459" i="30"/>
  <c r="B2463" i="30"/>
  <c r="B2467" i="30"/>
  <c r="B2470" i="30"/>
  <c r="B2483" i="30"/>
  <c r="B2487" i="30"/>
  <c r="B2491" i="30"/>
  <c r="B2495" i="30"/>
  <c r="B2499" i="30"/>
  <c r="B2503" i="30"/>
  <c r="B2507" i="30"/>
  <c r="B2511" i="30"/>
  <c r="B2515" i="30"/>
  <c r="B2519" i="30"/>
  <c r="B2523" i="30"/>
  <c r="B2527" i="30"/>
  <c r="B2531" i="30"/>
  <c r="B2535" i="30"/>
  <c r="B2539" i="30"/>
  <c r="B2543" i="30"/>
  <c r="B2547" i="30"/>
  <c r="B2551" i="30"/>
  <c r="B2555" i="30"/>
  <c r="B2559" i="30"/>
  <c r="B2563" i="30"/>
  <c r="B2567" i="30"/>
  <c r="B2571" i="30"/>
  <c r="B2575" i="30"/>
  <c r="B2579" i="30"/>
  <c r="B2586" i="30"/>
  <c r="B2590" i="30"/>
  <c r="B2715" i="30"/>
  <c r="B2723" i="30"/>
  <c r="B2727" i="30"/>
  <c r="B2731" i="30"/>
  <c r="B2735" i="30"/>
  <c r="B2085" i="30"/>
  <c r="B2087" i="30"/>
  <c r="B2089" i="30"/>
  <c r="B2131" i="30"/>
  <c r="B2151" i="30"/>
  <c r="B2155" i="30"/>
  <c r="B2198" i="30"/>
  <c r="B2207" i="30"/>
  <c r="B2211" i="30"/>
  <c r="B2236" i="30"/>
  <c r="B2256" i="30"/>
  <c r="B2260" i="30"/>
  <c r="B2337" i="30"/>
  <c r="B2398" i="30"/>
  <c r="B2449" i="30"/>
  <c r="B2453" i="30"/>
  <c r="B2457" i="30"/>
  <c r="B2461" i="30"/>
  <c r="B2465" i="30"/>
  <c r="B2472" i="30"/>
  <c r="B2485" i="30"/>
  <c r="B2489" i="30"/>
  <c r="B2493" i="30"/>
  <c r="B2497" i="30"/>
  <c r="B2501" i="30"/>
  <c r="B2505" i="30"/>
  <c r="B2509" i="30"/>
  <c r="B2513" i="30"/>
  <c r="B2517" i="30"/>
  <c r="B2521" i="30"/>
  <c r="B2525" i="30"/>
  <c r="B2529" i="30"/>
  <c r="B2533" i="30"/>
  <c r="B2537" i="30"/>
  <c r="B2541" i="30"/>
  <c r="B2545" i="30"/>
  <c r="B2549" i="30"/>
  <c r="B2553" i="30"/>
  <c r="B2557" i="30"/>
  <c r="B2561" i="30"/>
  <c r="B2565" i="30"/>
  <c r="B2569" i="30"/>
  <c r="B2573" i="30"/>
  <c r="B2577" i="30"/>
  <c r="B2578" i="30"/>
  <c r="B2581" i="30"/>
  <c r="B2584" i="30"/>
  <c r="B2588" i="30"/>
  <c r="B2608" i="30"/>
  <c r="B2725" i="30"/>
  <c r="B2729" i="30"/>
  <c r="B2733" i="30"/>
  <c r="B2130" i="30"/>
  <c r="B2150" i="30"/>
  <c r="B2154" i="30"/>
  <c r="B2197" i="30"/>
  <c r="B2208" i="30"/>
  <c r="B2212" i="30"/>
  <c r="B2255" i="30"/>
  <c r="B2259" i="30"/>
  <c r="B2290" i="30"/>
  <c r="B2340" i="30"/>
  <c r="B2397" i="30"/>
  <c r="B2450" i="30"/>
  <c r="B2454" i="30"/>
  <c r="B2458" i="30"/>
  <c r="B2462" i="30"/>
  <c r="B2466" i="30"/>
  <c r="B2469" i="30"/>
  <c r="B2482" i="30"/>
  <c r="B2486" i="30"/>
  <c r="B2490" i="30"/>
  <c r="B2494" i="30"/>
  <c r="B2498" i="30"/>
  <c r="B2502" i="30"/>
  <c r="B2506" i="30"/>
  <c r="B2510" i="30"/>
  <c r="B2514" i="30"/>
  <c r="B2518" i="30"/>
  <c r="B2522" i="30"/>
  <c r="B2526" i="30"/>
  <c r="B2530" i="30"/>
  <c r="B2534" i="30"/>
  <c r="B2538" i="30"/>
  <c r="B2542" i="30"/>
  <c r="B2546" i="30"/>
  <c r="B2550" i="30"/>
  <c r="B2554" i="30"/>
  <c r="B2558" i="30"/>
  <c r="B2562" i="30"/>
  <c r="B2566" i="30"/>
  <c r="B2570" i="30"/>
  <c r="B2574" i="30"/>
  <c r="B2582" i="30"/>
  <c r="B2585" i="30"/>
  <c r="B2589" i="30"/>
  <c r="B2722" i="30"/>
  <c r="B2726" i="30"/>
  <c r="B2730" i="30"/>
  <c r="B2734" i="30"/>
  <c r="B2744" i="30"/>
  <c r="B2752" i="30"/>
  <c r="B2756" i="30"/>
  <c r="B2760" i="30"/>
  <c r="B2764" i="30"/>
  <c r="B2768" i="30"/>
  <c r="B2772" i="30"/>
  <c r="B2776" i="30"/>
  <c r="B2780" i="30"/>
  <c r="B2784" i="30"/>
  <c r="B2788" i="30"/>
  <c r="B2792" i="30"/>
  <c r="B2847" i="30"/>
  <c r="B2862" i="30"/>
  <c r="B2866" i="30"/>
  <c r="B2870" i="30"/>
  <c r="B2877" i="30"/>
  <c r="B2881" i="30"/>
  <c r="B2885" i="30"/>
  <c r="B2903" i="30"/>
  <c r="B2907" i="30"/>
  <c r="B2912" i="30"/>
  <c r="B2916" i="30"/>
  <c r="B2920" i="30"/>
  <c r="B2976" i="30"/>
  <c r="B2982" i="30"/>
  <c r="B2985" i="30"/>
  <c r="B2989" i="30"/>
  <c r="B2993" i="30"/>
  <c r="B2997" i="30"/>
  <c r="B3004" i="30"/>
  <c r="B3008" i="30"/>
  <c r="B3012" i="30"/>
  <c r="B3082" i="30"/>
  <c r="B3143" i="30"/>
  <c r="B3185" i="30"/>
  <c r="B3187" i="30"/>
  <c r="B3193" i="30"/>
  <c r="B3223" i="30"/>
  <c r="B3254" i="30"/>
  <c r="B3258" i="30"/>
  <c r="B3262" i="30"/>
  <c r="B3266" i="30"/>
  <c r="B3270" i="30"/>
  <c r="B3295" i="30"/>
  <c r="B2738" i="30"/>
  <c r="B2740" i="30"/>
  <c r="B2742" i="30"/>
  <c r="B2746" i="30"/>
  <c r="B2748" i="30"/>
  <c r="B2750" i="30"/>
  <c r="B2754" i="30"/>
  <c r="B2758" i="30"/>
  <c r="B2762" i="30"/>
  <c r="B2766" i="30"/>
  <c r="B2770" i="30"/>
  <c r="B2774" i="30"/>
  <c r="B2778" i="30"/>
  <c r="B2782" i="30"/>
  <c r="B2786" i="30"/>
  <c r="B2790" i="30"/>
  <c r="B2860" i="30"/>
  <c r="B2864" i="30"/>
  <c r="B2868" i="30"/>
  <c r="B2872" i="30"/>
  <c r="B2875" i="30"/>
  <c r="B2879" i="30"/>
  <c r="B2883" i="30"/>
  <c r="B2887" i="30"/>
  <c r="B2905" i="30"/>
  <c r="B2910" i="30"/>
  <c r="B2914" i="30"/>
  <c r="B2918" i="30"/>
  <c r="B2978" i="30"/>
  <c r="B2980" i="30"/>
  <c r="B2984" i="30"/>
  <c r="B2987" i="30"/>
  <c r="B2991" i="30"/>
  <c r="B2995" i="30"/>
  <c r="B2999" i="30"/>
  <c r="B3002" i="30"/>
  <c r="B3006" i="30"/>
  <c r="B3010" i="30"/>
  <c r="B3090" i="30"/>
  <c r="B3191" i="30"/>
  <c r="B3195" i="30"/>
  <c r="B3225" i="30"/>
  <c r="B3256" i="30"/>
  <c r="B3260" i="30"/>
  <c r="B3264" i="30"/>
  <c r="B3268" i="30"/>
  <c r="B3272" i="30"/>
  <c r="B3292" i="30"/>
  <c r="B2743" i="30"/>
  <c r="B2751" i="30"/>
  <c r="B2755" i="30"/>
  <c r="B2759" i="30"/>
  <c r="B2763" i="30"/>
  <c r="B2767" i="30"/>
  <c r="B2771" i="30"/>
  <c r="B2775" i="30"/>
  <c r="B2779" i="30"/>
  <c r="B2783" i="30"/>
  <c r="B2787" i="30"/>
  <c r="B2791" i="30"/>
  <c r="B2848" i="30"/>
  <c r="B2863" i="30"/>
  <c r="B2867" i="30"/>
  <c r="B2871" i="30"/>
  <c r="B2874" i="30"/>
  <c r="B2878" i="30"/>
  <c r="B2882" i="30"/>
  <c r="B2886" i="30"/>
  <c r="B2904" i="30"/>
  <c r="B2909" i="30"/>
  <c r="B2913" i="30"/>
  <c r="B2917" i="30"/>
  <c r="B2975" i="30"/>
  <c r="B2979" i="30"/>
  <c r="B2983" i="30"/>
  <c r="B2986" i="30"/>
  <c r="B2990" i="30"/>
  <c r="B2994" i="30"/>
  <c r="B2998" i="30"/>
  <c r="B3001" i="30"/>
  <c r="B3005" i="30"/>
  <c r="B3009" i="30"/>
  <c r="B3013" i="30"/>
  <c r="B3050" i="30"/>
  <c r="B3061" i="30"/>
  <c r="B3089" i="30"/>
  <c r="B3142" i="30"/>
  <c r="B3186" i="30"/>
  <c r="B3194" i="30"/>
  <c r="B3222" i="30"/>
  <c r="B3255" i="30"/>
  <c r="B3259" i="30"/>
  <c r="B3263" i="30"/>
  <c r="B3267" i="30"/>
  <c r="B3271" i="30"/>
  <c r="B2737" i="30"/>
  <c r="B2739" i="30"/>
  <c r="B2741" i="30"/>
  <c r="B2745" i="30"/>
  <c r="B2747" i="30"/>
  <c r="B2749" i="30"/>
  <c r="B2753" i="30"/>
  <c r="B2757" i="30"/>
  <c r="B2761" i="30"/>
  <c r="B2765" i="30"/>
  <c r="B2769" i="30"/>
  <c r="B2773" i="30"/>
  <c r="B2777" i="30"/>
  <c r="B2781" i="30"/>
  <c r="B2785" i="30"/>
  <c r="B2789" i="30"/>
  <c r="B2793" i="30"/>
  <c r="B2861" i="30"/>
  <c r="B2865" i="30"/>
  <c r="B2869" i="30"/>
  <c r="B2873" i="30"/>
  <c r="B2876" i="30"/>
  <c r="B2880" i="30"/>
  <c r="B2884" i="30"/>
  <c r="B2902" i="30"/>
  <c r="B2906" i="30"/>
  <c r="B2911" i="30"/>
  <c r="B2915" i="30"/>
  <c r="B2919" i="30"/>
  <c r="B2977" i="30"/>
  <c r="B2981" i="30"/>
  <c r="B2988" i="30"/>
  <c r="B2992" i="30"/>
  <c r="B2996" i="30"/>
  <c r="B3000" i="30"/>
  <c r="B3003" i="30"/>
  <c r="B3007" i="30"/>
  <c r="B3011" i="30"/>
  <c r="B3091" i="30"/>
  <c r="B3118" i="30"/>
  <c r="B3184" i="30"/>
  <c r="B3192" i="30"/>
  <c r="B3196" i="30"/>
  <c r="B3224" i="30"/>
  <c r="B3253" i="30"/>
  <c r="B3257" i="30"/>
  <c r="B3261" i="30"/>
  <c r="B3265" i="30"/>
  <c r="B3269" i="30"/>
  <c r="B3273" i="30"/>
  <c r="B3360" i="30"/>
  <c r="B3445" i="30"/>
  <c r="B3449" i="30"/>
  <c r="B3485" i="30"/>
  <c r="B3592" i="30"/>
  <c r="B3599" i="30"/>
  <c r="B3603" i="30"/>
  <c r="B3607" i="30"/>
  <c r="B3608" i="30"/>
  <c r="B3615" i="30"/>
  <c r="B3619" i="30"/>
  <c r="B3623" i="30"/>
  <c r="B3751" i="30"/>
  <c r="B3755" i="30"/>
  <c r="B3357" i="30"/>
  <c r="B3361" i="30"/>
  <c r="B3448" i="30"/>
  <c r="B3452" i="30"/>
  <c r="B3520" i="30"/>
  <c r="B3593" i="30"/>
  <c r="B3600" i="30"/>
  <c r="B3604" i="30"/>
  <c r="B3609" i="30"/>
  <c r="B3612" i="30"/>
  <c r="B3616" i="30"/>
  <c r="B3620" i="30"/>
  <c r="B3624" i="30"/>
  <c r="B3750" i="30"/>
  <c r="B3754" i="30"/>
  <c r="B3359" i="30"/>
  <c r="B3446" i="30"/>
  <c r="B3450" i="30"/>
  <c r="B3595" i="30"/>
  <c r="B3602" i="30"/>
  <c r="B3606" i="30"/>
  <c r="B3611" i="30"/>
  <c r="B3614" i="30"/>
  <c r="B3618" i="30"/>
  <c r="B3622" i="30"/>
  <c r="B3752" i="30"/>
  <c r="B3756" i="30"/>
  <c r="B3358" i="30"/>
  <c r="B3447" i="30"/>
  <c r="B3451" i="30"/>
  <c r="B3594" i="30"/>
  <c r="B3601" i="30"/>
  <c r="B3605" i="30"/>
  <c r="B3610" i="30"/>
  <c r="B3613" i="30"/>
  <c r="B3617" i="30"/>
  <c r="B3621" i="30"/>
  <c r="B3625" i="30"/>
  <c r="B3749" i="30"/>
  <c r="B3753" i="30"/>
  <c r="B382" i="30"/>
  <c r="B387" i="30"/>
  <c r="B391" i="30"/>
  <c r="B395" i="30"/>
  <c r="B399" i="30"/>
  <c r="B403" i="30"/>
  <c r="B406" i="30"/>
  <c r="B410" i="30"/>
  <c r="B380" i="30"/>
  <c r="B384" i="30"/>
  <c r="B389" i="30"/>
  <c r="B393" i="30"/>
  <c r="B397" i="30"/>
  <c r="B401" i="30"/>
  <c r="B404" i="30"/>
  <c r="B408" i="30"/>
  <c r="B381" i="30"/>
  <c r="B385" i="30"/>
  <c r="B386" i="30"/>
  <c r="B390" i="30"/>
  <c r="B394" i="30"/>
  <c r="B398" i="30"/>
  <c r="B402" i="30"/>
  <c r="B405" i="30"/>
  <c r="B409" i="30"/>
  <c r="B383" i="30"/>
  <c r="B388" i="30"/>
  <c r="B392" i="30"/>
  <c r="B396" i="30"/>
  <c r="B400" i="30"/>
  <c r="B407" i="30"/>
  <c r="B411" i="30"/>
  <c r="B413" i="30"/>
  <c r="B415" i="30"/>
  <c r="B417" i="30"/>
  <c r="B419" i="30"/>
  <c r="B421" i="30"/>
  <c r="B423" i="30"/>
  <c r="B425" i="30"/>
  <c r="B427" i="30"/>
  <c r="B429" i="30"/>
  <c r="B431" i="30"/>
  <c r="B433" i="30"/>
  <c r="B435" i="30"/>
  <c r="B437" i="30"/>
  <c r="B439" i="30"/>
  <c r="B449" i="30"/>
  <c r="B451" i="30"/>
  <c r="B412" i="30"/>
  <c r="B414" i="30"/>
  <c r="B416" i="30"/>
  <c r="B418" i="30"/>
  <c r="B420" i="30"/>
  <c r="B422" i="30"/>
  <c r="B424" i="30"/>
  <c r="B426" i="30"/>
  <c r="B428" i="30"/>
  <c r="B430" i="30"/>
  <c r="B432" i="30"/>
  <c r="B434" i="30"/>
  <c r="B436" i="30"/>
  <c r="B438" i="30"/>
  <c r="B440" i="30"/>
  <c r="B450" i="30"/>
  <c r="B911" i="30"/>
  <c r="B910" i="30"/>
  <c r="B912" i="30"/>
  <c r="B1485" i="30"/>
  <c r="B1484" i="30"/>
  <c r="B1414" i="30"/>
  <c r="B1486" i="30"/>
  <c r="B1174" i="30"/>
  <c r="B1487" i="30"/>
  <c r="B1489" i="30"/>
  <c r="B1491" i="30"/>
  <c r="B1493" i="30"/>
  <c r="B1495" i="30"/>
  <c r="B1497" i="30"/>
  <c r="B1499" i="30"/>
  <c r="B1501" i="30"/>
  <c r="B1503" i="30"/>
  <c r="B1507" i="30"/>
  <c r="B1543" i="30"/>
  <c r="B1545" i="30"/>
  <c r="B1549" i="30"/>
  <c r="B1553" i="30"/>
  <c r="B1715" i="30"/>
  <c r="B1719" i="30"/>
  <c r="B1723" i="30"/>
  <c r="B1727" i="30"/>
  <c r="B1731" i="30"/>
  <c r="B1735" i="30"/>
  <c r="B1739" i="30"/>
  <c r="B1743" i="30"/>
  <c r="B1747" i="30"/>
  <c r="B1751" i="30"/>
  <c r="B1755" i="30"/>
  <c r="B1759" i="30"/>
  <c r="B1763" i="30"/>
  <c r="B1853" i="30"/>
  <c r="B1857" i="30"/>
  <c r="B1957" i="30"/>
  <c r="B1959" i="30"/>
  <c r="B1504" i="30"/>
  <c r="B1548" i="30"/>
  <c r="B1552" i="30"/>
  <c r="B1556" i="30"/>
  <c r="B1718" i="30"/>
  <c r="B1722" i="30"/>
  <c r="B1726" i="30"/>
  <c r="B1730" i="30"/>
  <c r="B1734" i="30"/>
  <c r="B1738" i="30"/>
  <c r="B1742" i="30"/>
  <c r="B1746" i="30"/>
  <c r="B1750" i="30"/>
  <c r="B1754" i="30"/>
  <c r="B1758" i="30"/>
  <c r="B1762" i="30"/>
  <c r="B1854" i="30"/>
  <c r="B1488" i="30"/>
  <c r="B1490" i="30"/>
  <c r="B1492" i="30"/>
  <c r="B1494" i="30"/>
  <c r="B1496" i="30"/>
  <c r="B1498" i="30"/>
  <c r="B1500" i="30"/>
  <c r="B1502" i="30"/>
  <c r="B1506" i="30"/>
  <c r="B1544" i="30"/>
  <c r="B1546" i="30"/>
  <c r="B1550" i="30"/>
  <c r="B1554" i="30"/>
  <c r="B1716" i="30"/>
  <c r="B1720" i="30"/>
  <c r="B1724" i="30"/>
  <c r="B1728" i="30"/>
  <c r="B1732" i="30"/>
  <c r="B1736" i="30"/>
  <c r="B1740" i="30"/>
  <c r="B1744" i="30"/>
  <c r="B1748" i="30"/>
  <c r="B1752" i="30"/>
  <c r="B1756" i="30"/>
  <c r="B1760" i="30"/>
  <c r="B1764" i="30"/>
  <c r="B1852" i="30"/>
  <c r="B1856" i="30"/>
  <c r="B1875" i="30"/>
  <c r="B1958" i="30"/>
  <c r="B1505" i="30"/>
  <c r="B1547" i="30"/>
  <c r="B1551" i="30"/>
  <c r="B1555" i="30"/>
  <c r="B1717" i="30"/>
  <c r="B1721" i="30"/>
  <c r="B1725" i="30"/>
  <c r="B1729" i="30"/>
  <c r="B1733" i="30"/>
  <c r="B1737" i="30"/>
  <c r="B1741" i="30"/>
  <c r="B1745" i="30"/>
  <c r="B1749" i="30"/>
  <c r="B1753" i="30"/>
  <c r="B1757" i="30"/>
  <c r="B1761" i="30"/>
  <c r="B1855" i="30"/>
  <c r="B2096" i="30"/>
  <c r="B2098" i="30"/>
  <c r="B2100" i="30"/>
  <c r="B2102" i="30"/>
  <c r="B2104" i="30"/>
  <c r="B2132" i="30"/>
  <c r="B2217" i="30"/>
  <c r="B2313" i="30"/>
  <c r="B2420" i="30"/>
  <c r="B2637" i="30"/>
  <c r="B2641" i="30"/>
  <c r="B2645" i="30"/>
  <c r="B2649" i="30"/>
  <c r="B2653" i="30"/>
  <c r="B2657" i="30"/>
  <c r="B2661" i="30"/>
  <c r="B2665" i="30"/>
  <c r="B2669" i="30"/>
  <c r="B2673" i="30"/>
  <c r="B2677" i="30"/>
  <c r="B2681" i="30"/>
  <c r="B2685" i="30"/>
  <c r="B2689" i="30"/>
  <c r="B2095" i="30"/>
  <c r="B2107" i="30"/>
  <c r="B2161" i="30"/>
  <c r="B2216" i="30"/>
  <c r="B2312" i="30"/>
  <c r="B2370" i="30"/>
  <c r="B2423" i="30"/>
  <c r="B2638" i="30"/>
  <c r="B2642" i="30"/>
  <c r="B2646" i="30"/>
  <c r="B2650" i="30"/>
  <c r="B2654" i="30"/>
  <c r="B2658" i="30"/>
  <c r="B2662" i="30"/>
  <c r="B2666" i="30"/>
  <c r="B2670" i="30"/>
  <c r="B2674" i="30"/>
  <c r="B2678" i="30"/>
  <c r="B2682" i="30"/>
  <c r="B2686" i="30"/>
  <c r="B2690" i="30"/>
  <c r="B2097" i="30"/>
  <c r="B2099" i="30"/>
  <c r="B2101" i="30"/>
  <c r="B2103" i="30"/>
  <c r="B2105" i="30"/>
  <c r="B2218" i="30"/>
  <c r="B2264" i="30"/>
  <c r="B2310" i="30"/>
  <c r="B2421" i="30"/>
  <c r="B2636" i="30"/>
  <c r="B2640" i="30"/>
  <c r="B2644" i="30"/>
  <c r="B2648" i="30"/>
  <c r="B2652" i="30"/>
  <c r="B2656" i="30"/>
  <c r="B2660" i="30"/>
  <c r="B2664" i="30"/>
  <c r="B2668" i="30"/>
  <c r="B2672" i="30"/>
  <c r="B2676" i="30"/>
  <c r="B2680" i="30"/>
  <c r="B2684" i="30"/>
  <c r="B2688" i="30"/>
  <c r="B2106" i="30"/>
  <c r="B2215" i="30"/>
  <c r="B2219" i="30"/>
  <c r="B2309" i="30"/>
  <c r="B2311" i="30"/>
  <c r="B2422" i="30"/>
  <c r="B2635" i="30"/>
  <c r="B2639" i="30"/>
  <c r="B2643" i="30"/>
  <c r="B2647" i="30"/>
  <c r="B2651" i="30"/>
  <c r="B2655" i="30"/>
  <c r="B2659" i="30"/>
  <c r="B2663" i="30"/>
  <c r="B2667" i="30"/>
  <c r="B2671" i="30"/>
  <c r="B2675" i="30"/>
  <c r="B2679" i="30"/>
  <c r="B2683" i="30"/>
  <c r="B2687" i="30"/>
  <c r="B2889" i="30"/>
  <c r="B3016" i="30"/>
  <c r="B3231" i="30"/>
  <c r="B3282" i="30"/>
  <c r="B2794" i="30"/>
  <c r="B2924" i="30"/>
  <c r="B2926" i="30"/>
  <c r="B3014" i="30"/>
  <c r="B3280" i="30"/>
  <c r="B3230" i="30"/>
  <c r="B2925" i="30"/>
  <c r="B3015" i="30"/>
  <c r="B3017" i="30"/>
  <c r="B3094" i="30"/>
  <c r="B3232" i="30"/>
  <c r="B3281" i="30"/>
  <c r="B3384" i="30"/>
  <c r="B3388" i="30"/>
  <c r="B3390" i="30"/>
  <c r="B3394" i="30"/>
  <c r="B3398" i="30"/>
  <c r="B3402" i="30"/>
  <c r="B3406" i="30"/>
  <c r="B3410" i="30"/>
  <c r="B3457" i="30"/>
  <c r="B3660" i="30"/>
  <c r="B3664" i="30"/>
  <c r="B3668" i="30"/>
  <c r="B3672" i="30"/>
  <c r="B3676" i="30"/>
  <c r="B3680" i="30"/>
  <c r="B3684" i="30"/>
  <c r="B3688" i="30"/>
  <c r="B3692" i="30"/>
  <c r="B3696" i="30"/>
  <c r="B3700" i="30"/>
  <c r="B3704" i="30"/>
  <c r="B3708" i="30"/>
  <c r="B3712" i="30"/>
  <c r="B3716" i="30"/>
  <c r="B3720" i="30"/>
  <c r="B3385" i="30"/>
  <c r="B3389" i="30"/>
  <c r="B3393" i="30"/>
  <c r="B3397" i="30"/>
  <c r="B3401" i="30"/>
  <c r="B3405" i="30"/>
  <c r="B3409" i="30"/>
  <c r="B3413" i="30"/>
  <c r="B3661" i="30"/>
  <c r="B3665" i="30"/>
  <c r="B3669" i="30"/>
  <c r="B3673" i="30"/>
  <c r="B3677" i="30"/>
  <c r="B3681" i="30"/>
  <c r="B3685" i="30"/>
  <c r="B3689" i="30"/>
  <c r="B3693" i="30"/>
  <c r="B3697" i="30"/>
  <c r="B3701" i="30"/>
  <c r="B3705" i="30"/>
  <c r="B3709" i="30"/>
  <c r="B3713" i="30"/>
  <c r="B3717" i="30"/>
  <c r="B3721" i="30"/>
  <c r="B3383" i="30"/>
  <c r="B3387" i="30"/>
  <c r="B3391" i="30"/>
  <c r="B3395" i="30"/>
  <c r="B3399" i="30"/>
  <c r="B3403" i="30"/>
  <c r="B3407" i="30"/>
  <c r="B3411" i="30"/>
  <c r="B3486" i="30"/>
  <c r="B3659" i="30"/>
  <c r="B3663" i="30"/>
  <c r="B3667" i="30"/>
  <c r="B3671" i="30"/>
  <c r="B3675" i="30"/>
  <c r="B3679" i="30"/>
  <c r="B3683" i="30"/>
  <c r="B3687" i="30"/>
  <c r="B3691" i="30"/>
  <c r="B3695" i="30"/>
  <c r="B3699" i="30"/>
  <c r="B3703" i="30"/>
  <c r="B3707" i="30"/>
  <c r="B3711" i="30"/>
  <c r="B3715" i="30"/>
  <c r="B3719" i="30"/>
  <c r="B3382" i="30"/>
  <c r="B3386" i="30"/>
  <c r="B3392" i="30"/>
  <c r="B3396" i="30"/>
  <c r="B3400" i="30"/>
  <c r="B3404" i="30"/>
  <c r="B3408" i="30"/>
  <c r="B3412" i="30"/>
  <c r="B3658" i="30"/>
  <c r="B3662" i="30"/>
  <c r="B3666" i="30"/>
  <c r="B3670" i="30"/>
  <c r="B3674" i="30"/>
  <c r="B3678" i="30"/>
  <c r="B3682" i="30"/>
  <c r="B3686" i="30"/>
  <c r="B3690" i="30"/>
  <c r="B3694" i="30"/>
  <c r="B3698" i="30"/>
  <c r="B3702" i="30"/>
  <c r="B3706" i="30"/>
  <c r="B3710" i="30"/>
  <c r="B3714" i="30"/>
  <c r="B3718" i="30"/>
  <c r="B723" i="30"/>
  <c r="B726" i="30"/>
  <c r="B730" i="30"/>
  <c r="B734" i="30"/>
  <c r="B738" i="30"/>
  <c r="B741" i="30"/>
  <c r="B744" i="30"/>
  <c r="B748" i="30"/>
  <c r="B752" i="30"/>
  <c r="B756" i="30"/>
  <c r="B760" i="30"/>
  <c r="B764" i="30"/>
  <c r="B770" i="30"/>
  <c r="B774" i="30"/>
  <c r="B777" i="30"/>
  <c r="B781" i="30"/>
  <c r="B784" i="30"/>
  <c r="B790" i="30"/>
  <c r="B794" i="30"/>
  <c r="B798" i="30"/>
  <c r="B802" i="30"/>
  <c r="B806" i="30"/>
  <c r="B810" i="30"/>
  <c r="B814" i="30"/>
  <c r="B818" i="30"/>
  <c r="B822" i="30"/>
  <c r="B825" i="30"/>
  <c r="B827" i="30"/>
  <c r="B830" i="30"/>
  <c r="B832" i="30"/>
  <c r="B836" i="30"/>
  <c r="B839" i="30"/>
  <c r="B843" i="30"/>
  <c r="B847" i="30"/>
  <c r="B853" i="30"/>
  <c r="B856" i="30"/>
  <c r="B858" i="30"/>
  <c r="B861" i="30"/>
  <c r="B865" i="30"/>
  <c r="B869" i="30"/>
  <c r="B888" i="30"/>
  <c r="B893" i="30"/>
  <c r="B721" i="30"/>
  <c r="B724" i="30"/>
  <c r="B728" i="30"/>
  <c r="B732" i="30"/>
  <c r="B736" i="30"/>
  <c r="B740" i="30"/>
  <c r="B742" i="30"/>
  <c r="B746" i="30"/>
  <c r="B750" i="30"/>
  <c r="B754" i="30"/>
  <c r="B758" i="30"/>
  <c r="B762" i="30"/>
  <c r="B766" i="30"/>
  <c r="B772" i="30"/>
  <c r="B779" i="30"/>
  <c r="B786" i="30"/>
  <c r="B788" i="30"/>
  <c r="B792" i="30"/>
  <c r="B796" i="30"/>
  <c r="B800" i="30"/>
  <c r="B804" i="30"/>
  <c r="B808" i="30"/>
  <c r="B812" i="30"/>
  <c r="B816" i="30"/>
  <c r="B820" i="30"/>
  <c r="B834" i="30"/>
  <c r="B837" i="30"/>
  <c r="B841" i="30"/>
  <c r="B845" i="30"/>
  <c r="B849" i="30"/>
  <c r="B851" i="30"/>
  <c r="B857" i="30"/>
  <c r="B860" i="30"/>
  <c r="B863" i="30"/>
  <c r="B867" i="30"/>
  <c r="B871" i="30"/>
  <c r="B887" i="30"/>
  <c r="B722" i="30"/>
  <c r="B725" i="30"/>
  <c r="B729" i="30"/>
  <c r="B733" i="30"/>
  <c r="B737" i="30"/>
  <c r="B743" i="30"/>
  <c r="B747" i="30"/>
  <c r="B751" i="30"/>
  <c r="B755" i="30"/>
  <c r="B759" i="30"/>
  <c r="B763" i="30"/>
  <c r="B767" i="30"/>
  <c r="B769" i="30"/>
  <c r="B773" i="30"/>
  <c r="B776" i="30"/>
  <c r="B780" i="30"/>
  <c r="B783" i="30"/>
  <c r="B789" i="30"/>
  <c r="B793" i="30"/>
  <c r="B797" i="30"/>
  <c r="B801" i="30"/>
  <c r="B805" i="30"/>
  <c r="B809" i="30"/>
  <c r="B813" i="30"/>
  <c r="B817" i="30"/>
  <c r="B821" i="30"/>
  <c r="B824" i="30"/>
  <c r="B826" i="30"/>
  <c r="B833" i="30"/>
  <c r="B840" i="30"/>
  <c r="B844" i="30"/>
  <c r="B848" i="30"/>
  <c r="B852" i="30"/>
  <c r="B864" i="30"/>
  <c r="B868" i="30"/>
  <c r="B889" i="30"/>
  <c r="B894" i="30"/>
  <c r="B720" i="30"/>
  <c r="B727" i="30"/>
  <c r="B731" i="30"/>
  <c r="B735" i="30"/>
  <c r="B739" i="30"/>
  <c r="B745" i="30"/>
  <c r="B749" i="30"/>
  <c r="B753" i="30"/>
  <c r="B757" i="30"/>
  <c r="B761" i="30"/>
  <c r="B765" i="30"/>
  <c r="B768" i="30"/>
  <c r="B771" i="30"/>
  <c r="B775" i="30"/>
  <c r="B778" i="30"/>
  <c r="B782" i="30"/>
  <c r="B785" i="30"/>
  <c r="B787" i="30"/>
  <c r="B791" i="30"/>
  <c r="B795" i="30"/>
  <c r="B799" i="30"/>
  <c r="B803" i="30"/>
  <c r="B807" i="30"/>
  <c r="B811" i="30"/>
  <c r="B815" i="30"/>
  <c r="B819" i="30"/>
  <c r="B823" i="30"/>
  <c r="B828" i="30"/>
  <c r="B831" i="30"/>
  <c r="B835" i="30"/>
  <c r="B838" i="30"/>
  <c r="B842" i="30"/>
  <c r="B846" i="30"/>
  <c r="B850" i="30"/>
  <c r="B854" i="30"/>
  <c r="B855" i="30"/>
  <c r="B859" i="30"/>
  <c r="B862" i="30"/>
  <c r="B866" i="30"/>
  <c r="B870" i="30"/>
  <c r="B872" i="30"/>
  <c r="B890" i="30"/>
  <c r="B892" i="30"/>
  <c r="B958" i="30"/>
  <c r="B959" i="30"/>
  <c r="B961" i="30"/>
  <c r="B963" i="30"/>
  <c r="B976" i="30"/>
  <c r="B980" i="30"/>
  <c r="B993" i="30"/>
  <c r="B1064" i="30"/>
  <c r="B1068" i="30"/>
  <c r="B1072" i="30"/>
  <c r="B1111" i="30"/>
  <c r="B1114" i="30"/>
  <c r="B1118" i="30"/>
  <c r="B1161" i="30"/>
  <c r="B1198" i="30"/>
  <c r="B1201" i="30"/>
  <c r="B1218" i="30"/>
  <c r="B1222" i="30"/>
  <c r="B1226" i="30"/>
  <c r="B1230" i="30"/>
  <c r="B1244" i="30"/>
  <c r="B1281" i="30"/>
  <c r="B1300" i="30"/>
  <c r="B1305" i="30"/>
  <c r="B1309" i="30"/>
  <c r="B1354" i="30"/>
  <c r="B1386" i="30"/>
  <c r="B1390" i="30"/>
  <c r="B1394" i="30"/>
  <c r="B1437" i="30"/>
  <c r="B1441" i="30"/>
  <c r="B1445" i="30"/>
  <c r="B1449" i="30"/>
  <c r="B977" i="30"/>
  <c r="B981" i="30"/>
  <c r="B994" i="30"/>
  <c r="B1030" i="30"/>
  <c r="B1033" i="30"/>
  <c r="B1061" i="30"/>
  <c r="B1063" i="30"/>
  <c r="B1067" i="30"/>
  <c r="B1071" i="30"/>
  <c r="B1110" i="30"/>
  <c r="B1113" i="30"/>
  <c r="B1117" i="30"/>
  <c r="B1121" i="30"/>
  <c r="B1194" i="30"/>
  <c r="B1197" i="30"/>
  <c r="B1219" i="30"/>
  <c r="B1223" i="30"/>
  <c r="B1227" i="30"/>
  <c r="B1231" i="30"/>
  <c r="B1241" i="30"/>
  <c r="B1247" i="30"/>
  <c r="B1280" i="30"/>
  <c r="B1299" i="30"/>
  <c r="B1301" i="30"/>
  <c r="B1306" i="30"/>
  <c r="B1310" i="30"/>
  <c r="B1353" i="30"/>
  <c r="B1356" i="30"/>
  <c r="B1385" i="30"/>
  <c r="B1389" i="30"/>
  <c r="B1393" i="30"/>
  <c r="B1438" i="30"/>
  <c r="B1442" i="30"/>
  <c r="B1446" i="30"/>
  <c r="B960" i="30"/>
  <c r="B962" i="30"/>
  <c r="B979" i="30"/>
  <c r="B982" i="30"/>
  <c r="B996" i="30"/>
  <c r="B1032" i="30"/>
  <c r="B1065" i="30"/>
  <c r="B1069" i="30"/>
  <c r="B1073" i="30"/>
  <c r="B1108" i="30"/>
  <c r="B1115" i="30"/>
  <c r="B1119" i="30"/>
  <c r="B1160" i="30"/>
  <c r="B1195" i="30"/>
  <c r="B1199" i="30"/>
  <c r="B1221" i="30"/>
  <c r="B1225" i="30"/>
  <c r="B1229" i="30"/>
  <c r="B1239" i="30"/>
  <c r="B1243" i="30"/>
  <c r="B1246" i="30"/>
  <c r="B1278" i="30"/>
  <c r="B1303" i="30"/>
  <c r="B1308" i="30"/>
  <c r="B1312" i="30"/>
  <c r="B1355" i="30"/>
  <c r="B1387" i="30"/>
  <c r="B1391" i="30"/>
  <c r="B1395" i="30"/>
  <c r="B1440" i="30"/>
  <c r="B1444" i="30"/>
  <c r="B1448" i="30"/>
  <c r="B978" i="30"/>
  <c r="B995" i="30"/>
  <c r="B1031" i="30"/>
  <c r="B1034" i="30"/>
  <c r="B1060" i="30"/>
  <c r="B1062" i="30"/>
  <c r="B1066" i="30"/>
  <c r="B1070" i="30"/>
  <c r="B1074" i="30"/>
  <c r="B1109" i="30"/>
  <c r="B1112" i="30"/>
  <c r="B1116" i="30"/>
  <c r="B1120" i="30"/>
  <c r="B1193" i="30"/>
  <c r="B1196" i="30"/>
  <c r="B1200" i="30"/>
  <c r="B1220" i="30"/>
  <c r="B1224" i="30"/>
  <c r="B1228" i="30"/>
  <c r="B1232" i="30"/>
  <c r="B1240" i="30"/>
  <c r="B1242" i="30"/>
  <c r="B1245" i="30"/>
  <c r="B1248" i="30"/>
  <c r="B1279" i="30"/>
  <c r="B1302" i="30"/>
  <c r="B1304" i="30"/>
  <c r="B1307" i="30"/>
  <c r="B1311" i="30"/>
  <c r="B1384" i="30"/>
  <c r="B1388" i="30"/>
  <c r="B1392" i="30"/>
  <c r="B1439" i="30"/>
  <c r="B1443" i="30"/>
  <c r="B1447" i="30"/>
  <c r="B1599" i="30"/>
  <c r="B1603" i="30"/>
  <c r="B1816" i="30"/>
  <c r="B1835" i="30"/>
  <c r="B1864" i="30"/>
  <c r="B1868" i="30"/>
  <c r="B1897" i="30"/>
  <c r="B1939" i="30"/>
  <c r="B1946" i="30"/>
  <c r="B1973" i="30"/>
  <c r="B2021" i="30"/>
  <c r="B2025" i="30"/>
  <c r="B2039" i="30"/>
  <c r="B2069" i="30"/>
  <c r="B2072" i="30"/>
  <c r="B2076" i="30"/>
  <c r="B1598" i="30"/>
  <c r="B1602" i="30"/>
  <c r="B1832" i="30"/>
  <c r="B1836" i="30"/>
  <c r="B1865" i="30"/>
  <c r="B1869" i="30"/>
  <c r="B1898" i="30"/>
  <c r="B1942" i="30"/>
  <c r="B1945" i="30"/>
  <c r="B1974" i="30"/>
  <c r="B2022" i="30"/>
  <c r="B2026" i="30"/>
  <c r="B2038" i="30"/>
  <c r="B2042" i="30"/>
  <c r="B2073" i="30"/>
  <c r="B2077" i="30"/>
  <c r="B1522" i="30"/>
  <c r="B1524" i="30"/>
  <c r="B1600" i="30"/>
  <c r="B1604" i="30"/>
  <c r="B1803" i="30"/>
  <c r="B1805" i="30"/>
  <c r="B1834" i="30"/>
  <c r="B1867" i="30"/>
  <c r="B1896" i="30"/>
  <c r="B1900" i="30"/>
  <c r="B1940" i="30"/>
  <c r="B1943" i="30"/>
  <c r="B1976" i="30"/>
  <c r="B2020" i="30"/>
  <c r="B2024" i="30"/>
  <c r="B2028" i="30"/>
  <c r="B2037" i="30"/>
  <c r="B2040" i="30"/>
  <c r="B2070" i="30"/>
  <c r="B2075" i="30"/>
  <c r="B1521" i="30"/>
  <c r="B1523" i="30"/>
  <c r="B1597" i="30"/>
  <c r="B1601" i="30"/>
  <c r="B1802" i="30"/>
  <c r="B1804" i="30"/>
  <c r="B1833" i="30"/>
  <c r="B1837" i="30"/>
  <c r="B1866" i="30"/>
  <c r="B1899" i="30"/>
  <c r="B1941" i="30"/>
  <c r="B1944" i="30"/>
  <c r="B1975" i="30"/>
  <c r="B2019" i="30"/>
  <c r="B2023" i="30"/>
  <c r="B2027" i="30"/>
  <c r="B2036" i="30"/>
  <c r="B2041" i="30"/>
  <c r="B2071" i="30"/>
  <c r="B2074" i="30"/>
  <c r="B2138" i="30"/>
  <c r="B2142" i="30"/>
  <c r="B2144" i="30"/>
  <c r="B2148" i="30"/>
  <c r="B2199" i="30"/>
  <c r="B2241" i="30"/>
  <c r="B2245" i="30"/>
  <c r="B2296" i="30"/>
  <c r="B2300" i="30"/>
  <c r="B2328" i="30"/>
  <c r="B2330" i="30"/>
  <c r="B2334" i="30"/>
  <c r="B2355" i="30"/>
  <c r="B2391" i="30"/>
  <c r="B2417" i="30"/>
  <c r="B2438" i="30"/>
  <c r="B2442" i="30"/>
  <c r="B2444" i="30"/>
  <c r="B2133" i="30"/>
  <c r="B2135" i="30"/>
  <c r="B2139" i="30"/>
  <c r="B2145" i="30"/>
  <c r="B2200" i="30"/>
  <c r="B2206" i="30"/>
  <c r="B2238" i="30"/>
  <c r="B2242" i="30"/>
  <c r="B2246" i="30"/>
  <c r="B2297" i="30"/>
  <c r="B2301" i="30"/>
  <c r="B2331" i="30"/>
  <c r="B2335" i="30"/>
  <c r="B2392" i="30"/>
  <c r="B2416" i="30"/>
  <c r="B2439" i="30"/>
  <c r="B2443" i="30"/>
  <c r="B2134" i="30"/>
  <c r="B2137" i="30"/>
  <c r="B2141" i="30"/>
  <c r="B2143" i="30"/>
  <c r="B2147" i="30"/>
  <c r="B2240" i="30"/>
  <c r="B2244" i="30"/>
  <c r="B2248" i="30"/>
  <c r="B2293" i="30"/>
  <c r="B2295" i="30"/>
  <c r="B2299" i="30"/>
  <c r="B2303" i="30"/>
  <c r="B2327" i="30"/>
  <c r="B2333" i="30"/>
  <c r="B2356" i="30"/>
  <c r="B2358" i="30"/>
  <c r="B2394" i="30"/>
  <c r="B2441" i="30"/>
  <c r="B2445" i="30"/>
  <c r="B2136" i="30"/>
  <c r="B2140" i="30"/>
  <c r="B2146" i="30"/>
  <c r="B2205" i="30"/>
  <c r="B2237" i="30"/>
  <c r="B2239" i="30"/>
  <c r="B2243" i="30"/>
  <c r="B2247" i="30"/>
  <c r="B2294" i="30"/>
  <c r="B2298" i="30"/>
  <c r="B2302" i="30"/>
  <c r="B2329" i="30"/>
  <c r="B2332" i="30"/>
  <c r="B2336" i="30"/>
  <c r="B2357" i="30"/>
  <c r="B2393" i="30"/>
  <c r="B2415" i="30"/>
  <c r="B2418" i="30"/>
  <c r="B2440" i="30"/>
  <c r="B2446" i="30"/>
  <c r="B2796" i="30"/>
  <c r="B2800" i="30"/>
  <c r="B2805" i="30"/>
  <c r="B2899" i="30"/>
  <c r="B2967" i="30"/>
  <c r="B2969" i="30"/>
  <c r="B2972" i="30"/>
  <c r="B3044" i="30"/>
  <c r="B3048" i="30"/>
  <c r="B3062" i="30"/>
  <c r="B3063" i="30"/>
  <c r="B3067" i="30"/>
  <c r="B3088" i="30"/>
  <c r="B3113" i="30"/>
  <c r="B3117" i="30"/>
  <c r="B3134" i="30"/>
  <c r="B3137" i="30"/>
  <c r="B3139" i="30"/>
  <c r="B3252" i="30"/>
  <c r="B3299" i="30"/>
  <c r="B3303" i="30"/>
  <c r="B3307" i="30"/>
  <c r="B2798" i="30"/>
  <c r="B2803" i="30"/>
  <c r="B2807" i="30"/>
  <c r="B2810" i="30"/>
  <c r="B2845" i="30"/>
  <c r="B2971" i="30"/>
  <c r="B2974" i="30"/>
  <c r="B3042" i="30"/>
  <c r="B3046" i="30"/>
  <c r="B3065" i="30"/>
  <c r="B3084" i="30"/>
  <c r="B3086" i="30"/>
  <c r="B3111" i="30"/>
  <c r="B3115" i="30"/>
  <c r="B3138" i="30"/>
  <c r="B3140" i="30"/>
  <c r="B3189" i="30"/>
  <c r="B3221" i="30"/>
  <c r="B3297" i="30"/>
  <c r="B3301" i="30"/>
  <c r="B3305" i="30"/>
  <c r="B2799" i="30"/>
  <c r="B2804" i="30"/>
  <c r="B2808" i="30"/>
  <c r="B2900" i="30"/>
  <c r="B2968" i="30"/>
  <c r="B3043" i="30"/>
  <c r="B3045" i="30"/>
  <c r="B3066" i="30"/>
  <c r="B3085" i="30"/>
  <c r="B3112" i="30"/>
  <c r="B3116" i="30"/>
  <c r="B3136" i="30"/>
  <c r="B3190" i="30"/>
  <c r="B3219" i="30"/>
  <c r="B3251" i="30"/>
  <c r="B3300" i="30"/>
  <c r="B3304" i="30"/>
  <c r="B3308" i="30"/>
  <c r="B2797" i="30"/>
  <c r="B2801" i="30"/>
  <c r="B2802" i="30"/>
  <c r="B2806" i="30"/>
  <c r="B2809" i="30"/>
  <c r="B2811" i="30"/>
  <c r="B2846" i="30"/>
  <c r="B2901" i="30"/>
  <c r="B2970" i="30"/>
  <c r="B2973" i="30"/>
  <c r="B3047" i="30"/>
  <c r="B3064" i="30"/>
  <c r="B3068" i="30"/>
  <c r="B3083" i="30"/>
  <c r="B3087" i="30"/>
  <c r="B3114" i="30"/>
  <c r="B3135" i="30"/>
  <c r="B3188" i="30"/>
  <c r="B3220" i="30"/>
  <c r="B3298" i="30"/>
  <c r="B3302" i="30"/>
  <c r="B3306" i="30"/>
  <c r="B3354" i="30"/>
  <c r="B3440" i="30"/>
  <c r="B3481" i="30"/>
  <c r="B3504" i="30"/>
  <c r="B3530" i="30"/>
  <c r="B3537" i="30"/>
  <c r="B3541" i="30"/>
  <c r="B3545" i="30"/>
  <c r="B3549" i="30"/>
  <c r="B3554" i="30"/>
  <c r="B3559" i="30"/>
  <c r="B3566" i="30"/>
  <c r="B3571" i="30"/>
  <c r="B3575" i="30"/>
  <c r="B3579" i="30"/>
  <c r="B3581" i="30"/>
  <c r="B3588" i="30"/>
  <c r="B3437" i="30"/>
  <c r="B3439" i="30"/>
  <c r="B3443" i="30"/>
  <c r="B3480" i="30"/>
  <c r="B3484" i="30"/>
  <c r="B3503" i="30"/>
  <c r="B3531" i="30"/>
  <c r="B3534" i="30"/>
  <c r="B3538" i="30"/>
  <c r="B3542" i="30"/>
  <c r="B3546" i="30"/>
  <c r="B3550" i="30"/>
  <c r="B3555" i="30"/>
  <c r="B3558" i="30"/>
  <c r="B3560" i="30"/>
  <c r="B3563" i="30"/>
  <c r="B3567" i="30"/>
  <c r="B3569" i="30"/>
  <c r="B3572" i="30"/>
  <c r="B3576" i="30"/>
  <c r="B3582" i="30"/>
  <c r="B3585" i="30"/>
  <c r="B3589" i="30"/>
  <c r="B3441" i="30"/>
  <c r="B3482" i="30"/>
  <c r="B3501" i="30"/>
  <c r="B3505" i="30"/>
  <c r="B3533" i="30"/>
  <c r="B3536" i="30"/>
  <c r="B3540" i="30"/>
  <c r="B3544" i="30"/>
  <c r="B3548" i="30"/>
  <c r="B3552" i="30"/>
  <c r="B3553" i="30"/>
  <c r="B3557" i="30"/>
  <c r="B3562" i="30"/>
  <c r="B3565" i="30"/>
  <c r="B3570" i="30"/>
  <c r="B3574" i="30"/>
  <c r="B3578" i="30"/>
  <c r="B3580" i="30"/>
  <c r="B3584" i="30"/>
  <c r="B3587" i="30"/>
  <c r="B3591" i="30"/>
  <c r="B3438" i="30"/>
  <c r="B3442" i="30"/>
  <c r="B3479" i="30"/>
  <c r="B3483" i="30"/>
  <c r="B3502" i="30"/>
  <c r="B3532" i="30"/>
  <c r="B3535" i="30"/>
  <c r="B3539" i="30"/>
  <c r="B3543" i="30"/>
  <c r="B3547" i="30"/>
  <c r="B3551" i="30"/>
  <c r="B3556" i="30"/>
  <c r="B3561" i="30"/>
  <c r="B3564" i="30"/>
  <c r="B3568" i="30"/>
  <c r="B3573" i="30"/>
  <c r="B3577" i="30"/>
  <c r="B3583" i="30"/>
  <c r="B3586" i="30"/>
  <c r="B3590" i="30"/>
  <c r="B482" i="30"/>
  <c r="B485" i="30"/>
  <c r="B495" i="30"/>
  <c r="B498" i="30"/>
  <c r="B530" i="30"/>
  <c r="B537" i="30"/>
  <c r="B541" i="30"/>
  <c r="B545" i="30"/>
  <c r="B549" i="30"/>
  <c r="B553" i="30"/>
  <c r="B557" i="30"/>
  <c r="B561" i="30"/>
  <c r="B565" i="30"/>
  <c r="B569" i="30"/>
  <c r="B573" i="30"/>
  <c r="B486" i="30"/>
  <c r="B489" i="30"/>
  <c r="B492" i="30"/>
  <c r="B496" i="30"/>
  <c r="B499" i="30"/>
  <c r="B527" i="30"/>
  <c r="B538" i="30"/>
  <c r="B542" i="30"/>
  <c r="B546" i="30"/>
  <c r="B550" i="30"/>
  <c r="B554" i="30"/>
  <c r="B558" i="30"/>
  <c r="B562" i="30"/>
  <c r="B566" i="30"/>
  <c r="B570" i="30"/>
  <c r="B574" i="30"/>
  <c r="B484" i="30"/>
  <c r="B491" i="30"/>
  <c r="B494" i="30"/>
  <c r="B497" i="30"/>
  <c r="B529" i="30"/>
  <c r="B533" i="30"/>
  <c r="B536" i="30"/>
  <c r="B540" i="30"/>
  <c r="B544" i="30"/>
  <c r="B548" i="30"/>
  <c r="B552" i="30"/>
  <c r="B556" i="30"/>
  <c r="B560" i="30"/>
  <c r="B564" i="30"/>
  <c r="B568" i="30"/>
  <c r="B572" i="30"/>
  <c r="B483" i="30"/>
  <c r="B490" i="30"/>
  <c r="B493" i="30"/>
  <c r="B508" i="30"/>
  <c r="B528" i="30"/>
  <c r="B539" i="30"/>
  <c r="B543" i="30"/>
  <c r="B547" i="30"/>
  <c r="B551" i="30"/>
  <c r="B555" i="30"/>
  <c r="B559" i="30"/>
  <c r="B563" i="30"/>
  <c r="B567" i="30"/>
  <c r="B571" i="30"/>
  <c r="B575" i="30"/>
  <c r="B903" i="30"/>
  <c r="B905" i="30"/>
  <c r="B902" i="30"/>
  <c r="B906" i="30"/>
  <c r="B904" i="30"/>
  <c r="B1040" i="30"/>
  <c r="B1079" i="30"/>
  <c r="B1139" i="30"/>
  <c r="B1250" i="30"/>
  <c r="B1254" i="30"/>
  <c r="B1357" i="30"/>
  <c r="B1361" i="30"/>
  <c r="B1365" i="30"/>
  <c r="B1469" i="30"/>
  <c r="B1473" i="30"/>
  <c r="B983" i="30"/>
  <c r="B1041" i="30"/>
  <c r="B1138" i="30"/>
  <c r="B1251" i="30"/>
  <c r="B1320" i="30"/>
  <c r="B1360" i="30"/>
  <c r="B1364" i="30"/>
  <c r="B1472" i="30"/>
  <c r="B1008" i="30"/>
  <c r="B1043" i="30"/>
  <c r="B1140" i="30"/>
  <c r="B1206" i="30"/>
  <c r="B1249" i="30"/>
  <c r="B1253" i="30"/>
  <c r="B1297" i="30"/>
  <c r="B1358" i="30"/>
  <c r="B1362" i="30"/>
  <c r="B1470" i="30"/>
  <c r="B984" i="30"/>
  <c r="B1007" i="30"/>
  <c r="B1042" i="30"/>
  <c r="B1171" i="30"/>
  <c r="B1252" i="30"/>
  <c r="B1283" i="30"/>
  <c r="B1321" i="30"/>
  <c r="B1359" i="30"/>
  <c r="B1363" i="30"/>
  <c r="B1471" i="30"/>
  <c r="B1531" i="30"/>
  <c r="B1667" i="30"/>
  <c r="B1671" i="30"/>
  <c r="B1675" i="30"/>
  <c r="B1679" i="30"/>
  <c r="B1683" i="30"/>
  <c r="B1687" i="30"/>
  <c r="B1845" i="30"/>
  <c r="B1849" i="30"/>
  <c r="B1872" i="30"/>
  <c r="B1916" i="30"/>
  <c r="B1981" i="30"/>
  <c r="B1985" i="30"/>
  <c r="B1988" i="30"/>
  <c r="B2029" i="30"/>
  <c r="B2044" i="30"/>
  <c r="B1530" i="30"/>
  <c r="B1668" i="30"/>
  <c r="B1672" i="30"/>
  <c r="B1676" i="30"/>
  <c r="B1680" i="30"/>
  <c r="B1684" i="30"/>
  <c r="B1688" i="30"/>
  <c r="B1817" i="30"/>
  <c r="B1842" i="30"/>
  <c r="B1846" i="30"/>
  <c r="B1850" i="30"/>
  <c r="B1873" i="30"/>
  <c r="B1913" i="30"/>
  <c r="B1953" i="30"/>
  <c r="B1982" i="30"/>
  <c r="B1989" i="30"/>
  <c r="B1528" i="30"/>
  <c r="B1666" i="30"/>
  <c r="B1670" i="30"/>
  <c r="B1674" i="30"/>
  <c r="B1678" i="30"/>
  <c r="B1682" i="30"/>
  <c r="B1686" i="30"/>
  <c r="B1841" i="30"/>
  <c r="B1844" i="30"/>
  <c r="B1848" i="30"/>
  <c r="B1871" i="30"/>
  <c r="B1915" i="30"/>
  <c r="B1980" i="30"/>
  <c r="B1984" i="30"/>
  <c r="B1987" i="30"/>
  <c r="B2043" i="30"/>
  <c r="B1529" i="30"/>
  <c r="B1669" i="30"/>
  <c r="B1673" i="30"/>
  <c r="B1677" i="30"/>
  <c r="B1681" i="30"/>
  <c r="B1685" i="30"/>
  <c r="B1689" i="30"/>
  <c r="B1840" i="30"/>
  <c r="B1843" i="30"/>
  <c r="B1847" i="30"/>
  <c r="B1914" i="30"/>
  <c r="B1952" i="30"/>
  <c r="B1979" i="30"/>
  <c r="B1983" i="30"/>
  <c r="B1986" i="30"/>
  <c r="B2045" i="30"/>
  <c r="B2160" i="30"/>
  <c r="B2361" i="30"/>
  <c r="B2365" i="30"/>
  <c r="B2591" i="30"/>
  <c r="B2595" i="30"/>
  <c r="B2599" i="30"/>
  <c r="B2603" i="30"/>
  <c r="B2607" i="30"/>
  <c r="B2359" i="30"/>
  <c r="B2362" i="30"/>
  <c r="B2366" i="30"/>
  <c r="B2594" i="30"/>
  <c r="B2598" i="30"/>
  <c r="B2602" i="30"/>
  <c r="B2606" i="30"/>
  <c r="B2159" i="30"/>
  <c r="B2307" i="30"/>
  <c r="B2364" i="30"/>
  <c r="B2368" i="30"/>
  <c r="B2592" i="30"/>
  <c r="B2596" i="30"/>
  <c r="B2600" i="30"/>
  <c r="B2604" i="30"/>
  <c r="B2158" i="30"/>
  <c r="B2263" i="30"/>
  <c r="B2306" i="30"/>
  <c r="B2360" i="30"/>
  <c r="B2363" i="30"/>
  <c r="B2367" i="30"/>
  <c r="B2593" i="30"/>
  <c r="B2597" i="30"/>
  <c r="B2601" i="30"/>
  <c r="B2605" i="30"/>
  <c r="B2922" i="30"/>
  <c r="B3092" i="30"/>
  <c r="B3121" i="30"/>
  <c r="B3197" i="30"/>
  <c r="B3201" i="30"/>
  <c r="B3227" i="30"/>
  <c r="B3274" i="30"/>
  <c r="B3311" i="30"/>
  <c r="B2812" i="30"/>
  <c r="B3051" i="30"/>
  <c r="B3119" i="30"/>
  <c r="B3123" i="30"/>
  <c r="B3145" i="30"/>
  <c r="B3199" i="30"/>
  <c r="B3203" i="30"/>
  <c r="B3229" i="30"/>
  <c r="B3276" i="30"/>
  <c r="B3309" i="30"/>
  <c r="B2813" i="30"/>
  <c r="B2923" i="30"/>
  <c r="B3093" i="30"/>
  <c r="B3120" i="30"/>
  <c r="B3198" i="30"/>
  <c r="B3202" i="30"/>
  <c r="B3226" i="30"/>
  <c r="B3275" i="30"/>
  <c r="B3312" i="30"/>
  <c r="B2888" i="30"/>
  <c r="B2921" i="30"/>
  <c r="B3052" i="30"/>
  <c r="B3122" i="30"/>
  <c r="B3144" i="30"/>
  <c r="B3200" i="30"/>
  <c r="B3228" i="30"/>
  <c r="B3277" i="30"/>
  <c r="B3310" i="30"/>
  <c r="B3364" i="30"/>
  <c r="B3453" i="30"/>
  <c r="B3506" i="30"/>
  <c r="B3627" i="30"/>
  <c r="B3630" i="30"/>
  <c r="B3634" i="30"/>
  <c r="B3637" i="30"/>
  <c r="B3641" i="30"/>
  <c r="B3365" i="30"/>
  <c r="B3456" i="30"/>
  <c r="B3507" i="30"/>
  <c r="B3628" i="30"/>
  <c r="B3631" i="30"/>
  <c r="B3635" i="30"/>
  <c r="B3638" i="30"/>
  <c r="B3642" i="30"/>
  <c r="B3645" i="30"/>
  <c r="B3363" i="30"/>
  <c r="B3454" i="30"/>
  <c r="B3626" i="30"/>
  <c r="B3629" i="30"/>
  <c r="B3633" i="30"/>
  <c r="B3640" i="30"/>
  <c r="B3644" i="30"/>
  <c r="B3362" i="30"/>
  <c r="B3366" i="30"/>
  <c r="B3455" i="30"/>
  <c r="B3508" i="30"/>
  <c r="B3632" i="30"/>
  <c r="B3636" i="30"/>
  <c r="B3639" i="30"/>
  <c r="B3643" i="30"/>
  <c r="B3646" i="30"/>
  <c r="B36" i="30"/>
  <c r="B38" i="30"/>
  <c r="B40" i="30"/>
  <c r="B42" i="30"/>
  <c r="B44" i="30"/>
  <c r="B35" i="30"/>
  <c r="B39" i="30"/>
  <c r="B41" i="30"/>
  <c r="B43" i="30"/>
  <c r="B45" i="30"/>
  <c r="B33" i="30"/>
  <c r="B37" i="30"/>
  <c r="B34" i="30"/>
  <c r="B956" i="30"/>
  <c r="B1433" i="30"/>
  <c r="B1434" i="30"/>
  <c r="B957" i="30"/>
  <c r="B1436" i="30"/>
  <c r="B1435" i="30"/>
  <c r="B1796" i="30"/>
  <c r="B1935" i="30"/>
  <c r="B1793" i="30"/>
  <c r="B1797" i="30"/>
  <c r="B1815" i="30"/>
  <c r="B1795" i="30"/>
  <c r="B1936" i="30"/>
  <c r="B1794" i="30"/>
  <c r="B2288" i="30"/>
  <c r="B2720" i="30"/>
  <c r="B2719" i="30"/>
  <c r="B2717" i="30"/>
  <c r="B2721" i="30"/>
  <c r="B2716" i="30"/>
  <c r="B2718" i="30"/>
  <c r="B2966" i="30"/>
  <c r="B3293" i="30"/>
  <c r="B3436" i="30"/>
  <c r="B3747" i="30"/>
  <c r="B3433" i="30"/>
  <c r="B3746" i="30"/>
  <c r="B3435" i="30"/>
  <c r="B3748" i="30"/>
  <c r="B3434" i="30"/>
  <c r="B3745" i="30"/>
  <c r="B25" i="30"/>
  <c r="B29" i="30"/>
  <c r="B32" i="30"/>
  <c r="B50" i="30"/>
  <c r="B24" i="30"/>
  <c r="B28" i="30"/>
  <c r="B31" i="30"/>
  <c r="B26" i="30"/>
  <c r="B30" i="30"/>
  <c r="B27" i="30"/>
  <c r="B243" i="30"/>
  <c r="B271" i="30"/>
  <c r="B275" i="30"/>
  <c r="B279" i="30"/>
  <c r="B283" i="30"/>
  <c r="B288" i="30"/>
  <c r="B294" i="30"/>
  <c r="B298" i="30"/>
  <c r="B300" i="30"/>
  <c r="B304" i="30"/>
  <c r="B307" i="30"/>
  <c r="B312" i="30"/>
  <c r="B316" i="30"/>
  <c r="B320" i="30"/>
  <c r="B326" i="30"/>
  <c r="B329" i="30"/>
  <c r="B333" i="30"/>
  <c r="B337" i="30"/>
  <c r="B338" i="30"/>
  <c r="B342" i="30"/>
  <c r="B345" i="30"/>
  <c r="B349" i="30"/>
  <c r="B353" i="30"/>
  <c r="B360" i="30"/>
  <c r="B363" i="30"/>
  <c r="B227" i="30"/>
  <c r="B229" i="30"/>
  <c r="B231" i="30"/>
  <c r="B233" i="30"/>
  <c r="B235" i="30"/>
  <c r="B236" i="30"/>
  <c r="B238" i="30"/>
  <c r="B240" i="30"/>
  <c r="B246" i="30"/>
  <c r="B248" i="30"/>
  <c r="B250" i="30"/>
  <c r="B252" i="30"/>
  <c r="B254" i="30"/>
  <c r="B256" i="30"/>
  <c r="B259" i="30"/>
  <c r="B261" i="30"/>
  <c r="B263" i="30"/>
  <c r="B265" i="30"/>
  <c r="B267" i="30"/>
  <c r="B269" i="30"/>
  <c r="B273" i="30"/>
  <c r="B277" i="30"/>
  <c r="B281" i="30"/>
  <c r="B284" i="30"/>
  <c r="B286" i="30"/>
  <c r="B290" i="30"/>
  <c r="B292" i="30"/>
  <c r="B296" i="30"/>
  <c r="B302" i="30"/>
  <c r="B305" i="30"/>
  <c r="B309" i="30"/>
  <c r="B314" i="30"/>
  <c r="B319" i="30"/>
  <c r="B321" i="30"/>
  <c r="B324" i="30"/>
  <c r="B327" i="30"/>
  <c r="B331" i="30"/>
  <c r="B335" i="30"/>
  <c r="B340" i="30"/>
  <c r="B347" i="30"/>
  <c r="B351" i="30"/>
  <c r="B355" i="30"/>
  <c r="B358" i="30"/>
  <c r="B362" i="30"/>
  <c r="B365" i="30"/>
  <c r="B242" i="30"/>
  <c r="B268" i="30"/>
  <c r="B274" i="30"/>
  <c r="B278" i="30"/>
  <c r="B282" i="30"/>
  <c r="B287" i="30"/>
  <c r="B293" i="30"/>
  <c r="B297" i="30"/>
  <c r="B299" i="30"/>
  <c r="B303" i="30"/>
  <c r="B306" i="30"/>
  <c r="B311" i="30"/>
  <c r="B315" i="30"/>
  <c r="B322" i="30"/>
  <c r="B325" i="30"/>
  <c r="B328" i="30"/>
  <c r="B332" i="30"/>
  <c r="B336" i="30"/>
  <c r="B341" i="30"/>
  <c r="B344" i="30"/>
  <c r="B348" i="30"/>
  <c r="B352" i="30"/>
  <c r="B356" i="30"/>
  <c r="B359" i="30"/>
  <c r="B228" i="30"/>
  <c r="B230" i="30"/>
  <c r="B232" i="30"/>
  <c r="B234" i="30"/>
  <c r="B237" i="30"/>
  <c r="B239" i="30"/>
  <c r="B241" i="30"/>
  <c r="B244" i="30"/>
  <c r="B245" i="30"/>
  <c r="B247" i="30"/>
  <c r="B249" i="30"/>
  <c r="B251" i="30"/>
  <c r="B253" i="30"/>
  <c r="B255" i="30"/>
  <c r="B257" i="30"/>
  <c r="B258" i="30"/>
  <c r="B260" i="30"/>
  <c r="B262" i="30"/>
  <c r="B264" i="30"/>
  <c r="B266" i="30"/>
  <c r="B270" i="30"/>
  <c r="B272" i="30"/>
  <c r="B276" i="30"/>
  <c r="B280" i="30"/>
  <c r="B285" i="30"/>
  <c r="B289" i="30"/>
  <c r="B291" i="30"/>
  <c r="B295" i="30"/>
  <c r="B301" i="30"/>
  <c r="B308" i="30"/>
  <c r="B310" i="30"/>
  <c r="B313" i="30"/>
  <c r="B317" i="30"/>
  <c r="B318" i="30"/>
  <c r="B323" i="30"/>
  <c r="B330" i="30"/>
  <c r="B334" i="30"/>
  <c r="B339" i="30"/>
  <c r="B343" i="30"/>
  <c r="B346" i="30"/>
  <c r="B350" i="30"/>
  <c r="B354" i="30"/>
  <c r="B357" i="30"/>
  <c r="B361" i="30"/>
  <c r="B364" i="30"/>
  <c r="B879" i="30"/>
  <c r="B881" i="30"/>
  <c r="B919" i="30"/>
  <c r="B921" i="30"/>
  <c r="B925" i="30"/>
  <c r="B929" i="30"/>
  <c r="B923" i="30"/>
  <c r="B927" i="30"/>
  <c r="B882" i="30"/>
  <c r="B920" i="30"/>
  <c r="B924" i="30"/>
  <c r="B928" i="30"/>
  <c r="B880" i="30"/>
  <c r="B922" i="30"/>
  <c r="B926" i="30"/>
  <c r="B930" i="30"/>
  <c r="B932" i="30"/>
  <c r="B967" i="30"/>
  <c r="B1009" i="30"/>
  <c r="B1013" i="30"/>
  <c r="B1045" i="30"/>
  <c r="B1082" i="30"/>
  <c r="B1086" i="30"/>
  <c r="B1089" i="30"/>
  <c r="B1149" i="30"/>
  <c r="B1176" i="30"/>
  <c r="B1177" i="30"/>
  <c r="B1259" i="30"/>
  <c r="B1261" i="30"/>
  <c r="B1285" i="30"/>
  <c r="B1289" i="30"/>
  <c r="B1351" i="30"/>
  <c r="B1371" i="30"/>
  <c r="B1417" i="30"/>
  <c r="B1418" i="30"/>
  <c r="B1422" i="30"/>
  <c r="B1426" i="30"/>
  <c r="B968" i="30"/>
  <c r="B987" i="30"/>
  <c r="B1010" i="30"/>
  <c r="B1014" i="30"/>
  <c r="B1044" i="30"/>
  <c r="B1048" i="30"/>
  <c r="B1081" i="30"/>
  <c r="B1085" i="30"/>
  <c r="B1088" i="30"/>
  <c r="B1092" i="30"/>
  <c r="B1175" i="30"/>
  <c r="B1208" i="30"/>
  <c r="B1209" i="30"/>
  <c r="B1235" i="30"/>
  <c r="B1256" i="30"/>
  <c r="B1260" i="30"/>
  <c r="B1288" i="30"/>
  <c r="B1330" i="30"/>
  <c r="B1368" i="30"/>
  <c r="B1370" i="30"/>
  <c r="B1416" i="30"/>
  <c r="B1419" i="30"/>
  <c r="B1423" i="30"/>
  <c r="B931" i="30"/>
  <c r="B966" i="30"/>
  <c r="B1012" i="30"/>
  <c r="B1046" i="30"/>
  <c r="B1083" i="30"/>
  <c r="B1090" i="30"/>
  <c r="B1146" i="30"/>
  <c r="B1148" i="30"/>
  <c r="B1192" i="30"/>
  <c r="B1258" i="30"/>
  <c r="B1277" i="30"/>
  <c r="B1286" i="30"/>
  <c r="B1290" i="30"/>
  <c r="B1326" i="30"/>
  <c r="B1328" i="30"/>
  <c r="B1372" i="30"/>
  <c r="B1421" i="30"/>
  <c r="B1425" i="30"/>
  <c r="B988" i="30"/>
  <c r="B1011" i="30"/>
  <c r="B1047" i="30"/>
  <c r="B1080" i="30"/>
  <c r="B1084" i="30"/>
  <c r="B1087" i="30"/>
  <c r="B1091" i="30"/>
  <c r="B1145" i="30"/>
  <c r="B1147" i="30"/>
  <c r="B1207" i="30"/>
  <c r="B1217" i="30"/>
  <c r="B1236" i="30"/>
  <c r="B1255" i="30"/>
  <c r="B1257" i="30"/>
  <c r="B1287" i="30"/>
  <c r="B1291" i="30"/>
  <c r="B1325" i="30"/>
  <c r="B1327" i="30"/>
  <c r="B1329" i="30"/>
  <c r="B1369" i="30"/>
  <c r="B1420" i="30"/>
  <c r="B1424" i="30"/>
  <c r="B1510" i="30"/>
  <c r="B1512" i="30"/>
  <c r="B1561" i="30"/>
  <c r="B1564" i="30"/>
  <c r="B1567" i="30"/>
  <c r="B1571" i="30"/>
  <c r="B1818" i="30"/>
  <c r="B1880" i="30"/>
  <c r="B1964" i="30"/>
  <c r="B1992" i="30"/>
  <c r="B1996" i="30"/>
  <c r="B2000" i="30"/>
  <c r="B2004" i="30"/>
  <c r="B1560" i="30"/>
  <c r="B1563" i="30"/>
  <c r="B1570" i="30"/>
  <c r="B1574" i="30"/>
  <c r="B1780" i="30"/>
  <c r="B1811" i="30"/>
  <c r="B1877" i="30"/>
  <c r="B1894" i="30"/>
  <c r="B1960" i="30"/>
  <c r="B1962" i="30"/>
  <c r="B1995" i="30"/>
  <c r="B1999" i="30"/>
  <c r="B2001" i="30"/>
  <c r="B2005" i="30"/>
  <c r="B2048" i="30"/>
  <c r="B2049" i="30"/>
  <c r="B2052" i="30"/>
  <c r="B2068" i="30"/>
  <c r="B1511" i="30"/>
  <c r="B1513" i="30"/>
  <c r="B1562" i="30"/>
  <c r="B1565" i="30"/>
  <c r="B1568" i="30"/>
  <c r="B1572" i="30"/>
  <c r="B1782" i="30"/>
  <c r="B1799" i="30"/>
  <c r="B1819" i="30"/>
  <c r="B1859" i="30"/>
  <c r="B1879" i="30"/>
  <c r="B1963" i="30"/>
  <c r="B1993" i="30"/>
  <c r="B1997" i="30"/>
  <c r="B2003" i="30"/>
  <c r="B2006" i="30"/>
  <c r="B2035" i="30"/>
  <c r="B2050" i="30"/>
  <c r="B1559" i="30"/>
  <c r="B1566" i="30"/>
  <c r="B1569" i="30"/>
  <c r="B1573" i="30"/>
  <c r="B1781" i="30"/>
  <c r="B1783" i="30"/>
  <c r="B1798" i="30"/>
  <c r="B1812" i="30"/>
  <c r="B1820" i="30"/>
  <c r="B1858" i="30"/>
  <c r="B1878" i="30"/>
  <c r="B1895" i="30"/>
  <c r="B1937" i="30"/>
  <c r="B1961" i="30"/>
  <c r="B1994" i="30"/>
  <c r="B1998" i="30"/>
  <c r="B2002" i="30"/>
  <c r="B2051" i="30"/>
  <c r="B2067" i="30"/>
  <c r="B2128" i="30"/>
  <c r="B2164" i="30"/>
  <c r="B2166" i="30"/>
  <c r="B2171" i="30"/>
  <c r="B2275" i="30"/>
  <c r="B2278" i="30"/>
  <c r="B2317" i="30"/>
  <c r="B2342" i="30"/>
  <c r="B2345" i="30"/>
  <c r="B2402" i="30"/>
  <c r="B2406" i="30"/>
  <c r="B2424" i="30"/>
  <c r="B2697" i="30"/>
  <c r="B2113" i="30"/>
  <c r="B2116" i="30"/>
  <c r="B2127" i="30"/>
  <c r="B2167" i="30"/>
  <c r="B2274" i="30"/>
  <c r="B2316" i="30"/>
  <c r="B2405" i="30"/>
  <c r="B2428" i="30"/>
  <c r="B2696" i="30"/>
  <c r="B2698" i="30"/>
  <c r="B2114" i="30"/>
  <c r="B2163" i="30"/>
  <c r="B2165" i="30"/>
  <c r="B2169" i="30"/>
  <c r="B2272" i="30"/>
  <c r="B2276" i="30"/>
  <c r="B2289" i="30"/>
  <c r="B2314" i="30"/>
  <c r="B2318" i="30"/>
  <c r="B2344" i="30"/>
  <c r="B2403" i="30"/>
  <c r="B2407" i="30"/>
  <c r="B2425" i="30"/>
  <c r="B2427" i="30"/>
  <c r="B2700" i="30"/>
  <c r="B2115" i="30"/>
  <c r="B2168" i="30"/>
  <c r="B2170" i="30"/>
  <c r="B2273" i="30"/>
  <c r="B2277" i="30"/>
  <c r="B2315" i="30"/>
  <c r="B2343" i="30"/>
  <c r="B2404" i="30"/>
  <c r="B2408" i="30"/>
  <c r="B2426" i="30"/>
  <c r="B2699" i="30"/>
  <c r="B2814" i="30"/>
  <c r="B2816" i="30"/>
  <c r="B2852" i="30"/>
  <c r="B2856" i="30"/>
  <c r="B2891" i="30"/>
  <c r="B2928" i="30"/>
  <c r="B3020" i="30"/>
  <c r="B3024" i="30"/>
  <c r="B3053" i="30"/>
  <c r="B3055" i="30"/>
  <c r="B3070" i="30"/>
  <c r="B3097" i="30"/>
  <c r="B3101" i="30"/>
  <c r="B3129" i="30"/>
  <c r="B3155" i="30"/>
  <c r="B3208" i="30"/>
  <c r="B3212" i="30"/>
  <c r="B3235" i="30"/>
  <c r="B3290" i="30"/>
  <c r="B3319" i="30"/>
  <c r="B2818" i="30"/>
  <c r="B2821" i="30"/>
  <c r="B2849" i="30"/>
  <c r="B2850" i="30"/>
  <c r="B2854" i="30"/>
  <c r="B2927" i="30"/>
  <c r="B2930" i="30"/>
  <c r="B3022" i="30"/>
  <c r="B3098" i="30"/>
  <c r="B3100" i="30"/>
  <c r="B3103" i="30"/>
  <c r="B3157" i="30"/>
  <c r="B3206" i="30"/>
  <c r="B3210" i="30"/>
  <c r="B3237" i="30"/>
  <c r="B3313" i="30"/>
  <c r="B3316" i="30"/>
  <c r="B3318" i="30"/>
  <c r="B3320" i="30"/>
  <c r="B3323" i="30"/>
  <c r="B2820" i="30"/>
  <c r="B2853" i="30"/>
  <c r="B2890" i="30"/>
  <c r="B2931" i="30"/>
  <c r="B3023" i="30"/>
  <c r="B3054" i="30"/>
  <c r="B3069" i="30"/>
  <c r="B3071" i="30"/>
  <c r="B3073" i="30"/>
  <c r="B3095" i="30"/>
  <c r="B3096" i="30"/>
  <c r="B3099" i="30"/>
  <c r="B3128" i="30"/>
  <c r="B3130" i="30"/>
  <c r="B3154" i="30"/>
  <c r="B3156" i="30"/>
  <c r="B3207" i="30"/>
  <c r="B3211" i="30"/>
  <c r="B3234" i="30"/>
  <c r="B3315" i="30"/>
  <c r="B3322" i="30"/>
  <c r="B2815" i="30"/>
  <c r="B2817" i="30"/>
  <c r="B2819" i="30"/>
  <c r="B2851" i="30"/>
  <c r="B2855" i="30"/>
  <c r="B2929" i="30"/>
  <c r="B2932" i="30"/>
  <c r="B3021" i="30"/>
  <c r="B3072" i="30"/>
  <c r="B3102" i="30"/>
  <c r="B3158" i="30"/>
  <c r="B3209" i="30"/>
  <c r="B3236" i="30"/>
  <c r="B3314" i="30"/>
  <c r="B3317" i="30"/>
  <c r="B3321" i="30"/>
  <c r="B3419" i="30"/>
  <c r="B3423" i="30"/>
  <c r="B3427" i="30"/>
  <c r="B3476" i="30"/>
  <c r="B3512" i="30"/>
  <c r="B3527" i="30"/>
  <c r="B3732" i="30"/>
  <c r="B3324" i="30"/>
  <c r="B3417" i="30"/>
  <c r="B3418" i="30"/>
  <c r="B3424" i="30"/>
  <c r="B3428" i="30"/>
  <c r="B3475" i="30"/>
  <c r="B3488" i="30"/>
  <c r="B3509" i="30"/>
  <c r="B3524" i="30"/>
  <c r="B3729" i="30"/>
  <c r="B3733" i="30"/>
  <c r="B3325" i="30"/>
  <c r="B3420" i="30"/>
  <c r="B3422" i="30"/>
  <c r="B3426" i="30"/>
  <c r="B3511" i="30"/>
  <c r="B3526" i="30"/>
  <c r="B3731" i="30"/>
  <c r="B3421" i="30"/>
  <c r="B3425" i="30"/>
  <c r="B3429" i="30"/>
  <c r="B3487" i="30"/>
  <c r="B3510" i="30"/>
  <c r="B3525" i="30"/>
  <c r="B3730" i="30"/>
  <c r="B3734" i="30"/>
  <c r="B488" i="30"/>
  <c r="B502" i="30"/>
  <c r="B506" i="30"/>
  <c r="B510" i="30"/>
  <c r="B514" i="30"/>
  <c r="B518" i="30"/>
  <c r="B522" i="30"/>
  <c r="B526" i="30"/>
  <c r="B503" i="30"/>
  <c r="B507" i="30"/>
  <c r="B511" i="30"/>
  <c r="B515" i="30"/>
  <c r="B519" i="30"/>
  <c r="B523" i="30"/>
  <c r="B487" i="30"/>
  <c r="B501" i="30"/>
  <c r="B505" i="30"/>
  <c r="B509" i="30"/>
  <c r="B513" i="30"/>
  <c r="B517" i="30"/>
  <c r="B521" i="30"/>
  <c r="B525" i="30"/>
  <c r="B500" i="30"/>
  <c r="B504" i="30"/>
  <c r="B512" i="30"/>
  <c r="B516" i="30"/>
  <c r="B520" i="30"/>
  <c r="B524" i="30"/>
  <c r="B907" i="30"/>
  <c r="B909" i="30"/>
  <c r="B908" i="30"/>
  <c r="B1143" i="30"/>
  <c r="B1173" i="30"/>
  <c r="B1413" i="30"/>
  <c r="B1477" i="30"/>
  <c r="B1142" i="30"/>
  <c r="B1144" i="30"/>
  <c r="B1172" i="30"/>
  <c r="B1412" i="30"/>
  <c r="B1476" i="30"/>
  <c r="B1322" i="30"/>
  <c r="B1410" i="30"/>
  <c r="B1474" i="30"/>
  <c r="B1141" i="30"/>
  <c r="B1411" i="30"/>
  <c r="B1475" i="30"/>
  <c r="B1535" i="30"/>
  <c r="B1691" i="30"/>
  <c r="B1695" i="30"/>
  <c r="B1699" i="30"/>
  <c r="B1534" i="30"/>
  <c r="B1694" i="30"/>
  <c r="B1698" i="30"/>
  <c r="B1536" i="30"/>
  <c r="B1690" i="30"/>
  <c r="B1692" i="30"/>
  <c r="B1696" i="30"/>
  <c r="B1700" i="30"/>
  <c r="B1533" i="30"/>
  <c r="B1537" i="30"/>
  <c r="B1693" i="30"/>
  <c r="B1697" i="30"/>
  <c r="B1874" i="30"/>
  <c r="B2611" i="30"/>
  <c r="B2615" i="30"/>
  <c r="B2619" i="30"/>
  <c r="B2623" i="30"/>
  <c r="B2625" i="30"/>
  <c r="B2629" i="30"/>
  <c r="B2610" i="30"/>
  <c r="B2614" i="30"/>
  <c r="B2618" i="30"/>
  <c r="B2622" i="30"/>
  <c r="B2626" i="30"/>
  <c r="B2630" i="30"/>
  <c r="B2612" i="30"/>
  <c r="B2616" i="30"/>
  <c r="B2620" i="30"/>
  <c r="B2624" i="30"/>
  <c r="B2628" i="30"/>
  <c r="B2609" i="30"/>
  <c r="B2613" i="30"/>
  <c r="B2617" i="30"/>
  <c r="B2621" i="30"/>
  <c r="B2627" i="30"/>
  <c r="B2631" i="30"/>
  <c r="B3147" i="30"/>
  <c r="B3278" i="30"/>
  <c r="B3146" i="30"/>
  <c r="B3368" i="30"/>
  <c r="B3372" i="30"/>
  <c r="B3376" i="30"/>
  <c r="B3380" i="30"/>
  <c r="B3523" i="30"/>
  <c r="B3648" i="30"/>
  <c r="B3369" i="30"/>
  <c r="B3373" i="30"/>
  <c r="B3377" i="30"/>
  <c r="B3649" i="30"/>
  <c r="B3367" i="30"/>
  <c r="B3371" i="30"/>
  <c r="B3375" i="30"/>
  <c r="B3379" i="30"/>
  <c r="B3522" i="30"/>
  <c r="B3647" i="30"/>
  <c r="B3370" i="30"/>
  <c r="B3374" i="30"/>
  <c r="B3378" i="30"/>
  <c r="B3521" i="30"/>
  <c r="B3650" i="30"/>
  <c r="B52" i="30"/>
  <c r="B54" i="30"/>
  <c r="B58" i="30"/>
  <c r="B53" i="30"/>
  <c r="B55" i="30"/>
  <c r="B51" i="30"/>
  <c r="B57" i="30"/>
  <c r="B56" i="30"/>
  <c r="B367" i="30"/>
  <c r="B371" i="30"/>
  <c r="B374" i="30"/>
  <c r="B378" i="30"/>
  <c r="B369" i="30"/>
  <c r="B376" i="30"/>
  <c r="B366" i="30"/>
  <c r="B370" i="30"/>
  <c r="B373" i="30"/>
  <c r="B377" i="30"/>
  <c r="B210" i="30"/>
  <c r="B368" i="30"/>
  <c r="B372" i="30"/>
  <c r="B375" i="30"/>
  <c r="B379" i="30"/>
  <c r="B915" i="30"/>
  <c r="B829" i="30"/>
  <c r="B877" i="30"/>
  <c r="B891" i="30"/>
  <c r="B913" i="30"/>
  <c r="B917" i="30"/>
  <c r="B878" i="30"/>
  <c r="B914" i="30"/>
  <c r="B918" i="30"/>
  <c r="B916" i="30"/>
  <c r="B986" i="30"/>
  <c r="B1234" i="30"/>
  <c r="B1238" i="30"/>
  <c r="B1284" i="30"/>
  <c r="B1324" i="30"/>
  <c r="B985" i="30"/>
  <c r="B992" i="30"/>
  <c r="B1367" i="30"/>
  <c r="B1415" i="30"/>
  <c r="B1509" i="30"/>
  <c r="B1557" i="30"/>
  <c r="B1765" i="30"/>
  <c r="B1769" i="30"/>
  <c r="B1773" i="30"/>
  <c r="B1777" i="30"/>
  <c r="B1876" i="30"/>
  <c r="B2047" i="30"/>
  <c r="B1766" i="30"/>
  <c r="B1770" i="30"/>
  <c r="B1774" i="30"/>
  <c r="B1778" i="30"/>
  <c r="B1917" i="30"/>
  <c r="B1508" i="30"/>
  <c r="B1558" i="30"/>
  <c r="B1768" i="30"/>
  <c r="B1772" i="30"/>
  <c r="B1776" i="30"/>
  <c r="B1991" i="30"/>
  <c r="B2046" i="30"/>
  <c r="B1767" i="30"/>
  <c r="B1771" i="30"/>
  <c r="B1775" i="30"/>
  <c r="B1779" i="30"/>
  <c r="B1790" i="30"/>
  <c r="B1990" i="30"/>
  <c r="B2108" i="30"/>
  <c r="B2112" i="30"/>
  <c r="B2269" i="30"/>
  <c r="B2693" i="30"/>
  <c r="B2111" i="30"/>
  <c r="B2266" i="30"/>
  <c r="B2270" i="30"/>
  <c r="B2109" i="30"/>
  <c r="B2268" i="30"/>
  <c r="B2341" i="30"/>
  <c r="B2692" i="30"/>
  <c r="B2694" i="30"/>
  <c r="B2110" i="30"/>
  <c r="B2162" i="30"/>
  <c r="B2267" i="30"/>
  <c r="B2271" i="30"/>
  <c r="B2691" i="30"/>
  <c r="B2695" i="30"/>
  <c r="B3152" i="30"/>
  <c r="B3286" i="30"/>
  <c r="B3018" i="30"/>
  <c r="B3127" i="30"/>
  <c r="B3148" i="30"/>
  <c r="B3150" i="30"/>
  <c r="B3233" i="30"/>
  <c r="B3284" i="30"/>
  <c r="B3288" i="30"/>
  <c r="B3019" i="30"/>
  <c r="B3151" i="30"/>
  <c r="B3205" i="30"/>
  <c r="B3283" i="30"/>
  <c r="B3285" i="30"/>
  <c r="B3289" i="30"/>
  <c r="B3149" i="30"/>
  <c r="B3153" i="30"/>
  <c r="B3287" i="30"/>
  <c r="B3414" i="30"/>
  <c r="B3461" i="30"/>
  <c r="B3465" i="30"/>
  <c r="B3468" i="30"/>
  <c r="B3472" i="30"/>
  <c r="B3724" i="30"/>
  <c r="B3728" i="30"/>
  <c r="B3743" i="30"/>
  <c r="B3460" i="30"/>
  <c r="B3464" i="30"/>
  <c r="B3467" i="30"/>
  <c r="B3471" i="30"/>
  <c r="B3725" i="30"/>
  <c r="B3415" i="30"/>
  <c r="B3458" i="30"/>
  <c r="B3462" i="30"/>
  <c r="B3469" i="30"/>
  <c r="B3473" i="30"/>
  <c r="B3723" i="30"/>
  <c r="B3727" i="30"/>
  <c r="B3742" i="30"/>
  <c r="B3416" i="30"/>
  <c r="B3459" i="30"/>
  <c r="B3463" i="30"/>
  <c r="B3466" i="30"/>
  <c r="B3470" i="30"/>
  <c r="B3474" i="30"/>
  <c r="B3722" i="30"/>
  <c r="B3726" i="30"/>
  <c r="B1889" i="30"/>
  <c r="B1893" i="30"/>
  <c r="B1519" i="30"/>
  <c r="B1596" i="30"/>
  <c r="B1888" i="30"/>
  <c r="B1891" i="30"/>
  <c r="B1890" i="30"/>
  <c r="B2195" i="30"/>
  <c r="B2285" i="30"/>
  <c r="B2710" i="30"/>
  <c r="B2707" i="30"/>
  <c r="B2711" i="30"/>
  <c r="B2286" i="30"/>
  <c r="B2709" i="30"/>
  <c r="B2287" i="30"/>
  <c r="B2708" i="30"/>
  <c r="B2712" i="30"/>
  <c r="B3181" i="30"/>
  <c r="B3179" i="30"/>
  <c r="B3178" i="30"/>
  <c r="B3182" i="30"/>
  <c r="B3180" i="30"/>
  <c r="B3744" i="30"/>
  <c r="B3741" i="30"/>
</calcChain>
</file>

<file path=xl/comments1.xml><?xml version="1.0" encoding="utf-8"?>
<comments xmlns="http://schemas.openxmlformats.org/spreadsheetml/2006/main">
  <authors>
    <author>José Raúl García Arjona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>José Raúl García Arjona:</t>
        </r>
        <r>
          <rPr>
            <sz val="9"/>
            <color indexed="81"/>
            <rFont val="Tahoma"/>
            <family val="2"/>
            <charset val="238"/>
          </rPr>
          <t xml:space="preserve">
Comprobada y cruzada con el maestro de materiales</t>
        </r>
      </text>
    </comment>
  </commentList>
</comments>
</file>

<file path=xl/sharedStrings.xml><?xml version="1.0" encoding="utf-8"?>
<sst xmlns="http://schemas.openxmlformats.org/spreadsheetml/2006/main" count="11706" uniqueCount="165">
  <si>
    <t>RENT EXPENSES</t>
  </si>
  <si>
    <t>QUALITY</t>
  </si>
  <si>
    <t>Dep</t>
  </si>
  <si>
    <t>SOFTWARE</t>
  </si>
  <si>
    <t>COMPANY CARS</t>
  </si>
  <si>
    <t>UTILITIES</t>
  </si>
  <si>
    <t>COMMUNICATIONS</t>
  </si>
  <si>
    <t>STATIONERY</t>
  </si>
  <si>
    <t>AUDITING &amp; CONSULTING</t>
  </si>
  <si>
    <t>OTHER EXTERNAL SERVICES</t>
  </si>
  <si>
    <t>TRAVEL EXPENSES</t>
  </si>
  <si>
    <t>OTHER SOCIAL EXPENSES</t>
  </si>
  <si>
    <t>RECRUITMENT EXPENSES</t>
  </si>
  <si>
    <t>CLEANING AND WASTE PROCESSING</t>
  </si>
  <si>
    <t>Variable</t>
  </si>
  <si>
    <t>Fixed</t>
  </si>
  <si>
    <t>Cost Center</t>
  </si>
  <si>
    <t>Departments -&gt; Cost centers</t>
  </si>
  <si>
    <t>C Nature</t>
  </si>
  <si>
    <t>Cost item</t>
  </si>
  <si>
    <t>MAINTE</t>
  </si>
  <si>
    <t>Additional details</t>
  </si>
  <si>
    <t>ELECTRICITY</t>
  </si>
  <si>
    <t>HR</t>
  </si>
  <si>
    <t>Office equipment</t>
  </si>
  <si>
    <t>Office materials</t>
  </si>
  <si>
    <t>Period</t>
  </si>
  <si>
    <t>Cost Element</t>
  </si>
  <si>
    <t>Responsible</t>
  </si>
  <si>
    <t>Actual</t>
  </si>
  <si>
    <t>SPARE PARTS</t>
  </si>
  <si>
    <t>Resp.</t>
  </si>
  <si>
    <t>REP &amp; MAINTENANCE SERVICES</t>
  </si>
  <si>
    <t>PRODUCTION SUPPLIES</t>
  </si>
  <si>
    <t>Matrix category</t>
  </si>
  <si>
    <t>Matrix Category</t>
  </si>
  <si>
    <t>PROTECTION EQUIPMENT</t>
  </si>
  <si>
    <t>CLEANING AND WASTE PROC.</t>
  </si>
  <si>
    <t>Budget</t>
  </si>
  <si>
    <t>Total</t>
  </si>
  <si>
    <t>Travels</t>
  </si>
  <si>
    <t>Water</t>
  </si>
  <si>
    <t>PRODUCTION</t>
  </si>
  <si>
    <t>Morgan F</t>
  </si>
  <si>
    <t>Joaquin P</t>
  </si>
  <si>
    <t>María L</t>
  </si>
  <si>
    <t>Jennifer A</t>
  </si>
  <si>
    <t>Paula E</t>
  </si>
  <si>
    <t>Department</t>
  </si>
  <si>
    <t>LOGISTICS</t>
  </si>
  <si>
    <t>PIGEN</t>
  </si>
  <si>
    <t>PSGEN</t>
  </si>
  <si>
    <t>Production - Variable overheads</t>
  </si>
  <si>
    <t>Production - Fixed overheads</t>
  </si>
  <si>
    <t>MIPAR</t>
  </si>
  <si>
    <t>MIWAR</t>
  </si>
  <si>
    <t>MICAR</t>
  </si>
  <si>
    <t>MSGEN</t>
  </si>
  <si>
    <t>PIPAR</t>
  </si>
  <si>
    <t>Maintenance - Welding Area</t>
  </si>
  <si>
    <t>Maintenance - Cutting Area</t>
  </si>
  <si>
    <t>Maintenance - Presses Area</t>
  </si>
  <si>
    <t>PIWAR</t>
  </si>
  <si>
    <t>PICAR</t>
  </si>
  <si>
    <t>Production - Welding Area</t>
  </si>
  <si>
    <t>Production - Cutting Area</t>
  </si>
  <si>
    <t>Production - Presses Area</t>
  </si>
  <si>
    <t>Maintenance - Fixed overheads</t>
  </si>
  <si>
    <t>LIGEN</t>
  </si>
  <si>
    <t>LSGEN</t>
  </si>
  <si>
    <t>Logistics - Variable overheads</t>
  </si>
  <si>
    <t>Logistics - Fixed overheads</t>
  </si>
  <si>
    <t>QIGEN</t>
  </si>
  <si>
    <t>QSGEN</t>
  </si>
  <si>
    <t>HSGEN</t>
  </si>
  <si>
    <t>HSHNS</t>
  </si>
  <si>
    <t>Quality - Variable overheads</t>
  </si>
  <si>
    <t>Quality - Fixed overheads</t>
  </si>
  <si>
    <t>HHRR - Overheads</t>
  </si>
  <si>
    <t xml:space="preserve">Health and Safety - Overheads </t>
  </si>
  <si>
    <t>Deparment</t>
  </si>
  <si>
    <t>COCE Name</t>
  </si>
  <si>
    <t>FREIGHT</t>
  </si>
  <si>
    <t xml:space="preserve">MATRIX OF </t>
  </si>
  <si>
    <t xml:space="preserve">BUDGET </t>
  </si>
  <si>
    <t>RESPONSIBILITY</t>
  </si>
  <si>
    <t>EUR</t>
  </si>
  <si>
    <t>HEALTH INSURANCE</t>
  </si>
  <si>
    <t xml:space="preserve">SPARE PARTS - MACHINERY     </t>
  </si>
  <si>
    <t xml:space="preserve">SPARE PARTS - OTHERS        </t>
  </si>
  <si>
    <t>MAINTENANCE SERVICES - MACHINERY</t>
  </si>
  <si>
    <t>MAINTENANCE SERVICES - OTHERS</t>
  </si>
  <si>
    <t>OTHER UTILITIES</t>
  </si>
  <si>
    <t>FREIGHT PURCHASES</t>
  </si>
  <si>
    <t>FREIGHT SALES</t>
  </si>
  <si>
    <t>Oil</t>
  </si>
  <si>
    <t>Tools reposition</t>
  </si>
  <si>
    <t>Spare parts others</t>
  </si>
  <si>
    <t>Spare parts Presses</t>
  </si>
  <si>
    <t>Spare parts Welding</t>
  </si>
  <si>
    <t>Spare parts Cutting machines</t>
  </si>
  <si>
    <t>Gas</t>
  </si>
  <si>
    <t>Electricity</t>
  </si>
  <si>
    <t>Forklift maintenance</t>
  </si>
  <si>
    <t>Forklift gas</t>
  </si>
  <si>
    <t>Forklift renting</t>
  </si>
  <si>
    <t>Licenses for quality software</t>
  </si>
  <si>
    <t>Calibrations for quality equipment</t>
  </si>
  <si>
    <t>Spare parts quality equip.</t>
  </si>
  <si>
    <t>Auditings</t>
  </si>
  <si>
    <t>Rework services</t>
  </si>
  <si>
    <t>Car leasing for management</t>
  </si>
  <si>
    <t>Flights for management expats</t>
  </si>
  <si>
    <t>Health insurance for management</t>
  </si>
  <si>
    <t>Medical services</t>
  </si>
  <si>
    <t>Purchasing information</t>
  </si>
  <si>
    <t>CO area curr</t>
  </si>
  <si>
    <t>Value in COArea Curr</t>
  </si>
  <si>
    <t>Month</t>
  </si>
  <si>
    <t>YtD</t>
  </si>
  <si>
    <t>Months</t>
  </si>
  <si>
    <t>COCE (Code)</t>
  </si>
  <si>
    <t>Personnel insurances</t>
  </si>
  <si>
    <t>Building reparations</t>
  </si>
  <si>
    <t>Presses - Periodical maintenance</t>
  </si>
  <si>
    <t>Business trips</t>
  </si>
  <si>
    <t>Hazarous waste</t>
  </si>
  <si>
    <t>Flats for management</t>
  </si>
  <si>
    <t>X2930000</t>
  </si>
  <si>
    <t>X2900000</t>
  </si>
  <si>
    <t>X2100002</t>
  </si>
  <si>
    <t>X4900004</t>
  </si>
  <si>
    <t>X2430000</t>
  </si>
  <si>
    <t>X2400000</t>
  </si>
  <si>
    <t>X4900002</t>
  </si>
  <si>
    <t>X4900008</t>
  </si>
  <si>
    <t>X2220002</t>
  </si>
  <si>
    <t>X2220000</t>
  </si>
  <si>
    <t>X2930003</t>
  </si>
  <si>
    <t>X4900000</t>
  </si>
  <si>
    <t>X0200000</t>
  </si>
  <si>
    <t>X4900005</t>
  </si>
  <si>
    <t>X2100000</t>
  </si>
  <si>
    <t>X2200002</t>
  </si>
  <si>
    <t>X2200000</t>
  </si>
  <si>
    <t>X2100001</t>
  </si>
  <si>
    <t>X2910000</t>
  </si>
  <si>
    <t>X2970000</t>
  </si>
  <si>
    <t>X2800000</t>
  </si>
  <si>
    <t>X2810000</t>
  </si>
  <si>
    <t>X2930002</t>
  </si>
  <si>
    <t>G/L Account</t>
  </si>
  <si>
    <t>Scrap area maintenance</t>
  </si>
  <si>
    <t>Standard protection equipment</t>
  </si>
  <si>
    <t>Special protection equipment</t>
  </si>
  <si>
    <t>Canteen in factory</t>
  </si>
  <si>
    <t xml:space="preserve">Kindergarden </t>
  </si>
  <si>
    <t>Recruitment consulting</t>
  </si>
  <si>
    <t>Employee branding actions</t>
  </si>
  <si>
    <t>Deviation (%)</t>
  </si>
  <si>
    <t>Dev (%)</t>
  </si>
  <si>
    <t>RELOCATION EXPENSES</t>
  </si>
  <si>
    <t>Chemistry</t>
  </si>
  <si>
    <t>Other consumables</t>
  </si>
  <si>
    <t>CC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</si>
</sst>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&quot;zł&quot;_-;\-* #,##0.00\ &quot;zł&quot;_-;_-* &quot;-&quot;??\ &quot;zł&quot;_-;_-@_-"/>
    <numFmt numFmtId="165" formatCode="_-* #,##0\ _z_ł_-;\-* #,##0\ _z_ł_-;_-* &quot;-&quot;\ _z_ł_-;_-@_-"/>
    <numFmt numFmtId="166" formatCode="_-* #,##0.00\ _z_ł_-;\-* #,##0.00\ _z_ł_-;_-* &quot;-&quot;??\ _z_ł_-;_-@_-"/>
    <numFmt numFmtId="167" formatCode="_-* #,##0.00\ _€_-;\-* #,##0.00\ _€_-;_-* &quot;-&quot;??\ _€_-;_-@_-"/>
    <numFmt numFmtId="168" formatCode="_(* #,##0.00_);_(* \(#,##0.00\);_(* &quot;-&quot;??_);_(@_)"/>
    <numFmt numFmtId="169" formatCode="_-* #,##0.00\ _P_L_N_-;\-* #,##0.00\ _P_L_N_-;_-* &quot;-&quot;??\ _P_L_N_-;_-@_-"/>
    <numFmt numFmtId="170" formatCode="0.0"/>
    <numFmt numFmtId="171" formatCode="&quot;$&quot;* #,##0\ ;&quot;$&quot;* \(#,##0\)"/>
    <numFmt numFmtId="172" formatCode="#,##0.0_);\(#,##0.0\);0.0_);@_)"/>
    <numFmt numFmtId="173" formatCode="_(\¥* #,##0_);\(\¥#,##0\)"/>
    <numFmt numFmtId="174" formatCode="_-&quot;£&quot;* #,##0.000_-;\-&quot;£&quot;* #,##0.000_-;_-&quot;£&quot;* &quot;-&quot;??_-;_-@_-"/>
    <numFmt numFmtId="175" formatCode="_(&quot;$&quot;* #,##0.0_);_(&quot;$&quot;* \(#,##0.0\);_(&quot;$&quot;* &quot;-&quot;??_);_(@_)"/>
    <numFmt numFmtId="176" formatCode="0.0000__"/>
    <numFmt numFmtId="177" formatCode="#,##0.00&quot; F&quot;_);[Red]\(#,##0.00&quot; F&quot;\)"/>
    <numFmt numFmtId="178" formatCode="&quot;£&quot;#,##0;[Red]\-&quot;£&quot;#,##0"/>
    <numFmt numFmtId="179" formatCode="&quot;$&quot;* #,##0.0_);[Red]&quot;$&quot;* \(#,##0.0\)"/>
    <numFmt numFmtId="180" formatCode="#,##0.00&quot; F&quot;;\-#,##0.00&quot; F&quot;"/>
    <numFmt numFmtId="181" formatCode="&quot;£&quot;#,##0.00;[Red]\-&quot;£&quot;#,##0.00"/>
    <numFmt numFmtId="182" formatCode="&quot;$&quot;* #,##0.0\ ;&quot;$&quot;* \(#,##0.0\)"/>
    <numFmt numFmtId="183" formatCode="&quot;$&quot;* #,##0.00\ ;&quot;$&quot;* \(#,##0.00\)"/>
    <numFmt numFmtId="184" formatCode="#,##0&quot; F&quot;;[Red]\-#,##0&quot; F&quot;"/>
    <numFmt numFmtId="185" formatCode="0_)%;\(0\)%"/>
    <numFmt numFmtId="186" formatCode="_-* #,##0\ &quot;$&quot;_-;\-* #,##0\ &quot;$&quot;_-;_-* &quot;-&quot;\ &quot;$&quot;_-;_-@_-"/>
    <numFmt numFmtId="187" formatCode="0.0\ %;\(0.0\)%"/>
    <numFmt numFmtId="188" formatCode="_-* #,##0.00\ &quot;BF&quot;_-;\-* #,##0.00\ &quot;BF&quot;_-;_-* &quot;-&quot;??\ &quot;BF&quot;_-;_-@_-"/>
    <numFmt numFmtId="189" formatCode="0.0%"/>
    <numFmt numFmtId="190" formatCode="_(&quot;$&quot;* #,##0.00_);_(&quot;$&quot;* \(#,##0.00\);_(&quot;$&quot;* &quot;-&quot;??_);_(@_)"/>
    <numFmt numFmtId="191" formatCode="&quot;\&quot;#,##0.00;[Red]&quot;\&quot;\-#,##0.00"/>
    <numFmt numFmtId="192" formatCode="_ * #,##0.00_ ;_ * \-#,##0.00_ ;_ * &quot;-&quot;??_ ;_ @_ "/>
    <numFmt numFmtId="193" formatCode="&quot;\&quot;#,##0;[Red]&quot;\&quot;\-#,##0"/>
    <numFmt numFmtId="194" formatCode="#,##0.00&quot; F&quot;;[Red]\-#,##0.00&quot; F&quot;"/>
    <numFmt numFmtId="195" formatCode="0.0000000000"/>
    <numFmt numFmtId="196" formatCode="hh:mm\ AM/PM_)"/>
    <numFmt numFmtId="197" formatCode="0%;\(0\)%"/>
    <numFmt numFmtId="198" formatCode="&quot;$&quot;* ##0.0\ ;&quot;$&quot;* \(##0.0\);&quot;$&quot;* &quot;N/A &quot;"/>
    <numFmt numFmtId="199" formatCode="_(* #,##0.0_);_(* \(#,##0.0\);_(* &quot;0&quot;_);_(@_)"/>
    <numFmt numFmtId="200" formatCode="0&quot;  &quot;"/>
    <numFmt numFmtId="201" formatCode="#,##0_);[Red]\ \(#,##0\)"/>
    <numFmt numFmtId="202" formatCode="#,##0.000000000_);[Red]\(#,##0.000000000\)"/>
    <numFmt numFmtId="203" formatCode="_(&quot;$&quot;* #,##0_);_(&quot;$&quot;* \(#,##0\);_(&quot;$&quot;* &quot;-&quot;??_);_(@_)"/>
    <numFmt numFmtId="204" formatCode="#,##0.00&quot; F&quot;_);\(#,##0.00&quot; F&quot;\)"/>
    <numFmt numFmtId="205" formatCode="\$\ #,##0.00_);[Red]\$\(#,##0.00\);\$\ \ \ \-\ \ "/>
    <numFmt numFmtId="206" formatCode="_-* #,##0.0_-;\-* #,##0.0_-;_-* &quot;-&quot;??_-;_-@_-"/>
    <numFmt numFmtId="207" formatCode="0.00000"/>
    <numFmt numFmtId="208" formatCode="#,##0.0000"/>
    <numFmt numFmtId="209" formatCode="&quot;US$&quot;#,##0.00_);\(&quot;US$&quot;#,##0.00\)"/>
    <numFmt numFmtId="210" formatCode="0.000&quot;%&quot;"/>
    <numFmt numFmtId="211" formatCode="&quot;$&quot;#,##0_);\(&quot;$&quot;#,##0\);\ &quot;$   - &quot;"/>
    <numFmt numFmtId="212" formatCode="0\ %\ "/>
    <numFmt numFmtId="213" formatCode=";;;"/>
    <numFmt numFmtId="214" formatCode="mmmm\ d\,\ yyyy"/>
    <numFmt numFmtId="215" formatCode="."/>
    <numFmt numFmtId="216" formatCode="#,##0.00\ [$€];[Red]\-#,##0.00\ [$€]"/>
    <numFmt numFmtId="217" formatCode="\(0000\)"/>
    <numFmt numFmtId="218" formatCode="_(* #,##0.0_);_(* \(#,##0.0\);_(* #,##0_);_(@_)"/>
    <numFmt numFmtId="219" formatCode="#,##0.0_);\(#,##0.0\);\-\-??"/>
    <numFmt numFmtId="220" formatCode="_ * #,##0_)_£_ ;_ * \(#,##0\)_£_ ;_ * &quot;-&quot;_)_£_ ;_ @_ "/>
    <numFmt numFmtId="221" formatCode="_(&quot;$&quot;* #,##0.0;_(&quot;$&quot;* \(#,##0.0\);_(&quot;$&quot;* &quot;0.0&quot;;_(@\)"/>
    <numFmt numFmtId="222" formatCode="#,##0;\-#,##0;&quot;-&quot;"/>
    <numFmt numFmtId="223" formatCode="#,##0;\(#,##0\)"/>
    <numFmt numFmtId="224" formatCode="0.000"/>
    <numFmt numFmtId="225" formatCode="#,##0;[Red]\(#,##0\)"/>
    <numFmt numFmtId="226" formatCode="#,##0.00;[Red]\(#,##0.00\)"/>
    <numFmt numFmtId="227" formatCode="0.0%;[Red]\(0.0%\)"/>
    <numFmt numFmtId="228" formatCode="&quot;SFr.&quot;#,##0.00;&quot;SFr.&quot;\-#,##0.00"/>
    <numFmt numFmtId="229" formatCode="&quot;$&quot;\ #,##0.0_);\$\(#,##0.0\)"/>
    <numFmt numFmtId="230" formatCode="_-* #,##0.00\ _D_M_-;\-* #,##0.00\ _D_M_-;_-* &quot;-&quot;??\ _D_M_-;_-@_-"/>
    <numFmt numFmtId="231" formatCode="_-* #,##0\ _D_M_-;\-* #,##0\ _D_M_-;_-* &quot;-&quot;\ _D_M_-;_-@_-"/>
    <numFmt numFmtId="232" formatCode="0.000_)"/>
    <numFmt numFmtId="233" formatCode="#,##0.0_);\(#,##0.0\)"/>
    <numFmt numFmtId="234" formatCode="_(* #,##0_);_(* \(#,##0\);_(* &quot;TBD&quot;_);_(@_)"/>
    <numFmt numFmtId="235" formatCode="_(* #,##0_);_(* \(#,##0\);_(* &quot;(TBD)&quot;;_(@_)"/>
    <numFmt numFmtId="236" formatCode="&quot;£&quot;\ #,##0_);\(&quot;£&quot;\ #,##0\)"/>
    <numFmt numFmtId="237" formatCode="0%;\(0%\)"/>
    <numFmt numFmtId="238" formatCode="_-* #,##0.00\ &quot;$&quot;_-;\-* #,##0.00\ &quot;$&quot;_-;_-* &quot;-&quot;??\ &quot;$&quot;_-;_-@_-"/>
    <numFmt numFmtId="239" formatCode="\$#,##0.00;[Red]\-\$#,##0.00"/>
    <numFmt numFmtId="240" formatCode="_(&quot;$&quot;* #,##0_);_(&quot;$&quot;* \(#,##0\);_(&quot;$&quot;* &quot;TBD&quot;_);_(@_)"/>
    <numFmt numFmtId="241" formatCode="_(&quot;$&quot;* #,##0_);_(&quot;$&quot;* \(#,##0\);_(&quot;$&quot;* &quot;(TBD)&quot;;_(@_)"/>
    <numFmt numFmtId="242" formatCode="_-* #,##0.00\ &quot;Pts&quot;_-;\-* #,##0.00\ &quot;Pts&quot;_-;_-* &quot;-&quot;??\ &quot;Pts&quot;_-;_-@_-"/>
    <numFmt numFmtId="243" formatCode="_-* #,##0\ _P_t_s_-;\-* #,##0\ _P_t_s_-;_-* &quot;-&quot;\ _P_t_s_-;_-@_-"/>
    <numFmt numFmtId="244" formatCode="_(&quot;$&quot;* #,##0_);_(&quot;$&quot;* \(#,##0\);_(@_)"/>
    <numFmt numFmtId="245" formatCode="&quot;$&quot;* #,##0.00_);[Red]&quot;$&quot;* \(#,##0.00\)"/>
    <numFmt numFmtId="246" formatCode="0.00\ \ \ \ \ ;\(0.00\)\ \ \ \ "/>
    <numFmt numFmtId="247" formatCode="0.000\ \ \ \ \ ;\(0.000\)\ \ \ \ "/>
    <numFmt numFmtId="248" formatCode="&quot;$&quot;* #,##0.00_);&quot;$&quot;* \(#,##0.00\)"/>
    <numFmt numFmtId="249" formatCode="_-&quot;£&quot;* #,##0.00_-;\-&quot;£&quot;* #,##0.00_-;_-&quot;£&quot;* &quot;-&quot;??_-;_-@_-"/>
    <numFmt numFmtId="250" formatCode="0.0000%"/>
    <numFmt numFmtId="251" formatCode="\t0.00%"/>
    <numFmt numFmtId="252" formatCode="&quot;$&quot;\ #,##0_);&quot;$&quot;\ \ \(#,##0\)"/>
    <numFmt numFmtId="253" formatCode="#,##0.0"/>
    <numFmt numFmtId="254" formatCode="mm/dd/yy"/>
    <numFmt numFmtId="255" formatCode="#,##0.0;\(#,##0.0\)"/>
    <numFmt numFmtId="256" formatCode="0.00\ \ \ \ \ &quot;e/&quot;"/>
    <numFmt numFmtId="257" formatCode="#,##0.0000_);\(#,##0.0000\)"/>
    <numFmt numFmtId="258" formatCode="#,##0.0;\(#,##0.0\);\-"/>
    <numFmt numFmtId="259" formatCode="#,##0\ &quot;DM&quot;"/>
    <numFmt numFmtId="260" formatCode="&quot;$&quot;#,##0_);\(&quot;$&quot;#,##0\)"/>
    <numFmt numFmtId="261" formatCode="\t#\ ??/??"/>
    <numFmt numFmtId="262" formatCode="_(&quot;$&quot;* #,##0_);_(&quot;$&quot;* \(#,##0\);_(&quot;$&quot;* &quot;-&quot;_);_(@_)"/>
    <numFmt numFmtId="263" formatCode="_-* #,##0\ _z_l_-;\-* #,##0\ _z_l_-;_-* &quot;-&quot;\ _z_l_-;_-@_-"/>
    <numFmt numFmtId="264" formatCode="_-* #,##0.00\ _z_l_-;\-* #,##0.00\ _z_l_-;_-* &quot;-&quot;??\ _z_l_-;_-@_-"/>
    <numFmt numFmtId="265" formatCode="&quot;$&quot;#,##0_);[Red]\(&quot;$&quot;#,##0\)"/>
    <numFmt numFmtId="266" formatCode="_-* #,##0.00\ [$€]_-;\-* #,##0.00\ [$€]_-;_-* &quot;-&quot;??\ [$€]_-;_-@_-"/>
    <numFmt numFmtId="267" formatCode="_([$€-2]* #,##0.00_);_([$€-2]* \(#,##0.00\);_([$€-2]* &quot;-&quot;??_)"/>
    <numFmt numFmtId="268" formatCode="_(&quot;$&quot;* #,##0;_(&quot;$&quot;* \(#,##0\);_(&quot;$&quot;* &quot;0&quot;;_(@\)"/>
    <numFmt numFmtId="269" formatCode="#,##0.00%;[Red]\(#,##0.00%\)"/>
    <numFmt numFmtId="270" formatCode="_-* #,##0.00\ &quot;DM&quot;_-;\-* #,##0.00\ &quot;DM&quot;_-;_-* &quot;-&quot;??\ &quot;DM&quot;_-;_-@_-"/>
    <numFmt numFmtId="271" formatCode="_-* #,##0.00\ _F_-;\-* #,##0.00\ _F_-;_-* &quot;-&quot;??\ _F_-;_-@_-"/>
    <numFmt numFmtId="272" formatCode="_(&quot;Cr$&quot;* #,##0_);_(&quot;Cr$&quot;* \(#,##0\);_(&quot;Cr$&quot;* &quot;-&quot;_);_(@_)"/>
    <numFmt numFmtId="273" formatCode="_(&quot;Cr$&quot;* #,##0.00_);_(&quot;Cr$&quot;* \(#,##0.00\);_(&quot;Cr$&quot;* &quot;-&quot;??_);_(@_)"/>
    <numFmt numFmtId="274" formatCode="&quot;$&quot;#,##0.0"/>
    <numFmt numFmtId="275" formatCode="#,##0&quot;?&quot;_);[Red]\(#,##0&quot;?&quot;\)"/>
    <numFmt numFmtId="276" formatCode="_-* #,##0\ &quot;F&quot;_-;\-* #,##0\ &quot;F&quot;_-;_-* &quot;-&quot;\ &quot;F&quot;_-;_-@_-"/>
    <numFmt numFmtId="277" formatCode="_-* #,##0.00\ &quot;F&quot;_-;\-* #,##0.00\ &quot;F&quot;_-;_-* &quot;-&quot;??\ &quot;F&quot;_-;_-@_-"/>
    <numFmt numFmtId="278" formatCode="#,##0&quot;｣&quot;_);[Red]\(#,##0&quot;｣&quot;\)"/>
    <numFmt numFmtId="279" formatCode="0.00_)"/>
    <numFmt numFmtId="280" formatCode="dd\/mm\/yy"/>
    <numFmt numFmtId="281" formatCode="_(* #,##0.0;_(* \(#,##0.0\);_(* &quot;0.0&quot;;_(@_)"/>
    <numFmt numFmtId="282" formatCode="#,##0.0\ ;\(#,##0.0\)"/>
    <numFmt numFmtId="283" formatCode="0.0_)%;\(0.0\)%"/>
    <numFmt numFmtId="284" formatCode="0.0%;\ \(0.0\)%"/>
    <numFmt numFmtId="285" formatCode="0.0\ \ \ \ \ &quot;e/&quot;"/>
    <numFmt numFmtId="286" formatCode="&quot;$&quot;#,##0.00_);\(&quot;$&quot;#,##0.00\)"/>
    <numFmt numFmtId="287" formatCode="_-* #,##0\ _k_r_-;\-* #,##0\ _k_r_-;_-* &quot;-&quot;\ _k_r_-;_-@_-"/>
    <numFmt numFmtId="288" formatCode="#,##0.00\ ;\(#,##0.00\)"/>
    <numFmt numFmtId="289" formatCode="#,##0&quot; F&quot;;\-#,##0&quot; F&quot;"/>
    <numFmt numFmtId="290" formatCode="_-* #,##0\ &quot;kr&quot;_-;\-* #,##0\ &quot;kr&quot;_-;_-* &quot;-&quot;\ &quot;kr&quot;_-;_-@_-"/>
    <numFmt numFmtId="291" formatCode="_-&quot;£&quot;* #,##0_-;\-&quot;£&quot;* #,##0_-;_-&quot;£&quot;* &quot;-&quot;_-;_-@_-"/>
    <numFmt numFmtId="292" formatCode="_(* #,##0.000_);_(* \(#,##0.000\);_(* &quot;-&quot;??_);_(@_)"/>
    <numFmt numFmtId="293" formatCode="&quot;\&quot;#,##0_);\(&quot;\&quot;#,##0\)"/>
    <numFmt numFmtId="294" formatCode="_(\¥* #,##0.00_);_(\¥* \(#,##0.00\);_(\¥* &quot;-&quot;??_);_(@_)"/>
    <numFmt numFmtId="295" formatCode="_(\¥* #,##0_);_(\¥* \(#,##0\);_(\¥* &quot;-&quot;_);_(@_)"/>
    <numFmt numFmtId="296" formatCode="_(&quot;\&quot;* #,##0_);_(&quot;\&quot;* \(#,##0\);_(&quot;\&quot;* &quot;-&quot;_);_(@_)"/>
    <numFmt numFmtId="297" formatCode="_ * #,##0_ ;_ * \-#,##0_ ;_ * &quot;-&quot;_ ;_ @_ "/>
    <numFmt numFmtId="298" formatCode="_ &quot;\&quot;* #,##0_ ;_ &quot;\&quot;* \-#,##0_ ;_ &quot;\&quot;* &quot;-&quot;_ ;_ @_ "/>
    <numFmt numFmtId="299" formatCode="_ &quot;\&quot;* #,##0.00_ ;_ &quot;\&quot;* \-#,##0.00_ ;_ &quot;\&quot;* &quot;-&quot;??_ ;_ @_ "/>
    <numFmt numFmtId="300" formatCode="m&quot;월&quot;&quot;\&quot;&quot;\&quot;&quot;\&quot;&quot;\&quot;\!\ d&quot;일&quot;"/>
    <numFmt numFmtId="301" formatCode="_-* #\!\,##0_-;&quot;\&quot;\!\-* #\!\,##0_-;_-* &quot;-&quot;_-;_-@_-"/>
    <numFmt numFmtId="302" formatCode="mm&quot;월&quot;&quot;\&quot;\!\ dd&quot;일&quot;"/>
    <numFmt numFmtId="303" formatCode="_ * #\!\,##0_ ;_ * &quot;\&quot;\!\-#\!\,##0_ ;_ * &quot;-&quot;_ ;_ @_ "/>
    <numFmt numFmtId="304" formatCode="_ * #\!\,##0\!.00_ ;_ * &quot;\&quot;\!\-#\!\,##0\!.00_ ;_ * &quot;-&quot;??_ ;_ @_ "/>
    <numFmt numFmtId="305" formatCode="mm&quot;\&quot;&quot;\&quot;&quot;\&quot;\!/dd"/>
    <numFmt numFmtId="306" formatCode="yyyy&quot;年&quot;&quot;\&quot;&quot;\&quot;&quot;\&quot;&quot;\&quot;\!\ mm&quot;月&quot;&quot;\&quot;&quot;\&quot;&quot;\&quot;&quot;\&quot;\!\ dd&quot;日&quot;"/>
    <numFmt numFmtId="307" formatCode="mm&quot;\&quot;&quot;\&quot;&quot;\&quot;&quot;\&quot;\!/dd&quot;\&quot;&quot;\&quot;&quot;\&quot;&quot;\&quot;\!/yy"/>
  </numFmts>
  <fonts count="20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13"/>
      <color indexed="62"/>
      <name val="Calibri"/>
      <family val="2"/>
    </font>
    <font>
      <sz val="8"/>
      <color theme="1"/>
      <name val="Calibri"/>
      <family val="2"/>
      <scheme val="minor"/>
    </font>
    <font>
      <sz val="8"/>
      <name val="Arial"/>
      <family val="2"/>
      <charset val="238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color indexed="17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Courier"/>
      <family val="3"/>
    </font>
    <font>
      <sz val="10"/>
      <color indexed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color indexed="72"/>
      <name val="Arial"/>
      <family val="2"/>
      <charset val="238"/>
    </font>
    <font>
      <b/>
      <sz val="12"/>
      <color indexed="8"/>
      <name val="Arial"/>
      <family val="2"/>
    </font>
    <font>
      <sz val="8.5"/>
      <name val="LinePrinter"/>
    </font>
    <font>
      <sz val="10"/>
      <name val="MS Sans Serif"/>
      <family val="2"/>
    </font>
    <font>
      <sz val="8.5"/>
      <name val="LinePrinter"/>
      <family val="2"/>
    </font>
    <font>
      <sz val="11"/>
      <name val="‚l‚r ‚oƒSƒVƒbƒN"/>
      <family val="3"/>
    </font>
    <font>
      <sz val="10"/>
      <name val="JaguarJC"/>
    </font>
    <font>
      <sz val="10"/>
      <name val="Prestige Elite"/>
    </font>
    <font>
      <sz val="12"/>
      <name val="???"/>
      <family val="3"/>
      <charset val="129"/>
    </font>
    <font>
      <sz val="12"/>
      <name val="바탕체"/>
      <family val="1"/>
      <charset val="129"/>
    </font>
    <font>
      <u/>
      <sz val="10"/>
      <color indexed="12"/>
      <name val="?? ?????"/>
      <family val="3"/>
      <charset val="128"/>
    </font>
    <font>
      <sz val="14"/>
      <name val="System"/>
      <family val="2"/>
    </font>
    <font>
      <sz val="10"/>
      <name val="???"/>
      <family val="3"/>
      <charset val="129"/>
    </font>
    <font>
      <sz val="11"/>
      <name val="‚l‚r –¾’©"/>
      <charset val="128"/>
    </font>
    <font>
      <u/>
      <sz val="11"/>
      <color indexed="36"/>
      <name val="‚l‚r ‚oƒSƒVƒbƒN"/>
      <family val="3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9"/>
      <name val="lr oSVbN"/>
      <family val="3"/>
      <charset val="128"/>
    </font>
    <font>
      <sz val="10"/>
      <name val="Palatino"/>
      <family val="1"/>
    </font>
    <font>
      <sz val="11"/>
      <name val="Arial"/>
      <family val="2"/>
    </font>
    <font>
      <b/>
      <sz val="8.5"/>
      <name val="LinePrinter"/>
    </font>
    <font>
      <b/>
      <sz val="12"/>
      <name val="Times New Roman"/>
      <family val="1"/>
    </font>
    <font>
      <sz val="12"/>
      <name val="Helv"/>
    </font>
    <font>
      <b/>
      <sz val="12"/>
      <name val="MS Sans Serif"/>
      <family val="2"/>
    </font>
    <font>
      <sz val="12"/>
      <name val="¹UAAA¼"/>
      <family val="3"/>
      <charset val="129"/>
    </font>
    <font>
      <sz val="8"/>
      <name val="Times New Roman"/>
      <family val="1"/>
    </font>
    <font>
      <sz val="8"/>
      <name val="MS Sans Serif"/>
      <family val="2"/>
    </font>
    <font>
      <sz val="10"/>
      <name val="Calibri Light"/>
      <family val="2"/>
      <scheme val="major"/>
    </font>
    <font>
      <sz val="9"/>
      <name val="Arial MT"/>
    </font>
    <font>
      <sz val="10"/>
      <color theme="9"/>
      <name val="Calibri Light"/>
      <family val="2"/>
      <scheme val="major"/>
    </font>
    <font>
      <sz val="10"/>
      <color indexed="12"/>
      <name val="Arial"/>
      <family val="2"/>
    </font>
    <font>
      <sz val="10"/>
      <color indexed="20"/>
      <name val="Arial Narrow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b/>
      <sz val="10"/>
      <name val="Helv"/>
    </font>
    <font>
      <i/>
      <sz val="10"/>
      <color indexed="10"/>
      <name val="Arial Narrow"/>
      <family val="2"/>
    </font>
    <font>
      <sz val="11"/>
      <name val="Tms Rmn"/>
    </font>
    <font>
      <b/>
      <sz val="9"/>
      <name val="Arial"/>
      <family val="2"/>
    </font>
    <font>
      <sz val="11"/>
      <color indexed="8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name val="Helv"/>
    </font>
    <font>
      <b/>
      <sz val="8"/>
      <name val="MS Sans Serif"/>
      <family val="2"/>
    </font>
    <font>
      <sz val="10"/>
      <color indexed="19"/>
      <name val="Arial Narrow"/>
      <family val="2"/>
    </font>
    <font>
      <b/>
      <sz val="10"/>
      <name val="Times New Roman"/>
      <family val="1"/>
    </font>
    <font>
      <sz val="10"/>
      <color indexed="16"/>
      <name val="MS Serif"/>
      <family val="1"/>
    </font>
    <font>
      <i/>
      <sz val="10"/>
      <color indexed="12"/>
      <name val="Arial Narrow"/>
      <family val="2"/>
    </font>
    <font>
      <sz val="10"/>
      <name val="Univers"/>
      <family val="2"/>
    </font>
    <font>
      <u/>
      <sz val="11"/>
      <color indexed="12"/>
      <name val="‚l‚r ‚oƒSƒVƒbƒN"/>
      <family val="3"/>
    </font>
    <font>
      <i/>
      <sz val="10"/>
      <color indexed="11"/>
      <name val="Arial Narrow"/>
      <family val="2"/>
    </font>
    <font>
      <sz val="11"/>
      <name val="‚l‚r ‚oƒSƒVƒbƒN"/>
      <charset val="128"/>
    </font>
    <font>
      <sz val="10"/>
      <color theme="7"/>
      <name val="Calibri"/>
      <family val="2"/>
      <scheme val="minor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0"/>
      <name val="Arial"/>
      <family val="2"/>
    </font>
    <font>
      <u/>
      <sz val="10"/>
      <color indexed="52"/>
      <name val="Arial"/>
      <family val="2"/>
    </font>
    <font>
      <u/>
      <sz val="16.5"/>
      <color indexed="12"/>
      <name val="Zurich II"/>
    </font>
    <font>
      <u/>
      <sz val="16.5"/>
      <color indexed="36"/>
      <name val="Zurich II"/>
    </font>
    <font>
      <u/>
      <sz val="8.25"/>
      <color indexed="12"/>
      <name val="Zurich II"/>
    </font>
    <font>
      <u/>
      <sz val="11"/>
      <color indexed="12"/>
      <name val="Calibri"/>
      <family val="2"/>
    </font>
    <font>
      <u/>
      <sz val="7.5"/>
      <color indexed="12"/>
      <name val="Arial"/>
      <family val="2"/>
    </font>
    <font>
      <sz val="10"/>
      <color indexed="8"/>
      <name val="Arial Narrow"/>
      <family val="2"/>
    </font>
    <font>
      <sz val="7"/>
      <name val="Times New Roman"/>
      <family val="1"/>
    </font>
    <font>
      <sz val="12"/>
      <color indexed="9"/>
      <name val="Helv"/>
    </font>
    <font>
      <sz val="8"/>
      <name val="Helvetica"/>
      <family val="2"/>
    </font>
    <font>
      <b/>
      <sz val="11"/>
      <name val="Helv"/>
    </font>
    <font>
      <sz val="11"/>
      <name val="Times New Roman"/>
      <family val="1"/>
    </font>
    <font>
      <sz val="10"/>
      <color theme="2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ＭＳ Ｐゴシック"/>
      <family val="3"/>
      <charset val="128"/>
    </font>
    <font>
      <sz val="12"/>
      <name val="明朝"/>
      <family val="3"/>
      <charset val="128"/>
    </font>
    <font>
      <sz val="11"/>
      <color theme="1"/>
      <name val="Arial"/>
      <family val="2"/>
    </font>
    <font>
      <sz val="10"/>
      <color indexed="17"/>
      <name val="Arial Narrow"/>
      <family val="2"/>
    </font>
    <font>
      <b/>
      <sz val="10"/>
      <name val="Calibri"/>
      <family val="2"/>
      <charset val="238"/>
      <scheme val="minor"/>
    </font>
    <font>
      <b/>
      <sz val="8"/>
      <name val="Times New Roman"/>
      <family val="1"/>
    </font>
    <font>
      <i/>
      <sz val="10"/>
      <color indexed="23"/>
      <name val="Arial Narrow"/>
      <family val="2"/>
    </font>
    <font>
      <sz val="10"/>
      <name val="Arial Narrow"/>
      <family val="2"/>
    </font>
    <font>
      <sz val="9.5"/>
      <name val="Calibri"/>
      <family val="2"/>
      <scheme val="minor"/>
    </font>
    <font>
      <b/>
      <sz val="10"/>
      <name val="MS Sans Serif"/>
      <family val="2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2"/>
      <color indexed="8"/>
      <name val="Times New Roman"/>
      <family val="1"/>
    </font>
    <font>
      <sz val="10"/>
      <color rgb="FFFF0000"/>
      <name val="Calibri"/>
      <family val="2"/>
      <scheme val="minor"/>
    </font>
    <font>
      <sz val="8"/>
      <color indexed="9"/>
      <name val="MS Sans Serif"/>
      <family val="2"/>
    </font>
    <font>
      <b/>
      <sz val="8.25"/>
      <name val="Helv"/>
    </font>
    <font>
      <u/>
      <sz val="7.5"/>
      <color indexed="36"/>
      <name val="Arial"/>
      <family val="2"/>
    </font>
    <font>
      <sz val="6"/>
      <color indexed="23"/>
      <name val="Arial"/>
      <family val="2"/>
    </font>
    <font>
      <sz val="6"/>
      <color indexed="55"/>
      <name val="Arial"/>
      <family val="2"/>
    </font>
    <font>
      <sz val="10"/>
      <name val="Helvetica"/>
      <family val="2"/>
    </font>
    <font>
      <b/>
      <sz val="18"/>
      <color indexed="8"/>
      <name val="Arial"/>
      <family val="2"/>
    </font>
    <font>
      <u/>
      <sz val="10"/>
      <name val="Prestige Elite"/>
    </font>
    <font>
      <sz val="10"/>
      <color indexed="18"/>
      <name val="Arial Narrow"/>
      <family val="2"/>
    </font>
    <font>
      <i/>
      <sz val="10"/>
      <color indexed="8"/>
      <name val="Arial Narrow"/>
      <family val="2"/>
    </font>
    <font>
      <b/>
      <sz val="10"/>
      <name val="Arial"/>
      <family val="2"/>
    </font>
    <font>
      <sz val="10"/>
      <name val="Wingdings"/>
      <charset val="2"/>
    </font>
    <font>
      <sz val="12"/>
      <name val="ｹﾙﾅﾁﾃｼ"/>
      <family val="1"/>
      <charset val="128"/>
    </font>
    <font>
      <sz val="11"/>
      <name val="ｵｸｿ "/>
      <family val="3"/>
      <charset val="128"/>
    </font>
    <font>
      <u/>
      <sz val="10"/>
      <color indexed="12"/>
      <name val="ＭＳ Ｐゴシック"/>
      <family val="3"/>
      <charset val="128"/>
    </font>
    <font>
      <sz val="12"/>
      <name val="굴림체"/>
      <family val="3"/>
      <charset val="129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1"/>
      <name val="돋움"/>
      <family val="3"/>
      <charset val="129"/>
    </font>
    <font>
      <sz val="12"/>
      <name val="바탕체"/>
      <family val="3"/>
      <charset val="129"/>
    </font>
    <font>
      <sz val="10"/>
      <name val="굴림체"/>
      <family val="3"/>
      <charset val="129"/>
    </font>
    <font>
      <sz val="12"/>
      <name val="Times New Roman"/>
      <family val="1"/>
    </font>
    <font>
      <sz val="10"/>
      <name val="宋体"/>
      <charset val="134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rgb="FF31436B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sz val="8"/>
      <color rgb="FF31436B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22"/>
        <bgColor indexed="64"/>
      </patternFill>
    </fill>
    <fill>
      <patternFill patternType="gray125">
        <fgColor indexed="34"/>
      </patternFill>
    </fill>
    <fill>
      <patternFill patternType="solid">
        <fgColor indexed="13"/>
      </patternFill>
    </fill>
    <fill>
      <patternFill patternType="solid">
        <fgColor rgb="FF0070C0"/>
        <bgColor indexed="64"/>
      </patternFill>
    </fill>
    <fill>
      <patternFill patternType="mediumGray">
        <fgColor indexed="22"/>
      </patternFill>
    </fill>
    <fill>
      <patternFill patternType="darkGray">
        <fgColor indexed="1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31436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99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/>
      <right style="thin">
        <color theme="0" tint="-0.34998626667073579"/>
      </right>
      <top/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249977111117893"/>
      </top>
      <bottom/>
      <diagonal/>
    </border>
    <border>
      <left/>
      <right style="thin">
        <color theme="0" tint="-0.34998626667073579"/>
      </right>
      <top style="thin">
        <color theme="0" tint="-0.249977111117893"/>
      </top>
      <bottom/>
      <diagonal/>
    </border>
    <border>
      <left style="thin">
        <color theme="0" tint="-0.34998626667073579"/>
      </left>
      <right/>
      <top style="thin">
        <color theme="0" tint="-0.249977111117893"/>
      </top>
      <bottom style="thin">
        <color theme="0" tint="-0.34998626667073579"/>
      </bottom>
      <diagonal/>
    </border>
    <border>
      <left/>
      <right/>
      <top style="thin">
        <color theme="0" tint="-0.249977111117893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/>
      <bottom style="thin">
        <color theme="0" tint="-0.499984740745262"/>
      </bottom>
      <diagonal/>
    </border>
    <border>
      <left style="medium">
        <color rgb="FF31436B"/>
      </left>
      <right style="thin">
        <color indexed="64"/>
      </right>
      <top style="medium">
        <color rgb="FF31436B"/>
      </top>
      <bottom/>
      <diagonal/>
    </border>
    <border>
      <left style="thin">
        <color indexed="64"/>
      </left>
      <right style="medium">
        <color rgb="FF31436B"/>
      </right>
      <top style="medium">
        <color rgb="FF31436B"/>
      </top>
      <bottom/>
      <diagonal/>
    </border>
    <border>
      <left style="medium">
        <color rgb="FF31436B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rgb="FF31436B"/>
      </right>
      <top/>
      <bottom style="thin">
        <color theme="0" tint="-0.499984740745262"/>
      </bottom>
      <diagonal/>
    </border>
    <border>
      <left style="medium">
        <color rgb="FF31436B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medium">
        <color rgb="FF31436B"/>
      </right>
      <top style="thin">
        <color theme="0" tint="-0.499984740745262"/>
      </top>
      <bottom/>
      <diagonal/>
    </border>
    <border>
      <left style="thin">
        <color rgb="FF31436B"/>
      </left>
      <right/>
      <top style="thin">
        <color rgb="FF31436B"/>
      </top>
      <bottom style="thin">
        <color rgb="FF31436B"/>
      </bottom>
      <diagonal/>
    </border>
    <border>
      <left style="medium">
        <color rgb="FF31436B"/>
      </left>
      <right style="thin">
        <color rgb="FF31436B"/>
      </right>
      <top style="thin">
        <color rgb="FF31436B"/>
      </top>
      <bottom style="thin">
        <color rgb="FF31436B"/>
      </bottom>
      <diagonal/>
    </border>
    <border>
      <left style="thin">
        <color rgb="FF31436B"/>
      </left>
      <right style="medium">
        <color rgb="FF31436B"/>
      </right>
      <top style="thin">
        <color rgb="FF31436B"/>
      </top>
      <bottom style="thin">
        <color rgb="FF31436B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31436B"/>
      </left>
      <right/>
      <top style="thin">
        <color rgb="FF31436B"/>
      </top>
      <bottom style="medium">
        <color rgb="FF31436B"/>
      </bottom>
      <diagonal/>
    </border>
    <border>
      <left/>
      <right style="medium">
        <color rgb="FF31436B"/>
      </right>
      <top style="thin">
        <color rgb="FF31436B"/>
      </top>
      <bottom style="medium">
        <color rgb="FF31436B"/>
      </bottom>
      <diagonal/>
    </border>
    <border>
      <left/>
      <right/>
      <top style="thin">
        <color rgb="FF31436B"/>
      </top>
      <bottom style="medium">
        <color rgb="FF31436B"/>
      </bottom>
      <diagonal/>
    </border>
    <border>
      <left/>
      <right style="medium">
        <color rgb="FF31436B"/>
      </right>
      <top style="medium">
        <color rgb="FF31436B"/>
      </top>
      <bottom/>
      <diagonal/>
    </border>
    <border>
      <left style="medium">
        <color rgb="FF31436B"/>
      </left>
      <right/>
      <top style="medium">
        <color rgb="FF31436B"/>
      </top>
      <bottom/>
      <diagonal/>
    </border>
    <border>
      <left/>
      <right/>
      <top style="medium">
        <color rgb="FF31436B"/>
      </top>
      <bottom/>
      <diagonal/>
    </border>
    <border>
      <left/>
      <right style="medium">
        <color rgb="FF31436B"/>
      </right>
      <top/>
      <bottom style="thin">
        <color theme="0" tint="-0.499984740745262"/>
      </bottom>
      <diagonal/>
    </border>
    <border>
      <left style="thin">
        <color rgb="FF31436B"/>
      </left>
      <right style="medium">
        <color rgb="FF31436B"/>
      </right>
      <top style="thin">
        <color rgb="FF31436B"/>
      </top>
      <bottom style="double">
        <color rgb="FF31436B"/>
      </bottom>
      <diagonal/>
    </border>
    <border>
      <left style="thin">
        <color rgb="FF31436B"/>
      </left>
      <right/>
      <top/>
      <bottom style="thin">
        <color rgb="FF31436B"/>
      </bottom>
      <diagonal/>
    </border>
    <border>
      <left style="medium">
        <color rgb="FF31436B"/>
      </left>
      <right style="thin">
        <color rgb="FF31436B"/>
      </right>
      <top/>
      <bottom style="thin">
        <color rgb="FF31436B"/>
      </bottom>
      <diagonal/>
    </border>
    <border>
      <left style="thin">
        <color rgb="FF31436B"/>
      </left>
      <right style="medium">
        <color rgb="FF31436B"/>
      </right>
      <top/>
      <bottom style="thin">
        <color rgb="FF31436B"/>
      </bottom>
      <diagonal/>
    </border>
    <border>
      <left style="thin">
        <color rgb="FF31436B"/>
      </left>
      <right/>
      <top style="thin">
        <color rgb="FF31436B"/>
      </top>
      <bottom style="double">
        <color rgb="FF31436B"/>
      </bottom>
      <diagonal/>
    </border>
    <border>
      <left style="medium">
        <color rgb="FF31436B"/>
      </left>
      <right style="thin">
        <color rgb="FF31436B"/>
      </right>
      <top style="thin">
        <color rgb="FF31436B"/>
      </top>
      <bottom style="double">
        <color rgb="FF31436B"/>
      </bottom>
      <diagonal/>
    </border>
  </borders>
  <cellStyleXfs count="46025">
    <xf numFmtId="0" fontId="0" fillId="0" borderId="0"/>
    <xf numFmtId="4" fontId="5" fillId="2" borderId="1" applyNumberFormat="0" applyProtection="0">
      <alignment horizontal="left" vertical="center" indent="1"/>
    </xf>
    <xf numFmtId="4" fontId="5" fillId="3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4" borderId="1" applyNumberFormat="0" applyProtection="0">
      <alignment vertical="center"/>
    </xf>
    <xf numFmtId="4" fontId="5" fillId="2" borderId="1" applyNumberFormat="0" applyProtection="0">
      <alignment horizontal="left" vertical="center" indent="1"/>
    </xf>
    <xf numFmtId="0" fontId="10" fillId="0" borderId="0"/>
    <xf numFmtId="0" fontId="15" fillId="8" borderId="0" applyNumberFormat="0" applyBorder="0" applyAlignment="0" applyProtection="0"/>
    <xf numFmtId="0" fontId="18" fillId="11" borderId="6" applyNumberFormat="0" applyAlignment="0" applyProtection="0"/>
    <xf numFmtId="0" fontId="19" fillId="12" borderId="7" applyNumberFormat="0" applyAlignment="0" applyProtection="0"/>
    <xf numFmtId="0" fontId="21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7" fillId="0" borderId="0"/>
    <xf numFmtId="0" fontId="4" fillId="14" borderId="10" applyNumberFormat="0" applyFont="0" applyAlignment="0" applyProtection="0"/>
    <xf numFmtId="4" fontId="5" fillId="4" borderId="1" applyNumberFormat="0" applyProtection="0">
      <alignment vertical="center"/>
    </xf>
    <xf numFmtId="9" fontId="31" fillId="0" borderId="0" applyFont="0" applyFill="0" applyBorder="0" applyAlignment="0" applyProtection="0"/>
    <xf numFmtId="0" fontId="4" fillId="0" borderId="0"/>
    <xf numFmtId="0" fontId="3" fillId="0" borderId="0"/>
    <xf numFmtId="4" fontId="5" fillId="2" borderId="1" applyNumberFormat="0" applyProtection="0">
      <alignment horizontal="left" vertical="center" indent="1"/>
    </xf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4" fillId="45" borderId="0" applyNumberFormat="0" applyBorder="0" applyAlignment="0" applyProtection="0"/>
    <xf numFmtId="0" fontId="34" fillId="53" borderId="0" applyNumberFormat="0" applyBorder="0" applyAlignment="0" applyProtection="0"/>
    <xf numFmtId="0" fontId="35" fillId="46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4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6" fillId="57" borderId="0" applyNumberFormat="0" applyBorder="0" applyAlignment="0" applyProtection="0"/>
    <xf numFmtId="0" fontId="34" fillId="50" borderId="0" applyNumberFormat="0" applyBorder="0" applyAlignment="0" applyProtection="0"/>
    <xf numFmtId="0" fontId="37" fillId="61" borderId="1" applyNumberFormat="0" applyAlignment="0" applyProtection="0"/>
    <xf numFmtId="0" fontId="37" fillId="61" borderId="1" applyNumberFormat="0" applyAlignment="0" applyProtection="0"/>
    <xf numFmtId="0" fontId="37" fillId="61" borderId="1" applyNumberFormat="0" applyAlignment="0" applyProtection="0"/>
    <xf numFmtId="0" fontId="37" fillId="61" borderId="1" applyNumberFormat="0" applyAlignment="0" applyProtection="0"/>
    <xf numFmtId="0" fontId="37" fillId="61" borderId="1" applyNumberFormat="0" applyAlignment="0" applyProtection="0"/>
    <xf numFmtId="0" fontId="37" fillId="61" borderId="1" applyNumberFormat="0" applyAlignment="0" applyProtection="0"/>
    <xf numFmtId="0" fontId="37" fillId="61" borderId="1" applyNumberFormat="0" applyAlignment="0" applyProtection="0"/>
    <xf numFmtId="0" fontId="37" fillId="61" borderId="1" applyNumberFormat="0" applyAlignment="0" applyProtection="0"/>
    <xf numFmtId="0" fontId="37" fillId="61" borderId="1" applyNumberFormat="0" applyAlignment="0" applyProtection="0"/>
    <xf numFmtId="0" fontId="38" fillId="54" borderId="15" applyNumberFormat="0" applyAlignment="0" applyProtection="0"/>
    <xf numFmtId="0" fontId="39" fillId="0" borderId="16" applyNumberFormat="0" applyFill="0" applyAlignment="0" applyProtection="0"/>
    <xf numFmtId="0" fontId="38" fillId="54" borderId="15" applyNumberFormat="0" applyAlignment="0" applyProtection="0"/>
    <xf numFmtId="0" fontId="40" fillId="62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1" fillId="0" borderId="17" applyNumberFormat="0" applyFill="0" applyAlignment="0" applyProtection="0"/>
    <xf numFmtId="0" fontId="42" fillId="0" borderId="0" applyNumberFormat="0" applyFill="0" applyBorder="0" applyAlignment="0" applyProtection="0"/>
    <xf numFmtId="0" fontId="35" fillId="44" borderId="0" applyNumberFormat="0" applyBorder="0" applyAlignment="0" applyProtection="0"/>
    <xf numFmtId="0" fontId="35" fillId="48" borderId="0" applyNumberFormat="0" applyBorder="0" applyAlignment="0" applyProtection="0"/>
    <xf numFmtId="0" fontId="35" fillId="52" borderId="0" applyNumberFormat="0" applyBorder="0" applyAlignment="0" applyProtection="0"/>
    <xf numFmtId="0" fontId="35" fillId="54" borderId="0" applyNumberFormat="0" applyBorder="0" applyAlignment="0" applyProtection="0"/>
    <xf numFmtId="0" fontId="35" fillId="43" borderId="0" applyNumberFormat="0" applyBorder="0" applyAlignment="0" applyProtection="0"/>
    <xf numFmtId="0" fontId="35" fillId="60" borderId="0" applyNumberFormat="0" applyBorder="0" applyAlignment="0" applyProtection="0"/>
    <xf numFmtId="0" fontId="43" fillId="58" borderId="1" applyNumberFormat="0" applyAlignment="0" applyProtection="0"/>
    <xf numFmtId="0" fontId="43" fillId="58" borderId="1" applyNumberFormat="0" applyAlignment="0" applyProtection="0"/>
    <xf numFmtId="0" fontId="43" fillId="58" borderId="1" applyNumberFormat="0" applyAlignment="0" applyProtection="0"/>
    <xf numFmtId="0" fontId="43" fillId="58" borderId="1" applyNumberFormat="0" applyAlignment="0" applyProtection="0"/>
    <xf numFmtId="0" fontId="43" fillId="58" borderId="1" applyNumberFormat="0" applyAlignment="0" applyProtection="0"/>
    <xf numFmtId="0" fontId="43" fillId="58" borderId="1" applyNumberFormat="0" applyAlignment="0" applyProtection="0"/>
    <xf numFmtId="0" fontId="43" fillId="58" borderId="1" applyNumberFormat="0" applyAlignment="0" applyProtection="0"/>
    <xf numFmtId="0" fontId="34" fillId="50" borderId="0" applyNumberFormat="0" applyBorder="0" applyAlignment="0" applyProtection="0"/>
    <xf numFmtId="0" fontId="41" fillId="0" borderId="17" applyNumberFormat="0" applyFill="0" applyAlignment="0" applyProtection="0"/>
    <xf numFmtId="0" fontId="44" fillId="0" borderId="18" applyNumberFormat="0" applyFill="0" applyAlignment="0" applyProtection="0"/>
    <xf numFmtId="0" fontId="42" fillId="0" borderId="19" applyNumberFormat="0" applyFill="0" applyAlignment="0" applyProtection="0"/>
    <xf numFmtId="0" fontId="42" fillId="0" borderId="0" applyNumberFormat="0" applyFill="0" applyBorder="0" applyAlignment="0" applyProtection="0"/>
    <xf numFmtId="0" fontId="36" fillId="57" borderId="0" applyNumberFormat="0" applyBorder="0" applyAlignment="0" applyProtection="0"/>
    <xf numFmtId="0" fontId="43" fillId="58" borderId="1" applyNumberFormat="0" applyAlignment="0" applyProtection="0"/>
    <xf numFmtId="0" fontId="43" fillId="58" borderId="1" applyNumberFormat="0" applyAlignment="0" applyProtection="0"/>
    <xf numFmtId="0" fontId="39" fillId="0" borderId="16" applyNumberFormat="0" applyFill="0" applyAlignment="0" applyProtection="0"/>
    <xf numFmtId="168" fontId="45" fillId="0" borderId="0" applyFont="0" applyFill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46" fillId="65" borderId="0"/>
    <xf numFmtId="0" fontId="5" fillId="65" borderId="0"/>
    <xf numFmtId="0" fontId="3" fillId="0" borderId="0"/>
    <xf numFmtId="0" fontId="3" fillId="0" borderId="0"/>
    <xf numFmtId="0" fontId="5" fillId="65" borderId="0"/>
    <xf numFmtId="0" fontId="3" fillId="0" borderId="0"/>
    <xf numFmtId="0" fontId="5" fillId="65" borderId="0"/>
    <xf numFmtId="0" fontId="5" fillId="65" borderId="0"/>
    <xf numFmtId="0" fontId="46" fillId="65" borderId="0"/>
    <xf numFmtId="0" fontId="5" fillId="57" borderId="1" applyNumberFormat="0" applyFont="0" applyAlignment="0" applyProtection="0"/>
    <xf numFmtId="0" fontId="5" fillId="57" borderId="1" applyNumberFormat="0" applyFont="0" applyAlignment="0" applyProtection="0"/>
    <xf numFmtId="0" fontId="5" fillId="57" borderId="1" applyNumberFormat="0" applyFont="0" applyAlignment="0" applyProtection="0"/>
    <xf numFmtId="0" fontId="5" fillId="57" borderId="1" applyNumberFormat="0" applyFont="0" applyAlignment="0" applyProtection="0"/>
    <xf numFmtId="0" fontId="5" fillId="57" borderId="1" applyNumberFormat="0" applyFont="0" applyAlignment="0" applyProtection="0"/>
    <xf numFmtId="0" fontId="5" fillId="57" borderId="1" applyNumberFormat="0" applyFont="0" applyAlignment="0" applyProtection="0"/>
    <xf numFmtId="0" fontId="5" fillId="57" borderId="1" applyNumberFormat="0" applyFont="0" applyAlignment="0" applyProtection="0"/>
    <xf numFmtId="0" fontId="5" fillId="57" borderId="1" applyNumberFormat="0" applyFont="0" applyAlignment="0" applyProtection="0"/>
    <xf numFmtId="0" fontId="5" fillId="57" borderId="1" applyNumberFormat="0" applyFont="0" applyAlignment="0" applyProtection="0"/>
    <xf numFmtId="0" fontId="5" fillId="57" borderId="1" applyNumberFormat="0" applyFont="0" applyAlignment="0" applyProtection="0"/>
    <xf numFmtId="0" fontId="47" fillId="61" borderId="20" applyNumberFormat="0" applyAlignment="0" applyProtection="0"/>
    <xf numFmtId="0" fontId="47" fillId="61" borderId="20" applyNumberFormat="0" applyAlignment="0" applyProtection="0"/>
    <xf numFmtId="0" fontId="47" fillId="61" borderId="20" applyNumberFormat="0" applyAlignment="0" applyProtection="0"/>
    <xf numFmtId="0" fontId="47" fillId="61" borderId="20" applyNumberFormat="0" applyAlignment="0" applyProtection="0"/>
    <xf numFmtId="0" fontId="47" fillId="61" borderId="20" applyNumberFormat="0" applyAlignment="0" applyProtection="0"/>
    <xf numFmtId="0" fontId="47" fillId="61" borderId="20" applyNumberFormat="0" applyAlignment="0" applyProtection="0"/>
    <xf numFmtId="0" fontId="47" fillId="61" borderId="20" applyNumberFormat="0" applyAlignment="0" applyProtection="0"/>
    <xf numFmtId="0" fontId="47" fillId="61" borderId="20" applyNumberFormat="0" applyAlignment="0" applyProtection="0"/>
    <xf numFmtId="0" fontId="47" fillId="61" borderId="20" applyNumberFormat="0" applyAlignment="0" applyProtection="0"/>
    <xf numFmtId="4" fontId="5" fillId="4" borderId="1" applyNumberFormat="0" applyProtection="0">
      <alignment vertical="center"/>
    </xf>
    <xf numFmtId="4" fontId="5" fillId="4" borderId="1" applyNumberFormat="0" applyProtection="0">
      <alignment vertical="center"/>
    </xf>
    <xf numFmtId="4" fontId="5" fillId="4" borderId="1" applyNumberFormat="0" applyProtection="0">
      <alignment vertical="center"/>
    </xf>
    <xf numFmtId="4" fontId="5" fillId="4" borderId="1" applyNumberFormat="0" applyProtection="0">
      <alignment vertical="center"/>
    </xf>
    <xf numFmtId="4" fontId="5" fillId="4" borderId="1" applyNumberFormat="0" applyProtection="0">
      <alignment vertical="center"/>
    </xf>
    <xf numFmtId="4" fontId="5" fillId="4" borderId="1" applyNumberFormat="0" applyProtection="0">
      <alignment vertical="center"/>
    </xf>
    <xf numFmtId="4" fontId="5" fillId="4" borderId="1" applyNumberFormat="0" applyProtection="0">
      <alignment vertical="center"/>
    </xf>
    <xf numFmtId="0" fontId="3" fillId="0" borderId="0"/>
    <xf numFmtId="4" fontId="5" fillId="4" borderId="1" applyNumberFormat="0" applyProtection="0">
      <alignment vertical="center"/>
    </xf>
    <xf numFmtId="4" fontId="48" fillId="3" borderId="1" applyNumberFormat="0" applyProtection="0">
      <alignment vertical="center"/>
    </xf>
    <xf numFmtId="4" fontId="48" fillId="3" borderId="1" applyNumberFormat="0" applyProtection="0">
      <alignment vertical="center"/>
    </xf>
    <xf numFmtId="4" fontId="48" fillId="3" borderId="1" applyNumberFormat="0" applyProtection="0">
      <alignment vertical="center"/>
    </xf>
    <xf numFmtId="4" fontId="48" fillId="3" borderId="1" applyNumberFormat="0" applyProtection="0">
      <alignment vertical="center"/>
    </xf>
    <xf numFmtId="4" fontId="48" fillId="3" borderId="1" applyNumberFormat="0" applyProtection="0">
      <alignment vertical="center"/>
    </xf>
    <xf numFmtId="4" fontId="48" fillId="3" borderId="1" applyNumberFormat="0" applyProtection="0">
      <alignment vertical="center"/>
    </xf>
    <xf numFmtId="0" fontId="3" fillId="0" borderId="0"/>
    <xf numFmtId="4" fontId="48" fillId="3" borderId="1" applyNumberFormat="0" applyProtection="0">
      <alignment vertical="center"/>
    </xf>
    <xf numFmtId="4" fontId="5" fillId="3" borderId="1" applyNumberFormat="0" applyProtection="0">
      <alignment horizontal="left" vertical="center" indent="1"/>
    </xf>
    <xf numFmtId="4" fontId="5" fillId="3" borderId="1" applyNumberFormat="0" applyProtection="0">
      <alignment horizontal="left" vertical="center" indent="1"/>
    </xf>
    <xf numFmtId="4" fontId="5" fillId="3" borderId="1" applyNumberFormat="0" applyProtection="0">
      <alignment horizontal="left" vertical="center" indent="1"/>
    </xf>
    <xf numFmtId="4" fontId="5" fillId="3" borderId="1" applyNumberFormat="0" applyProtection="0">
      <alignment horizontal="left" vertical="center" indent="1"/>
    </xf>
    <xf numFmtId="4" fontId="5" fillId="3" borderId="1" applyNumberFormat="0" applyProtection="0">
      <alignment horizontal="left" vertical="center" indent="1"/>
    </xf>
    <xf numFmtId="4" fontId="5" fillId="3" borderId="1" applyNumberFormat="0" applyProtection="0">
      <alignment horizontal="left" vertical="center" indent="1"/>
    </xf>
    <xf numFmtId="4" fontId="5" fillId="3" borderId="1" applyNumberFormat="0" applyProtection="0">
      <alignment horizontal="left" vertical="center" indent="1"/>
    </xf>
    <xf numFmtId="4" fontId="5" fillId="3" borderId="1" applyNumberFormat="0" applyProtection="0">
      <alignment horizontal="left" vertical="center" indent="1"/>
    </xf>
    <xf numFmtId="0" fontId="3" fillId="0" borderId="0"/>
    <xf numFmtId="4" fontId="5" fillId="3" borderId="1" applyNumberFormat="0" applyProtection="0">
      <alignment horizontal="left" vertical="center" indent="1"/>
    </xf>
    <xf numFmtId="0" fontId="49" fillId="4" borderId="21" applyNumberFormat="0" applyProtection="0">
      <alignment horizontal="left" vertical="top" indent="1"/>
    </xf>
    <xf numFmtId="0" fontId="49" fillId="4" borderId="21" applyNumberFormat="0" applyProtection="0">
      <alignment horizontal="left" vertical="top" indent="1"/>
    </xf>
    <xf numFmtId="0" fontId="49" fillId="4" borderId="21" applyNumberFormat="0" applyProtection="0">
      <alignment horizontal="left" vertical="top" indent="1"/>
    </xf>
    <xf numFmtId="0" fontId="49" fillId="4" borderId="21" applyNumberFormat="0" applyProtection="0">
      <alignment horizontal="left" vertical="top" indent="1"/>
    </xf>
    <xf numFmtId="0" fontId="49" fillId="4" borderId="21" applyNumberFormat="0" applyProtection="0">
      <alignment horizontal="left" vertical="top" indent="1"/>
    </xf>
    <xf numFmtId="0" fontId="49" fillId="4" borderId="21" applyNumberFormat="0" applyProtection="0">
      <alignment horizontal="left" vertical="top" indent="1"/>
    </xf>
    <xf numFmtId="0" fontId="3" fillId="0" borderId="0"/>
    <xf numFmtId="0" fontId="49" fillId="4" borderId="21" applyNumberFormat="0" applyProtection="0">
      <alignment horizontal="left" vertical="top" indent="1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66" borderId="1" applyNumberFormat="0" applyProtection="0">
      <alignment horizontal="right" vertical="center"/>
    </xf>
    <xf numFmtId="4" fontId="5" fillId="66" borderId="1" applyNumberFormat="0" applyProtection="0">
      <alignment horizontal="right" vertical="center"/>
    </xf>
    <xf numFmtId="4" fontId="5" fillId="66" borderId="1" applyNumberFormat="0" applyProtection="0">
      <alignment horizontal="right" vertical="center"/>
    </xf>
    <xf numFmtId="4" fontId="5" fillId="66" borderId="1" applyNumberFormat="0" applyProtection="0">
      <alignment horizontal="right" vertical="center"/>
    </xf>
    <xf numFmtId="4" fontId="5" fillId="66" borderId="1" applyNumberFormat="0" applyProtection="0">
      <alignment horizontal="right" vertical="center"/>
    </xf>
    <xf numFmtId="4" fontId="5" fillId="66" borderId="1" applyNumberFormat="0" applyProtection="0">
      <alignment horizontal="right" vertical="center"/>
    </xf>
    <xf numFmtId="4" fontId="5" fillId="66" borderId="1" applyNumberFormat="0" applyProtection="0">
      <alignment horizontal="right" vertical="center"/>
    </xf>
    <xf numFmtId="4" fontId="5" fillId="66" borderId="1" applyNumberFormat="0" applyProtection="0">
      <alignment horizontal="right" vertical="center"/>
    </xf>
    <xf numFmtId="4" fontId="5" fillId="66" borderId="1" applyNumberFormat="0" applyProtection="0">
      <alignment horizontal="right" vertical="center"/>
    </xf>
    <xf numFmtId="0" fontId="3" fillId="0" borderId="0"/>
    <xf numFmtId="4" fontId="5" fillId="66" borderId="1" applyNumberFormat="0" applyProtection="0">
      <alignment horizontal="right" vertical="center"/>
    </xf>
    <xf numFmtId="4" fontId="5" fillId="67" borderId="1" applyNumberFormat="0" applyProtection="0">
      <alignment horizontal="right" vertical="center"/>
    </xf>
    <xf numFmtId="4" fontId="5" fillId="67" borderId="1" applyNumberFormat="0" applyProtection="0">
      <alignment horizontal="right" vertical="center"/>
    </xf>
    <xf numFmtId="4" fontId="5" fillId="67" borderId="1" applyNumberFormat="0" applyProtection="0">
      <alignment horizontal="right" vertical="center"/>
    </xf>
    <xf numFmtId="4" fontId="5" fillId="67" borderId="1" applyNumberFormat="0" applyProtection="0">
      <alignment horizontal="right" vertical="center"/>
    </xf>
    <xf numFmtId="4" fontId="5" fillId="67" borderId="1" applyNumberFormat="0" applyProtection="0">
      <alignment horizontal="right" vertical="center"/>
    </xf>
    <xf numFmtId="4" fontId="5" fillId="67" borderId="1" applyNumberFormat="0" applyProtection="0">
      <alignment horizontal="right" vertical="center"/>
    </xf>
    <xf numFmtId="4" fontId="5" fillId="67" borderId="1" applyNumberFormat="0" applyProtection="0">
      <alignment horizontal="right" vertical="center"/>
    </xf>
    <xf numFmtId="4" fontId="5" fillId="67" borderId="1" applyNumberFormat="0" applyProtection="0">
      <alignment horizontal="right" vertical="center"/>
    </xf>
    <xf numFmtId="4" fontId="5" fillId="67" borderId="1" applyNumberFormat="0" applyProtection="0">
      <alignment horizontal="right" vertical="center"/>
    </xf>
    <xf numFmtId="0" fontId="3" fillId="0" borderId="0"/>
    <xf numFmtId="4" fontId="5" fillId="67" borderId="1" applyNumberFormat="0" applyProtection="0">
      <alignment horizontal="right" vertical="center"/>
    </xf>
    <xf numFmtId="4" fontId="5" fillId="68" borderId="22" applyNumberFormat="0" applyProtection="0">
      <alignment horizontal="right" vertical="center"/>
    </xf>
    <xf numFmtId="4" fontId="5" fillId="68" borderId="22" applyNumberFormat="0" applyProtection="0">
      <alignment horizontal="right" vertical="center"/>
    </xf>
    <xf numFmtId="4" fontId="5" fillId="68" borderId="22" applyNumberFormat="0" applyProtection="0">
      <alignment horizontal="right" vertical="center"/>
    </xf>
    <xf numFmtId="4" fontId="5" fillId="68" borderId="22" applyNumberFormat="0" applyProtection="0">
      <alignment horizontal="right" vertical="center"/>
    </xf>
    <xf numFmtId="4" fontId="5" fillId="68" borderId="22" applyNumberFormat="0" applyProtection="0">
      <alignment horizontal="right" vertical="center"/>
    </xf>
    <xf numFmtId="4" fontId="5" fillId="68" borderId="22" applyNumberFormat="0" applyProtection="0">
      <alignment horizontal="right" vertical="center"/>
    </xf>
    <xf numFmtId="4" fontId="5" fillId="68" borderId="22" applyNumberFormat="0" applyProtection="0">
      <alignment horizontal="right" vertical="center"/>
    </xf>
    <xf numFmtId="4" fontId="5" fillId="68" borderId="22" applyNumberFormat="0" applyProtection="0">
      <alignment horizontal="right" vertical="center"/>
    </xf>
    <xf numFmtId="4" fontId="5" fillId="68" borderId="22" applyNumberFormat="0" applyProtection="0">
      <alignment horizontal="right" vertical="center"/>
    </xf>
    <xf numFmtId="4" fontId="5" fillId="69" borderId="1" applyNumberFormat="0" applyProtection="0">
      <alignment horizontal="right" vertical="center"/>
    </xf>
    <xf numFmtId="4" fontId="5" fillId="69" borderId="1" applyNumberFormat="0" applyProtection="0">
      <alignment horizontal="right" vertical="center"/>
    </xf>
    <xf numFmtId="4" fontId="5" fillId="69" borderId="1" applyNumberFormat="0" applyProtection="0">
      <alignment horizontal="right" vertical="center"/>
    </xf>
    <xf numFmtId="4" fontId="5" fillId="69" borderId="1" applyNumberFormat="0" applyProtection="0">
      <alignment horizontal="right" vertical="center"/>
    </xf>
    <xf numFmtId="4" fontId="5" fillId="69" borderId="1" applyNumberFormat="0" applyProtection="0">
      <alignment horizontal="right" vertical="center"/>
    </xf>
    <xf numFmtId="4" fontId="5" fillId="69" borderId="1" applyNumberFormat="0" applyProtection="0">
      <alignment horizontal="right" vertical="center"/>
    </xf>
    <xf numFmtId="4" fontId="5" fillId="69" borderId="1" applyNumberFormat="0" applyProtection="0">
      <alignment horizontal="right" vertical="center"/>
    </xf>
    <xf numFmtId="4" fontId="5" fillId="69" borderId="1" applyNumberFormat="0" applyProtection="0">
      <alignment horizontal="right" vertical="center"/>
    </xf>
    <xf numFmtId="4" fontId="5" fillId="69" borderId="1" applyNumberFormat="0" applyProtection="0">
      <alignment horizontal="right" vertical="center"/>
    </xf>
    <xf numFmtId="0" fontId="3" fillId="0" borderId="0"/>
    <xf numFmtId="4" fontId="5" fillId="69" borderId="1" applyNumberFormat="0" applyProtection="0">
      <alignment horizontal="right" vertical="center"/>
    </xf>
    <xf numFmtId="4" fontId="5" fillId="70" borderId="1" applyNumberFormat="0" applyProtection="0">
      <alignment horizontal="right" vertical="center"/>
    </xf>
    <xf numFmtId="4" fontId="5" fillId="70" borderId="1" applyNumberFormat="0" applyProtection="0">
      <alignment horizontal="right" vertical="center"/>
    </xf>
    <xf numFmtId="4" fontId="5" fillId="70" borderId="1" applyNumberFormat="0" applyProtection="0">
      <alignment horizontal="right" vertical="center"/>
    </xf>
    <xf numFmtId="4" fontId="5" fillId="70" borderId="1" applyNumberFormat="0" applyProtection="0">
      <alignment horizontal="right" vertical="center"/>
    </xf>
    <xf numFmtId="4" fontId="5" fillId="70" borderId="1" applyNumberFormat="0" applyProtection="0">
      <alignment horizontal="right" vertical="center"/>
    </xf>
    <xf numFmtId="4" fontId="5" fillId="70" borderId="1" applyNumberFormat="0" applyProtection="0">
      <alignment horizontal="right" vertical="center"/>
    </xf>
    <xf numFmtId="4" fontId="5" fillId="70" borderId="1" applyNumberFormat="0" applyProtection="0">
      <alignment horizontal="right" vertical="center"/>
    </xf>
    <xf numFmtId="4" fontId="5" fillId="70" borderId="1" applyNumberFormat="0" applyProtection="0">
      <alignment horizontal="right" vertical="center"/>
    </xf>
    <xf numFmtId="4" fontId="5" fillId="70" borderId="1" applyNumberFormat="0" applyProtection="0">
      <alignment horizontal="right" vertical="center"/>
    </xf>
    <xf numFmtId="0" fontId="3" fillId="0" borderId="0"/>
    <xf numFmtId="4" fontId="5" fillId="70" borderId="1" applyNumberFormat="0" applyProtection="0">
      <alignment horizontal="right" vertical="center"/>
    </xf>
    <xf numFmtId="4" fontId="5" fillId="71" borderId="1" applyNumberFormat="0" applyProtection="0">
      <alignment horizontal="right" vertical="center"/>
    </xf>
    <xf numFmtId="4" fontId="5" fillId="71" borderId="1" applyNumberFormat="0" applyProtection="0">
      <alignment horizontal="right" vertical="center"/>
    </xf>
    <xf numFmtId="4" fontId="5" fillId="71" borderId="1" applyNumberFormat="0" applyProtection="0">
      <alignment horizontal="right" vertical="center"/>
    </xf>
    <xf numFmtId="4" fontId="5" fillId="71" borderId="1" applyNumberFormat="0" applyProtection="0">
      <alignment horizontal="right" vertical="center"/>
    </xf>
    <xf numFmtId="4" fontId="5" fillId="71" borderId="1" applyNumberFormat="0" applyProtection="0">
      <alignment horizontal="right" vertical="center"/>
    </xf>
    <xf numFmtId="4" fontId="5" fillId="71" borderId="1" applyNumberFormat="0" applyProtection="0">
      <alignment horizontal="right" vertical="center"/>
    </xf>
    <xf numFmtId="4" fontId="5" fillId="71" borderId="1" applyNumberFormat="0" applyProtection="0">
      <alignment horizontal="right" vertical="center"/>
    </xf>
    <xf numFmtId="4" fontId="5" fillId="71" borderId="1" applyNumberFormat="0" applyProtection="0">
      <alignment horizontal="right" vertical="center"/>
    </xf>
    <xf numFmtId="4" fontId="5" fillId="71" borderId="1" applyNumberFormat="0" applyProtection="0">
      <alignment horizontal="right" vertical="center"/>
    </xf>
    <xf numFmtId="0" fontId="3" fillId="0" borderId="0"/>
    <xf numFmtId="4" fontId="5" fillId="71" borderId="1" applyNumberFormat="0" applyProtection="0">
      <alignment horizontal="right" vertical="center"/>
    </xf>
    <xf numFmtId="4" fontId="5" fillId="72" borderId="1" applyNumberFormat="0" applyProtection="0">
      <alignment horizontal="right" vertical="center"/>
    </xf>
    <xf numFmtId="4" fontId="5" fillId="72" borderId="1" applyNumberFormat="0" applyProtection="0">
      <alignment horizontal="right" vertical="center"/>
    </xf>
    <xf numFmtId="4" fontId="5" fillId="72" borderId="1" applyNumberFormat="0" applyProtection="0">
      <alignment horizontal="right" vertical="center"/>
    </xf>
    <xf numFmtId="4" fontId="5" fillId="72" borderId="1" applyNumberFormat="0" applyProtection="0">
      <alignment horizontal="right" vertical="center"/>
    </xf>
    <xf numFmtId="4" fontId="5" fillId="72" borderId="1" applyNumberFormat="0" applyProtection="0">
      <alignment horizontal="right" vertical="center"/>
    </xf>
    <xf numFmtId="4" fontId="5" fillId="72" borderId="1" applyNumberFormat="0" applyProtection="0">
      <alignment horizontal="right" vertical="center"/>
    </xf>
    <xf numFmtId="4" fontId="5" fillId="72" borderId="1" applyNumberFormat="0" applyProtection="0">
      <alignment horizontal="right" vertical="center"/>
    </xf>
    <xf numFmtId="4" fontId="5" fillId="72" borderId="1" applyNumberFormat="0" applyProtection="0">
      <alignment horizontal="right" vertical="center"/>
    </xf>
    <xf numFmtId="4" fontId="5" fillId="72" borderId="1" applyNumberFormat="0" applyProtection="0">
      <alignment horizontal="right" vertical="center"/>
    </xf>
    <xf numFmtId="0" fontId="3" fillId="0" borderId="0"/>
    <xf numFmtId="4" fontId="5" fillId="72" borderId="1" applyNumberFormat="0" applyProtection="0">
      <alignment horizontal="right" vertical="center"/>
    </xf>
    <xf numFmtId="4" fontId="5" fillId="73" borderId="1" applyNumberFormat="0" applyProtection="0">
      <alignment horizontal="right" vertical="center"/>
    </xf>
    <xf numFmtId="4" fontId="5" fillId="73" borderId="1" applyNumberFormat="0" applyProtection="0">
      <alignment horizontal="right" vertical="center"/>
    </xf>
    <xf numFmtId="4" fontId="5" fillId="73" borderId="1" applyNumberFormat="0" applyProtection="0">
      <alignment horizontal="right" vertical="center"/>
    </xf>
    <xf numFmtId="4" fontId="5" fillId="73" borderId="1" applyNumberFormat="0" applyProtection="0">
      <alignment horizontal="right" vertical="center"/>
    </xf>
    <xf numFmtId="4" fontId="5" fillId="73" borderId="1" applyNumberFormat="0" applyProtection="0">
      <alignment horizontal="right" vertical="center"/>
    </xf>
    <xf numFmtId="4" fontId="5" fillId="73" borderId="1" applyNumberFormat="0" applyProtection="0">
      <alignment horizontal="right" vertical="center"/>
    </xf>
    <xf numFmtId="4" fontId="5" fillId="73" borderId="1" applyNumberFormat="0" applyProtection="0">
      <alignment horizontal="right" vertical="center"/>
    </xf>
    <xf numFmtId="4" fontId="5" fillId="73" borderId="1" applyNumberFormat="0" applyProtection="0">
      <alignment horizontal="right" vertical="center"/>
    </xf>
    <xf numFmtId="4" fontId="5" fillId="73" borderId="1" applyNumberFormat="0" applyProtection="0">
      <alignment horizontal="right" vertical="center"/>
    </xf>
    <xf numFmtId="0" fontId="3" fillId="0" borderId="0"/>
    <xf numFmtId="4" fontId="5" fillId="73" borderId="1" applyNumberFormat="0" applyProtection="0">
      <alignment horizontal="right" vertical="center"/>
    </xf>
    <xf numFmtId="4" fontId="5" fillId="74" borderId="1" applyNumberFormat="0" applyProtection="0">
      <alignment horizontal="right" vertical="center"/>
    </xf>
    <xf numFmtId="4" fontId="5" fillId="74" borderId="1" applyNumberFormat="0" applyProtection="0">
      <alignment horizontal="right" vertical="center"/>
    </xf>
    <xf numFmtId="4" fontId="5" fillId="74" borderId="1" applyNumberFormat="0" applyProtection="0">
      <alignment horizontal="right" vertical="center"/>
    </xf>
    <xf numFmtId="4" fontId="5" fillId="74" borderId="1" applyNumberFormat="0" applyProtection="0">
      <alignment horizontal="right" vertical="center"/>
    </xf>
    <xf numFmtId="4" fontId="5" fillId="74" borderId="1" applyNumberFormat="0" applyProtection="0">
      <alignment horizontal="right" vertical="center"/>
    </xf>
    <xf numFmtId="4" fontId="5" fillId="74" borderId="1" applyNumberFormat="0" applyProtection="0">
      <alignment horizontal="right" vertical="center"/>
    </xf>
    <xf numFmtId="4" fontId="5" fillId="74" borderId="1" applyNumberFormat="0" applyProtection="0">
      <alignment horizontal="right" vertical="center"/>
    </xf>
    <xf numFmtId="4" fontId="5" fillId="74" borderId="1" applyNumberFormat="0" applyProtection="0">
      <alignment horizontal="right" vertical="center"/>
    </xf>
    <xf numFmtId="4" fontId="5" fillId="74" borderId="1" applyNumberFormat="0" applyProtection="0">
      <alignment horizontal="right" vertical="center"/>
    </xf>
    <xf numFmtId="0" fontId="3" fillId="0" borderId="0"/>
    <xf numFmtId="4" fontId="5" fillId="74" borderId="1" applyNumberFormat="0" applyProtection="0">
      <alignment horizontal="right" vertical="center"/>
    </xf>
    <xf numFmtId="4" fontId="5" fillId="75" borderId="22" applyNumberFormat="0" applyProtection="0">
      <alignment horizontal="left" vertical="center" indent="1"/>
    </xf>
    <xf numFmtId="4" fontId="5" fillId="75" borderId="22" applyNumberFormat="0" applyProtection="0">
      <alignment horizontal="left" vertical="center" indent="1"/>
    </xf>
    <xf numFmtId="4" fontId="5" fillId="75" borderId="22" applyNumberFormat="0" applyProtection="0">
      <alignment horizontal="left" vertical="center" indent="1"/>
    </xf>
    <xf numFmtId="4" fontId="5" fillId="75" borderId="22" applyNumberFormat="0" applyProtection="0">
      <alignment horizontal="left" vertical="center" indent="1"/>
    </xf>
    <xf numFmtId="4" fontId="5" fillId="75" borderId="22" applyNumberFormat="0" applyProtection="0">
      <alignment horizontal="left" vertical="center" indent="1"/>
    </xf>
    <xf numFmtId="4" fontId="5" fillId="75" borderId="22" applyNumberFormat="0" applyProtection="0">
      <alignment horizontal="left" vertical="center" indent="1"/>
    </xf>
    <xf numFmtId="4" fontId="5" fillId="75" borderId="22" applyNumberFormat="0" applyProtection="0">
      <alignment horizontal="left" vertical="center" indent="1"/>
    </xf>
    <xf numFmtId="4" fontId="5" fillId="75" borderId="22" applyNumberFormat="0" applyProtection="0">
      <alignment horizontal="left" vertical="center" indent="1"/>
    </xf>
    <xf numFmtId="4" fontId="5" fillId="75" borderId="22" applyNumberFormat="0" applyProtection="0">
      <alignment horizontal="left" vertical="center" indent="1"/>
    </xf>
    <xf numFmtId="0" fontId="3" fillId="0" borderId="0"/>
    <xf numFmtId="4" fontId="5" fillId="75" borderId="22" applyNumberFormat="0" applyProtection="0">
      <alignment horizontal="left" vertical="center" indent="1"/>
    </xf>
    <xf numFmtId="4" fontId="50" fillId="76" borderId="22" applyNumberFormat="0" applyProtection="0">
      <alignment horizontal="left" vertical="center" indent="1"/>
    </xf>
    <xf numFmtId="4" fontId="50" fillId="76" borderId="22" applyNumberFormat="0" applyProtection="0">
      <alignment horizontal="left" vertical="center" indent="1"/>
    </xf>
    <xf numFmtId="4" fontId="50" fillId="76" borderId="22" applyNumberFormat="0" applyProtection="0">
      <alignment horizontal="left" vertical="center" indent="1"/>
    </xf>
    <xf numFmtId="4" fontId="50" fillId="76" borderId="22" applyNumberFormat="0" applyProtection="0">
      <alignment horizontal="left" vertical="center" indent="1"/>
    </xf>
    <xf numFmtId="4" fontId="50" fillId="76" borderId="22" applyNumberFormat="0" applyProtection="0">
      <alignment horizontal="left" vertical="center" indent="1"/>
    </xf>
    <xf numFmtId="4" fontId="50" fillId="76" borderId="22" applyNumberFormat="0" applyProtection="0">
      <alignment horizontal="left" vertical="center" indent="1"/>
    </xf>
    <xf numFmtId="0" fontId="3" fillId="0" borderId="0"/>
    <xf numFmtId="4" fontId="50" fillId="76" borderId="22" applyNumberFormat="0" applyProtection="0">
      <alignment horizontal="left" vertical="center" indent="1"/>
    </xf>
    <xf numFmtId="4" fontId="50" fillId="76" borderId="22" applyNumberFormat="0" applyProtection="0">
      <alignment horizontal="left" vertical="center" indent="1"/>
    </xf>
    <xf numFmtId="4" fontId="50" fillId="76" borderId="22" applyNumberFormat="0" applyProtection="0">
      <alignment horizontal="left" vertical="center" indent="1"/>
    </xf>
    <xf numFmtId="4" fontId="50" fillId="76" borderId="22" applyNumberFormat="0" applyProtection="0">
      <alignment horizontal="left" vertical="center" indent="1"/>
    </xf>
    <xf numFmtId="4" fontId="50" fillId="76" borderId="22" applyNumberFormat="0" applyProtection="0">
      <alignment horizontal="left" vertical="center" indent="1"/>
    </xf>
    <xf numFmtId="4" fontId="50" fillId="76" borderId="22" applyNumberFormat="0" applyProtection="0">
      <alignment horizontal="left" vertical="center" indent="1"/>
    </xf>
    <xf numFmtId="4" fontId="50" fillId="76" borderId="22" applyNumberFormat="0" applyProtection="0">
      <alignment horizontal="left" vertical="center" indent="1"/>
    </xf>
    <xf numFmtId="0" fontId="3" fillId="0" borderId="0"/>
    <xf numFmtId="4" fontId="50" fillId="76" borderId="22" applyNumberFormat="0" applyProtection="0">
      <alignment horizontal="left" vertical="center" indent="1"/>
    </xf>
    <xf numFmtId="4" fontId="5" fillId="77" borderId="1" applyNumberFormat="0" applyProtection="0">
      <alignment horizontal="right" vertical="center"/>
    </xf>
    <xf numFmtId="4" fontId="5" fillId="77" borderId="1" applyNumberFormat="0" applyProtection="0">
      <alignment horizontal="right" vertical="center"/>
    </xf>
    <xf numFmtId="4" fontId="5" fillId="77" borderId="1" applyNumberFormat="0" applyProtection="0">
      <alignment horizontal="right" vertical="center"/>
    </xf>
    <xf numFmtId="4" fontId="5" fillId="77" borderId="1" applyNumberFormat="0" applyProtection="0">
      <alignment horizontal="right" vertical="center"/>
    </xf>
    <xf numFmtId="4" fontId="5" fillId="77" borderId="1" applyNumberFormat="0" applyProtection="0">
      <alignment horizontal="right" vertical="center"/>
    </xf>
    <xf numFmtId="4" fontId="5" fillId="77" borderId="1" applyNumberFormat="0" applyProtection="0">
      <alignment horizontal="right" vertical="center"/>
    </xf>
    <xf numFmtId="4" fontId="5" fillId="77" borderId="1" applyNumberFormat="0" applyProtection="0">
      <alignment horizontal="right" vertical="center"/>
    </xf>
    <xf numFmtId="4" fontId="5" fillId="77" borderId="1" applyNumberFormat="0" applyProtection="0">
      <alignment horizontal="right" vertical="center"/>
    </xf>
    <xf numFmtId="4" fontId="5" fillId="77" borderId="1" applyNumberFormat="0" applyProtection="0">
      <alignment horizontal="right" vertical="center"/>
    </xf>
    <xf numFmtId="0" fontId="3" fillId="0" borderId="0"/>
    <xf numFmtId="4" fontId="5" fillId="77" borderId="1" applyNumberFormat="0" applyProtection="0">
      <alignment horizontal="right" vertical="center"/>
    </xf>
    <xf numFmtId="4" fontId="5" fillId="78" borderId="22" applyNumberFormat="0" applyProtection="0">
      <alignment horizontal="left" vertical="center" indent="1"/>
    </xf>
    <xf numFmtId="4" fontId="5" fillId="78" borderId="22" applyNumberFormat="0" applyProtection="0">
      <alignment horizontal="left" vertical="center" indent="1"/>
    </xf>
    <xf numFmtId="4" fontId="5" fillId="78" borderId="22" applyNumberFormat="0" applyProtection="0">
      <alignment horizontal="left" vertical="center" indent="1"/>
    </xf>
    <xf numFmtId="4" fontId="5" fillId="78" borderId="22" applyNumberFormat="0" applyProtection="0">
      <alignment horizontal="left" vertical="center" indent="1"/>
    </xf>
    <xf numFmtId="4" fontId="5" fillId="78" borderId="22" applyNumberFormat="0" applyProtection="0">
      <alignment horizontal="left" vertical="center" indent="1"/>
    </xf>
    <xf numFmtId="4" fontId="5" fillId="78" borderId="22" applyNumberFormat="0" applyProtection="0">
      <alignment horizontal="left" vertical="center" indent="1"/>
    </xf>
    <xf numFmtId="4" fontId="5" fillId="78" borderId="22" applyNumberFormat="0" applyProtection="0">
      <alignment horizontal="left" vertical="center" indent="1"/>
    </xf>
    <xf numFmtId="4" fontId="5" fillId="78" borderId="22" applyNumberFormat="0" applyProtection="0">
      <alignment horizontal="left" vertical="center" indent="1"/>
    </xf>
    <xf numFmtId="4" fontId="5" fillId="78" borderId="22" applyNumberFormat="0" applyProtection="0">
      <alignment horizontal="left" vertical="center" indent="1"/>
    </xf>
    <xf numFmtId="0" fontId="3" fillId="0" borderId="0"/>
    <xf numFmtId="4" fontId="5" fillId="78" borderId="22" applyNumberFormat="0" applyProtection="0">
      <alignment horizontal="left" vertical="center" indent="1"/>
    </xf>
    <xf numFmtId="4" fontId="5" fillId="77" borderId="22" applyNumberFormat="0" applyProtection="0">
      <alignment horizontal="left" vertical="center" indent="1"/>
    </xf>
    <xf numFmtId="4" fontId="5" fillId="77" borderId="22" applyNumberFormat="0" applyProtection="0">
      <alignment horizontal="left" vertical="center" indent="1"/>
    </xf>
    <xf numFmtId="4" fontId="5" fillId="77" borderId="22" applyNumberFormat="0" applyProtection="0">
      <alignment horizontal="left" vertical="center" indent="1"/>
    </xf>
    <xf numFmtId="4" fontId="5" fillId="77" borderId="22" applyNumberFormat="0" applyProtection="0">
      <alignment horizontal="left" vertical="center" indent="1"/>
    </xf>
    <xf numFmtId="4" fontId="5" fillId="77" borderId="22" applyNumberFormat="0" applyProtection="0">
      <alignment horizontal="left" vertical="center" indent="1"/>
    </xf>
    <xf numFmtId="4" fontId="5" fillId="77" borderId="22" applyNumberFormat="0" applyProtection="0">
      <alignment horizontal="left" vertical="center" indent="1"/>
    </xf>
    <xf numFmtId="4" fontId="5" fillId="77" borderId="22" applyNumberFormat="0" applyProtection="0">
      <alignment horizontal="left" vertical="center" indent="1"/>
    </xf>
    <xf numFmtId="4" fontId="5" fillId="77" borderId="22" applyNumberFormat="0" applyProtection="0">
      <alignment horizontal="left" vertical="center" indent="1"/>
    </xf>
    <xf numFmtId="4" fontId="5" fillId="77" borderId="22" applyNumberFormat="0" applyProtection="0">
      <alignment horizontal="left" vertical="center" indent="1"/>
    </xf>
    <xf numFmtId="0" fontId="3" fillId="0" borderId="0"/>
    <xf numFmtId="4" fontId="5" fillId="77" borderId="22" applyNumberFormat="0" applyProtection="0">
      <alignment horizontal="left" vertical="center" indent="1"/>
    </xf>
    <xf numFmtId="0" fontId="5" fillId="79" borderId="1" applyNumberFormat="0" applyProtection="0">
      <alignment horizontal="left" vertical="center" indent="1"/>
    </xf>
    <xf numFmtId="0" fontId="5" fillId="79" borderId="1" applyNumberFormat="0" applyProtection="0">
      <alignment horizontal="left" vertical="center" indent="1"/>
    </xf>
    <xf numFmtId="0" fontId="5" fillId="79" borderId="1" applyNumberFormat="0" applyProtection="0">
      <alignment horizontal="left" vertical="center" indent="1"/>
    </xf>
    <xf numFmtId="0" fontId="5" fillId="79" borderId="1" applyNumberFormat="0" applyProtection="0">
      <alignment horizontal="left" vertical="center" indent="1"/>
    </xf>
    <xf numFmtId="0" fontId="5" fillId="79" borderId="1" applyNumberFormat="0" applyProtection="0">
      <alignment horizontal="left" vertical="center" indent="1"/>
    </xf>
    <xf numFmtId="0" fontId="5" fillId="79" borderId="1" applyNumberFormat="0" applyProtection="0">
      <alignment horizontal="left" vertical="center" indent="1"/>
    </xf>
    <xf numFmtId="0" fontId="5" fillId="79" borderId="1" applyNumberFormat="0" applyProtection="0">
      <alignment horizontal="left" vertical="center" indent="1"/>
    </xf>
    <xf numFmtId="0" fontId="5" fillId="79" borderId="1" applyNumberFormat="0" applyProtection="0">
      <alignment horizontal="left" vertical="center" indent="1"/>
    </xf>
    <xf numFmtId="0" fontId="5" fillId="79" borderId="1" applyNumberFormat="0" applyProtection="0">
      <alignment horizontal="left" vertical="center" indent="1"/>
    </xf>
    <xf numFmtId="0" fontId="3" fillId="0" borderId="0"/>
    <xf numFmtId="0" fontId="5" fillId="79" borderId="1" applyNumberFormat="0" applyProtection="0">
      <alignment horizontal="left" vertical="center" indent="1"/>
    </xf>
    <xf numFmtId="0" fontId="5" fillId="76" borderId="21" applyNumberFormat="0" applyProtection="0">
      <alignment horizontal="left" vertical="top" indent="1"/>
    </xf>
    <xf numFmtId="0" fontId="5" fillId="76" borderId="21" applyNumberFormat="0" applyProtection="0">
      <alignment horizontal="left" vertical="top" indent="1"/>
    </xf>
    <xf numFmtId="0" fontId="5" fillId="76" borderId="21" applyNumberFormat="0" applyProtection="0">
      <alignment horizontal="left" vertical="top" indent="1"/>
    </xf>
    <xf numFmtId="0" fontId="5" fillId="76" borderId="21" applyNumberFormat="0" applyProtection="0">
      <alignment horizontal="left" vertical="top" indent="1"/>
    </xf>
    <xf numFmtId="0" fontId="5" fillId="76" borderId="21" applyNumberFormat="0" applyProtection="0">
      <alignment horizontal="left" vertical="top" indent="1"/>
    </xf>
    <xf numFmtId="0" fontId="5" fillId="76" borderId="21" applyNumberFormat="0" applyProtection="0">
      <alignment horizontal="left" vertical="top" indent="1"/>
    </xf>
    <xf numFmtId="0" fontId="5" fillId="76" borderId="21" applyNumberFormat="0" applyProtection="0">
      <alignment horizontal="left" vertical="top" indent="1"/>
    </xf>
    <xf numFmtId="0" fontId="5" fillId="76" borderId="21" applyNumberFormat="0" applyProtection="0">
      <alignment horizontal="left" vertical="top" indent="1"/>
    </xf>
    <xf numFmtId="0" fontId="3" fillId="0" borderId="0"/>
    <xf numFmtId="0" fontId="5" fillId="76" borderId="21" applyNumberFormat="0" applyProtection="0">
      <alignment horizontal="left" vertical="top" indent="1"/>
    </xf>
    <xf numFmtId="0" fontId="5" fillId="80" borderId="1" applyNumberFormat="0" applyProtection="0">
      <alignment horizontal="left" vertical="center" indent="1"/>
    </xf>
    <xf numFmtId="0" fontId="5" fillId="80" borderId="1" applyNumberFormat="0" applyProtection="0">
      <alignment horizontal="left" vertical="center" indent="1"/>
    </xf>
    <xf numFmtId="0" fontId="5" fillId="80" borderId="1" applyNumberFormat="0" applyProtection="0">
      <alignment horizontal="left" vertical="center" indent="1"/>
    </xf>
    <xf numFmtId="0" fontId="5" fillId="80" borderId="1" applyNumberFormat="0" applyProtection="0">
      <alignment horizontal="left" vertical="center" indent="1"/>
    </xf>
    <xf numFmtId="0" fontId="5" fillId="80" borderId="1" applyNumberFormat="0" applyProtection="0">
      <alignment horizontal="left" vertical="center" indent="1"/>
    </xf>
    <xf numFmtId="0" fontId="5" fillId="80" borderId="1" applyNumberFormat="0" applyProtection="0">
      <alignment horizontal="left" vertical="center" indent="1"/>
    </xf>
    <xf numFmtId="0" fontId="5" fillId="80" borderId="1" applyNumberFormat="0" applyProtection="0">
      <alignment horizontal="left" vertical="center" indent="1"/>
    </xf>
    <xf numFmtId="0" fontId="5" fillId="80" borderId="1" applyNumberFormat="0" applyProtection="0">
      <alignment horizontal="left" vertical="center" indent="1"/>
    </xf>
    <xf numFmtId="0" fontId="5" fillId="80" borderId="1" applyNumberFormat="0" applyProtection="0">
      <alignment horizontal="left" vertical="center" indent="1"/>
    </xf>
    <xf numFmtId="0" fontId="3" fillId="0" borderId="0"/>
    <xf numFmtId="0" fontId="5" fillId="80" borderId="1" applyNumberFormat="0" applyProtection="0">
      <alignment horizontal="left" vertical="center" indent="1"/>
    </xf>
    <xf numFmtId="0" fontId="5" fillId="77" borderId="21" applyNumberFormat="0" applyProtection="0">
      <alignment horizontal="left" vertical="top" indent="1"/>
    </xf>
    <xf numFmtId="0" fontId="5" fillId="77" borderId="21" applyNumberFormat="0" applyProtection="0">
      <alignment horizontal="left" vertical="top" indent="1"/>
    </xf>
    <xf numFmtId="0" fontId="5" fillId="77" borderId="21" applyNumberFormat="0" applyProtection="0">
      <alignment horizontal="left" vertical="top" indent="1"/>
    </xf>
    <xf numFmtId="0" fontId="5" fillId="77" borderId="21" applyNumberFormat="0" applyProtection="0">
      <alignment horizontal="left" vertical="top" indent="1"/>
    </xf>
    <xf numFmtId="0" fontId="5" fillId="77" borderId="21" applyNumberFormat="0" applyProtection="0">
      <alignment horizontal="left" vertical="top" indent="1"/>
    </xf>
    <xf numFmtId="0" fontId="5" fillId="77" borderId="21" applyNumberFormat="0" applyProtection="0">
      <alignment horizontal="left" vertical="top" indent="1"/>
    </xf>
    <xf numFmtId="0" fontId="5" fillId="77" borderId="21" applyNumberFormat="0" applyProtection="0">
      <alignment horizontal="left" vertical="top" indent="1"/>
    </xf>
    <xf numFmtId="0" fontId="5" fillId="77" borderId="21" applyNumberFormat="0" applyProtection="0">
      <alignment horizontal="left" vertical="top" indent="1"/>
    </xf>
    <xf numFmtId="0" fontId="3" fillId="0" borderId="0"/>
    <xf numFmtId="0" fontId="5" fillId="77" borderId="21" applyNumberFormat="0" applyProtection="0">
      <alignment horizontal="left" vertical="top" indent="1"/>
    </xf>
    <xf numFmtId="0" fontId="5" fillId="81" borderId="1" applyNumberFormat="0" applyProtection="0">
      <alignment horizontal="left" vertical="center" indent="1"/>
    </xf>
    <xf numFmtId="0" fontId="5" fillId="81" borderId="1" applyNumberFormat="0" applyProtection="0">
      <alignment horizontal="left" vertical="center" indent="1"/>
    </xf>
    <xf numFmtId="0" fontId="5" fillId="81" borderId="1" applyNumberFormat="0" applyProtection="0">
      <alignment horizontal="left" vertical="center" indent="1"/>
    </xf>
    <xf numFmtId="0" fontId="5" fillId="81" borderId="1" applyNumberFormat="0" applyProtection="0">
      <alignment horizontal="left" vertical="center" indent="1"/>
    </xf>
    <xf numFmtId="0" fontId="5" fillId="81" borderId="1" applyNumberFormat="0" applyProtection="0">
      <alignment horizontal="left" vertical="center" indent="1"/>
    </xf>
    <xf numFmtId="0" fontId="5" fillId="81" borderId="1" applyNumberFormat="0" applyProtection="0">
      <alignment horizontal="left" vertical="center" indent="1"/>
    </xf>
    <xf numFmtId="0" fontId="5" fillId="81" borderId="1" applyNumberFormat="0" applyProtection="0">
      <alignment horizontal="left" vertical="center" indent="1"/>
    </xf>
    <xf numFmtId="0" fontId="5" fillId="81" borderId="1" applyNumberFormat="0" applyProtection="0">
      <alignment horizontal="left" vertical="center" indent="1"/>
    </xf>
    <xf numFmtId="0" fontId="5" fillId="81" borderId="1" applyNumberFormat="0" applyProtection="0">
      <alignment horizontal="left" vertical="center" indent="1"/>
    </xf>
    <xf numFmtId="0" fontId="3" fillId="0" borderId="0"/>
    <xf numFmtId="0" fontId="5" fillId="81" borderId="1" applyNumberFormat="0" applyProtection="0">
      <alignment horizontal="left" vertical="center" indent="1"/>
    </xf>
    <xf numFmtId="0" fontId="5" fillId="81" borderId="21" applyNumberFormat="0" applyProtection="0">
      <alignment horizontal="left" vertical="top" indent="1"/>
    </xf>
    <xf numFmtId="0" fontId="5" fillId="81" borderId="21" applyNumberFormat="0" applyProtection="0">
      <alignment horizontal="left" vertical="top" indent="1"/>
    </xf>
    <xf numFmtId="0" fontId="5" fillId="81" borderId="21" applyNumberFormat="0" applyProtection="0">
      <alignment horizontal="left" vertical="top" indent="1"/>
    </xf>
    <xf numFmtId="0" fontId="5" fillId="81" borderId="21" applyNumberFormat="0" applyProtection="0">
      <alignment horizontal="left" vertical="top" indent="1"/>
    </xf>
    <xf numFmtId="0" fontId="5" fillId="81" borderId="21" applyNumberFormat="0" applyProtection="0">
      <alignment horizontal="left" vertical="top" indent="1"/>
    </xf>
    <xf numFmtId="0" fontId="5" fillId="81" borderId="21" applyNumberFormat="0" applyProtection="0">
      <alignment horizontal="left" vertical="top" indent="1"/>
    </xf>
    <xf numFmtId="0" fontId="5" fillId="81" borderId="21" applyNumberFormat="0" applyProtection="0">
      <alignment horizontal="left" vertical="top" indent="1"/>
    </xf>
    <xf numFmtId="0" fontId="5" fillId="81" borderId="21" applyNumberFormat="0" applyProtection="0">
      <alignment horizontal="left" vertical="top" indent="1"/>
    </xf>
    <xf numFmtId="0" fontId="3" fillId="0" borderId="0"/>
    <xf numFmtId="0" fontId="5" fillId="81" borderId="21" applyNumberFormat="0" applyProtection="0">
      <alignment horizontal="left" vertical="top" indent="1"/>
    </xf>
    <xf numFmtId="0" fontId="5" fillId="78" borderId="1" applyNumberFormat="0" applyProtection="0">
      <alignment horizontal="left" vertical="center" indent="1"/>
    </xf>
    <xf numFmtId="0" fontId="5" fillId="78" borderId="1" applyNumberFormat="0" applyProtection="0">
      <alignment horizontal="left" vertical="center" indent="1"/>
    </xf>
    <xf numFmtId="0" fontId="5" fillId="78" borderId="1" applyNumberFormat="0" applyProtection="0">
      <alignment horizontal="left" vertical="center" indent="1"/>
    </xf>
    <xf numFmtId="0" fontId="5" fillId="78" borderId="1" applyNumberFormat="0" applyProtection="0">
      <alignment horizontal="left" vertical="center" indent="1"/>
    </xf>
    <xf numFmtId="0" fontId="5" fillId="78" borderId="1" applyNumberFormat="0" applyProtection="0">
      <alignment horizontal="left" vertical="center" indent="1"/>
    </xf>
    <xf numFmtId="0" fontId="5" fillId="78" borderId="1" applyNumberFormat="0" applyProtection="0">
      <alignment horizontal="left" vertical="center" indent="1"/>
    </xf>
    <xf numFmtId="0" fontId="5" fillId="78" borderId="1" applyNumberFormat="0" applyProtection="0">
      <alignment horizontal="left" vertical="center" indent="1"/>
    </xf>
    <xf numFmtId="0" fontId="5" fillId="78" borderId="1" applyNumberFormat="0" applyProtection="0">
      <alignment horizontal="left" vertical="center" indent="1"/>
    </xf>
    <xf numFmtId="0" fontId="5" fillId="78" borderId="1" applyNumberFormat="0" applyProtection="0">
      <alignment horizontal="left" vertical="center" indent="1"/>
    </xf>
    <xf numFmtId="0" fontId="3" fillId="0" borderId="0"/>
    <xf numFmtId="0" fontId="5" fillId="78" borderId="1" applyNumberFormat="0" applyProtection="0">
      <alignment horizontal="left" vertical="center" indent="1"/>
    </xf>
    <xf numFmtId="0" fontId="5" fillId="78" borderId="21" applyNumberFormat="0" applyProtection="0">
      <alignment horizontal="left" vertical="top" indent="1"/>
    </xf>
    <xf numFmtId="0" fontId="5" fillId="78" borderId="21" applyNumberFormat="0" applyProtection="0">
      <alignment horizontal="left" vertical="top" indent="1"/>
    </xf>
    <xf numFmtId="0" fontId="5" fillId="78" borderId="21" applyNumberFormat="0" applyProtection="0">
      <alignment horizontal="left" vertical="top" indent="1"/>
    </xf>
    <xf numFmtId="0" fontId="5" fillId="78" borderId="21" applyNumberFormat="0" applyProtection="0">
      <alignment horizontal="left" vertical="top" indent="1"/>
    </xf>
    <xf numFmtId="0" fontId="5" fillId="78" borderId="21" applyNumberFormat="0" applyProtection="0">
      <alignment horizontal="left" vertical="top" indent="1"/>
    </xf>
    <xf numFmtId="0" fontId="5" fillId="78" borderId="21" applyNumberFormat="0" applyProtection="0">
      <alignment horizontal="left" vertical="top" indent="1"/>
    </xf>
    <xf numFmtId="0" fontId="5" fillId="78" borderId="21" applyNumberFormat="0" applyProtection="0">
      <alignment horizontal="left" vertical="top" indent="1"/>
    </xf>
    <xf numFmtId="0" fontId="5" fillId="78" borderId="21" applyNumberFormat="0" applyProtection="0">
      <alignment horizontal="left" vertical="top" indent="1"/>
    </xf>
    <xf numFmtId="0" fontId="3" fillId="0" borderId="0"/>
    <xf numFmtId="0" fontId="5" fillId="78" borderId="21" applyNumberFormat="0" applyProtection="0">
      <alignment horizontal="left" vertical="top" indent="1"/>
    </xf>
    <xf numFmtId="0" fontId="5" fillId="82" borderId="23" applyNumberFormat="0">
      <protection locked="0"/>
    </xf>
    <xf numFmtId="0" fontId="5" fillId="82" borderId="23" applyNumberFormat="0">
      <protection locked="0"/>
    </xf>
    <xf numFmtId="0" fontId="5" fillId="82" borderId="23" applyNumberFormat="0">
      <protection locked="0"/>
    </xf>
    <xf numFmtId="0" fontId="3" fillId="0" borderId="0"/>
    <xf numFmtId="0" fontId="5" fillId="82" borderId="23" applyNumberFormat="0">
      <protection locked="0"/>
    </xf>
    <xf numFmtId="0" fontId="30" fillId="76" borderId="24" applyBorder="0"/>
    <xf numFmtId="0" fontId="30" fillId="76" borderId="24" applyBorder="0"/>
    <xf numFmtId="0" fontId="30" fillId="76" borderId="24" applyBorder="0"/>
    <xf numFmtId="0" fontId="30" fillId="76" borderId="24" applyBorder="0"/>
    <xf numFmtId="0" fontId="30" fillId="76" borderId="24" applyBorder="0"/>
    <xf numFmtId="4" fontId="51" fillId="83" borderId="21" applyNumberFormat="0" applyProtection="0">
      <alignment vertical="center"/>
    </xf>
    <xf numFmtId="4" fontId="51" fillId="83" borderId="21" applyNumberFormat="0" applyProtection="0">
      <alignment vertical="center"/>
    </xf>
    <xf numFmtId="4" fontId="51" fillId="83" borderId="21" applyNumberFormat="0" applyProtection="0">
      <alignment vertical="center"/>
    </xf>
    <xf numFmtId="4" fontId="51" fillId="83" borderId="21" applyNumberFormat="0" applyProtection="0">
      <alignment vertical="center"/>
    </xf>
    <xf numFmtId="4" fontId="51" fillId="83" borderId="21" applyNumberFormat="0" applyProtection="0">
      <alignment vertical="center"/>
    </xf>
    <xf numFmtId="4" fontId="51" fillId="83" borderId="21" applyNumberFormat="0" applyProtection="0">
      <alignment vertical="center"/>
    </xf>
    <xf numFmtId="0" fontId="3" fillId="0" borderId="0"/>
    <xf numFmtId="4" fontId="51" fillId="83" borderId="21" applyNumberFormat="0" applyProtection="0">
      <alignment vertical="center"/>
    </xf>
    <xf numFmtId="4" fontId="48" fillId="84" borderId="2" applyNumberFormat="0" applyProtection="0">
      <alignment vertical="center"/>
    </xf>
    <xf numFmtId="4" fontId="48" fillId="84" borderId="2" applyNumberFormat="0" applyProtection="0">
      <alignment vertical="center"/>
    </xf>
    <xf numFmtId="0" fontId="3" fillId="0" borderId="0"/>
    <xf numFmtId="4" fontId="48" fillId="84" borderId="2" applyNumberFormat="0" applyProtection="0">
      <alignment vertical="center"/>
    </xf>
    <xf numFmtId="4" fontId="51" fillId="79" borderId="21" applyNumberFormat="0" applyProtection="0">
      <alignment horizontal="left" vertical="center" indent="1"/>
    </xf>
    <xf numFmtId="4" fontId="51" fillId="79" borderId="21" applyNumberFormat="0" applyProtection="0">
      <alignment horizontal="left" vertical="center" indent="1"/>
    </xf>
    <xf numFmtId="4" fontId="51" fillId="79" borderId="21" applyNumberFormat="0" applyProtection="0">
      <alignment horizontal="left" vertical="center" indent="1"/>
    </xf>
    <xf numFmtId="4" fontId="51" fillId="79" borderId="21" applyNumberFormat="0" applyProtection="0">
      <alignment horizontal="left" vertical="center" indent="1"/>
    </xf>
    <xf numFmtId="4" fontId="51" fillId="79" borderId="21" applyNumberFormat="0" applyProtection="0">
      <alignment horizontal="left" vertical="center" indent="1"/>
    </xf>
    <xf numFmtId="4" fontId="51" fillId="79" borderId="21" applyNumberFormat="0" applyProtection="0">
      <alignment horizontal="left" vertical="center" indent="1"/>
    </xf>
    <xf numFmtId="0" fontId="3" fillId="0" borderId="0"/>
    <xf numFmtId="4" fontId="51" fillId="79" borderId="21" applyNumberFormat="0" applyProtection="0">
      <alignment horizontal="left" vertical="center" indent="1"/>
    </xf>
    <xf numFmtId="0" fontId="51" fillId="83" borderId="21" applyNumberFormat="0" applyProtection="0">
      <alignment horizontal="left" vertical="top" indent="1"/>
    </xf>
    <xf numFmtId="0" fontId="51" fillId="83" borderId="21" applyNumberFormat="0" applyProtection="0">
      <alignment horizontal="left" vertical="top" indent="1"/>
    </xf>
    <xf numFmtId="0" fontId="51" fillId="83" borderId="21" applyNumberFormat="0" applyProtection="0">
      <alignment horizontal="left" vertical="top" indent="1"/>
    </xf>
    <xf numFmtId="0" fontId="51" fillId="83" borderId="21" applyNumberFormat="0" applyProtection="0">
      <alignment horizontal="left" vertical="top" indent="1"/>
    </xf>
    <xf numFmtId="0" fontId="51" fillId="83" borderId="21" applyNumberFormat="0" applyProtection="0">
      <alignment horizontal="left" vertical="top" indent="1"/>
    </xf>
    <xf numFmtId="0" fontId="51" fillId="83" borderId="21" applyNumberFormat="0" applyProtection="0">
      <alignment horizontal="left" vertical="top" indent="1"/>
    </xf>
    <xf numFmtId="0" fontId="3" fillId="0" borderId="0"/>
    <xf numFmtId="0" fontId="51" fillId="83" borderId="21" applyNumberFormat="0" applyProtection="0">
      <alignment horizontal="left" vertical="top" indent="1"/>
    </xf>
    <xf numFmtId="4" fontId="5" fillId="0" borderId="1" applyNumberFormat="0" applyProtection="0">
      <alignment horizontal="right" vertical="center"/>
    </xf>
    <xf numFmtId="4" fontId="5" fillId="0" borderId="1" applyNumberFormat="0" applyProtection="0">
      <alignment horizontal="right" vertical="center"/>
    </xf>
    <xf numFmtId="4" fontId="5" fillId="0" borderId="1" applyNumberFormat="0" applyProtection="0">
      <alignment horizontal="right" vertical="center"/>
    </xf>
    <xf numFmtId="4" fontId="5" fillId="0" borderId="1" applyNumberFormat="0" applyProtection="0">
      <alignment horizontal="right" vertical="center"/>
    </xf>
    <xf numFmtId="4" fontId="5" fillId="0" borderId="1" applyNumberFormat="0" applyProtection="0">
      <alignment horizontal="right" vertical="center"/>
    </xf>
    <xf numFmtId="4" fontId="5" fillId="0" borderId="1" applyNumberFormat="0" applyProtection="0">
      <alignment horizontal="right" vertical="center"/>
    </xf>
    <xf numFmtId="4" fontId="5" fillId="0" borderId="1" applyNumberFormat="0" applyProtection="0">
      <alignment horizontal="right" vertical="center"/>
    </xf>
    <xf numFmtId="4" fontId="5" fillId="0" borderId="1" applyNumberFormat="0" applyProtection="0">
      <alignment horizontal="right" vertical="center"/>
    </xf>
    <xf numFmtId="4" fontId="5" fillId="0" borderId="1" applyNumberFormat="0" applyProtection="0">
      <alignment horizontal="right" vertical="center"/>
    </xf>
    <xf numFmtId="4" fontId="5" fillId="0" borderId="1" applyNumberFormat="0" applyProtection="0">
      <alignment horizontal="right" vertical="center"/>
    </xf>
    <xf numFmtId="4" fontId="48" fillId="85" borderId="1" applyNumberFormat="0" applyProtection="0">
      <alignment horizontal="right" vertical="center"/>
    </xf>
    <xf numFmtId="4" fontId="48" fillId="85" borderId="1" applyNumberFormat="0" applyProtection="0">
      <alignment horizontal="right" vertical="center"/>
    </xf>
    <xf numFmtId="4" fontId="48" fillId="85" borderId="1" applyNumberFormat="0" applyProtection="0">
      <alignment horizontal="right" vertical="center"/>
    </xf>
    <xf numFmtId="4" fontId="48" fillId="85" borderId="1" applyNumberFormat="0" applyProtection="0">
      <alignment horizontal="right" vertical="center"/>
    </xf>
    <xf numFmtId="4" fontId="48" fillId="85" borderId="1" applyNumberFormat="0" applyProtection="0">
      <alignment horizontal="right" vertical="center"/>
    </xf>
    <xf numFmtId="4" fontId="48" fillId="85" borderId="1" applyNumberFormat="0" applyProtection="0">
      <alignment horizontal="right" vertical="center"/>
    </xf>
    <xf numFmtId="0" fontId="3" fillId="0" borderId="0"/>
    <xf numFmtId="4" fontId="48" fillId="85" borderId="1" applyNumberFormat="0" applyProtection="0">
      <alignment horizontal="right" vertical="center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0" fontId="51" fillId="77" borderId="21" applyNumberFormat="0" applyProtection="0">
      <alignment horizontal="left" vertical="top" indent="1"/>
    </xf>
    <xf numFmtId="0" fontId="51" fillId="77" borderId="21" applyNumberFormat="0" applyProtection="0">
      <alignment horizontal="left" vertical="top" indent="1"/>
    </xf>
    <xf numFmtId="0" fontId="51" fillId="77" borderId="21" applyNumberFormat="0" applyProtection="0">
      <alignment horizontal="left" vertical="top" indent="1"/>
    </xf>
    <xf numFmtId="0" fontId="51" fillId="77" borderId="21" applyNumberFormat="0" applyProtection="0">
      <alignment horizontal="left" vertical="top" indent="1"/>
    </xf>
    <xf numFmtId="0" fontId="51" fillId="77" borderId="21" applyNumberFormat="0" applyProtection="0">
      <alignment horizontal="left" vertical="top" indent="1"/>
    </xf>
    <xf numFmtId="0" fontId="51" fillId="77" borderId="21" applyNumberFormat="0" applyProtection="0">
      <alignment horizontal="left" vertical="top" indent="1"/>
    </xf>
    <xf numFmtId="0" fontId="3" fillId="0" borderId="0"/>
    <xf numFmtId="0" fontId="51" fillId="77" borderId="21" applyNumberFormat="0" applyProtection="0">
      <alignment horizontal="left" vertical="top" indent="1"/>
    </xf>
    <xf numFmtId="4" fontId="52" fillId="86" borderId="22" applyNumberFormat="0" applyProtection="0">
      <alignment horizontal="left" vertical="center" indent="1"/>
    </xf>
    <xf numFmtId="4" fontId="52" fillId="86" borderId="22" applyNumberFormat="0" applyProtection="0">
      <alignment horizontal="left" vertical="center" indent="1"/>
    </xf>
    <xf numFmtId="4" fontId="52" fillId="86" borderId="22" applyNumberFormat="0" applyProtection="0">
      <alignment horizontal="left" vertical="center" indent="1"/>
    </xf>
    <xf numFmtId="4" fontId="52" fillId="86" borderId="22" applyNumberFormat="0" applyProtection="0">
      <alignment horizontal="left" vertical="center" indent="1"/>
    </xf>
    <xf numFmtId="4" fontId="52" fillId="86" borderId="22" applyNumberFormat="0" applyProtection="0">
      <alignment horizontal="left" vertical="center" indent="1"/>
    </xf>
    <xf numFmtId="4" fontId="52" fillId="86" borderId="22" applyNumberFormat="0" applyProtection="0">
      <alignment horizontal="left" vertical="center" indent="1"/>
    </xf>
    <xf numFmtId="0" fontId="3" fillId="0" borderId="0"/>
    <xf numFmtId="4" fontId="52" fillId="86" borderId="22" applyNumberFormat="0" applyProtection="0">
      <alignment horizontal="left" vertical="center" indent="1"/>
    </xf>
    <xf numFmtId="0" fontId="5" fillId="87" borderId="2"/>
    <xf numFmtId="0" fontId="5" fillId="87" borderId="2"/>
    <xf numFmtId="0" fontId="5" fillId="87" borderId="2"/>
    <xf numFmtId="0" fontId="5" fillId="87" borderId="2"/>
    <xf numFmtId="0" fontId="5" fillId="87" borderId="2"/>
    <xf numFmtId="0" fontId="5" fillId="87" borderId="2"/>
    <xf numFmtId="4" fontId="53" fillId="82" borderId="1" applyNumberFormat="0" applyProtection="0">
      <alignment horizontal="right" vertical="center"/>
    </xf>
    <xf numFmtId="4" fontId="53" fillId="82" borderId="1" applyNumberFormat="0" applyProtection="0">
      <alignment horizontal="right" vertical="center"/>
    </xf>
    <xf numFmtId="4" fontId="53" fillId="82" borderId="1" applyNumberFormat="0" applyProtection="0">
      <alignment horizontal="right" vertical="center"/>
    </xf>
    <xf numFmtId="4" fontId="53" fillId="82" borderId="1" applyNumberFormat="0" applyProtection="0">
      <alignment horizontal="right" vertical="center"/>
    </xf>
    <xf numFmtId="4" fontId="53" fillId="82" borderId="1" applyNumberFormat="0" applyProtection="0">
      <alignment horizontal="right" vertical="center"/>
    </xf>
    <xf numFmtId="4" fontId="53" fillId="82" borderId="1" applyNumberFormat="0" applyProtection="0">
      <alignment horizontal="right" vertical="center"/>
    </xf>
    <xf numFmtId="0" fontId="3" fillId="0" borderId="0"/>
    <xf numFmtId="4" fontId="53" fillId="82" borderId="1" applyNumberFormat="0" applyProtection="0">
      <alignment horizontal="right" vertical="center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4" fillId="0" borderId="18" applyNumberFormat="0" applyFill="0" applyAlignment="0" applyProtection="0"/>
    <xf numFmtId="0" fontId="42" fillId="0" borderId="19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55" fillId="0" borderId="0" applyNumberFormat="0" applyFill="0" applyBorder="0" applyAlignment="0" applyProtection="0"/>
    <xf numFmtId="0" fontId="2" fillId="14" borderId="10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14" borderId="10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7" fillId="0" borderId="0"/>
    <xf numFmtId="0" fontId="60" fillId="0" borderId="0" applyNumberFormat="0" applyFill="0" applyBorder="0" applyAlignment="0" applyProtection="0"/>
    <xf numFmtId="0" fontId="61" fillId="0" borderId="3" applyNumberFormat="0" applyFill="0" applyAlignment="0" applyProtection="0"/>
    <xf numFmtId="0" fontId="62" fillId="0" borderId="4" applyNumberFormat="0" applyFill="0" applyAlignment="0" applyProtection="0"/>
    <xf numFmtId="0" fontId="63" fillId="0" borderId="5" applyNumberFormat="0" applyFill="0" applyAlignment="0" applyProtection="0"/>
    <xf numFmtId="0" fontId="63" fillId="0" borderId="0" applyNumberFormat="0" applyFill="0" applyBorder="0" applyAlignment="0" applyProtection="0"/>
    <xf numFmtId="0" fontId="59" fillId="8" borderId="0" applyNumberFormat="0" applyBorder="0" applyAlignment="0" applyProtection="0"/>
    <xf numFmtId="0" fontId="58" fillId="9" borderId="0" applyNumberFormat="0" applyBorder="0" applyAlignment="0" applyProtection="0"/>
    <xf numFmtId="0" fontId="64" fillId="10" borderId="0" applyNumberFormat="0" applyBorder="0" applyAlignment="0" applyProtection="0"/>
    <xf numFmtId="0" fontId="65" fillId="11" borderId="6" applyNumberFormat="0" applyAlignment="0" applyProtection="0"/>
    <xf numFmtId="0" fontId="66" fillId="12" borderId="7" applyNumberFormat="0" applyAlignment="0" applyProtection="0"/>
    <xf numFmtId="0" fontId="67" fillId="12" borderId="6" applyNumberFormat="0" applyAlignment="0" applyProtection="0"/>
    <xf numFmtId="0" fontId="68" fillId="0" borderId="8" applyNumberFormat="0" applyFill="0" applyAlignment="0" applyProtection="0"/>
    <xf numFmtId="0" fontId="69" fillId="13" borderId="9" applyNumberFormat="0" applyAlignment="0" applyProtection="0"/>
    <xf numFmtId="0" fontId="56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7" fillId="0" borderId="11" applyNumberFormat="0" applyFill="0" applyAlignment="0" applyProtection="0"/>
    <xf numFmtId="0" fontId="7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71" fillId="34" borderId="0" applyNumberFormat="0" applyBorder="0" applyAlignment="0" applyProtection="0"/>
    <xf numFmtId="0" fontId="7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71" fillId="38" borderId="0" applyNumberFormat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6" applyNumberFormat="0" applyAlignment="0" applyProtection="0"/>
    <xf numFmtId="0" fontId="19" fillId="12" borderId="7" applyNumberFormat="0" applyAlignment="0" applyProtection="0"/>
    <xf numFmtId="0" fontId="20" fillId="12" borderId="6" applyNumberFormat="0" applyAlignment="0" applyProtection="0"/>
    <xf numFmtId="0" fontId="21" fillId="0" borderId="8" applyNumberFormat="0" applyFill="0" applyAlignment="0" applyProtection="0"/>
    <xf numFmtId="0" fontId="22" fillId="13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6" fillId="38" borderId="0" applyNumberFormat="0" applyBorder="0" applyAlignment="0" applyProtection="0"/>
    <xf numFmtId="0" fontId="1" fillId="14" borderId="10" applyNumberFormat="0" applyFont="0" applyAlignment="0" applyProtection="0"/>
    <xf numFmtId="0" fontId="1" fillId="0" borderId="0"/>
    <xf numFmtId="167" fontId="3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48" fillId="84" borderId="28" applyNumberFormat="0" applyProtection="0">
      <alignment vertical="center"/>
    </xf>
    <xf numFmtId="4" fontId="48" fillId="84" borderId="28" applyNumberForma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1" fillId="0" borderId="0"/>
    <xf numFmtId="0" fontId="1" fillId="14" borderId="10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4" fontId="48" fillId="84" borderId="28" applyNumberFormat="0" applyProtection="0">
      <alignment vertical="center"/>
    </xf>
    <xf numFmtId="4" fontId="48" fillId="84" borderId="28" applyNumberFormat="0" applyProtection="0">
      <alignment vertical="center"/>
    </xf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4" fontId="48" fillId="84" borderId="28" applyNumberFormat="0" applyProtection="0">
      <alignment vertical="center"/>
    </xf>
    <xf numFmtId="4" fontId="48" fillId="84" borderId="28" applyNumberFormat="0" applyProtection="0">
      <alignment vertical="center"/>
    </xf>
    <xf numFmtId="4" fontId="48" fillId="84" borderId="28" applyNumberFormat="0" applyProtection="0">
      <alignment vertical="center"/>
    </xf>
    <xf numFmtId="4" fontId="48" fillId="84" borderId="28" applyNumberFormat="0" applyProtection="0">
      <alignment vertical="center"/>
    </xf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4" fontId="48" fillId="84" borderId="28" applyNumberFormat="0" applyProtection="0">
      <alignment vertical="center"/>
    </xf>
    <xf numFmtId="4" fontId="48" fillId="84" borderId="28" applyNumberFormat="0" applyProtection="0">
      <alignment vertical="center"/>
    </xf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6" applyNumberFormat="0" applyAlignment="0" applyProtection="0"/>
    <xf numFmtId="0" fontId="19" fillId="12" borderId="7" applyNumberFormat="0" applyAlignment="0" applyProtection="0"/>
    <xf numFmtId="0" fontId="20" fillId="12" borderId="6" applyNumberFormat="0" applyAlignment="0" applyProtection="0"/>
    <xf numFmtId="0" fontId="21" fillId="0" borderId="8" applyNumberFormat="0" applyFill="0" applyAlignment="0" applyProtection="0"/>
    <xf numFmtId="0" fontId="22" fillId="13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6" fillId="38" borderId="0" applyNumberFormat="0" applyBorder="0" applyAlignment="0" applyProtection="0"/>
    <xf numFmtId="167" fontId="31" fillId="0" borderId="0" applyFont="0" applyFill="0" applyBorder="0" applyAlignment="0" applyProtection="0"/>
    <xf numFmtId="4" fontId="48" fillId="84" borderId="28" applyNumberFormat="0" applyProtection="0">
      <alignment vertical="center"/>
    </xf>
    <xf numFmtId="4" fontId="48" fillId="84" borderId="28" applyNumberFormat="0" applyProtection="0">
      <alignment vertical="center"/>
    </xf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4" fontId="48" fillId="84" borderId="28" applyNumberFormat="0" applyProtection="0">
      <alignment vertical="center"/>
    </xf>
    <xf numFmtId="4" fontId="48" fillId="84" borderId="28" applyNumberFormat="0" applyProtection="0">
      <alignment vertical="center"/>
    </xf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4" fontId="48" fillId="84" borderId="28" applyNumberFormat="0" applyProtection="0">
      <alignment vertical="center"/>
    </xf>
    <xf numFmtId="4" fontId="48" fillId="84" borderId="28" applyNumberFormat="0" applyProtection="0">
      <alignment vertical="center"/>
    </xf>
    <xf numFmtId="4" fontId="48" fillId="84" borderId="28" applyNumberFormat="0" applyProtection="0">
      <alignment vertical="center"/>
    </xf>
    <xf numFmtId="4" fontId="48" fillId="84" borderId="28" applyNumberFormat="0" applyProtection="0">
      <alignment vertical="center"/>
    </xf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0" fontId="5" fillId="87" borderId="28"/>
    <xf numFmtId="4" fontId="48" fillId="84" borderId="28" applyNumberFormat="0" applyProtection="0">
      <alignment vertical="center"/>
    </xf>
    <xf numFmtId="4" fontId="48" fillId="84" borderId="28" applyNumberFormat="0" applyProtection="0">
      <alignment vertical="center"/>
    </xf>
    <xf numFmtId="0" fontId="72" fillId="0" borderId="0" applyNumberFormat="0" applyFill="0" applyBorder="0" applyAlignment="0" applyProtection="0"/>
    <xf numFmtId="0" fontId="59" fillId="8" borderId="0" applyNumberFormat="0" applyBorder="0" applyAlignment="0" applyProtection="0"/>
    <xf numFmtId="0" fontId="58" fillId="9" borderId="0" applyNumberFormat="0" applyBorder="0" applyAlignment="0" applyProtection="0"/>
    <xf numFmtId="0" fontId="64" fillId="10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71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71" fillId="26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71" fillId="30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71" fillId="34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71" fillId="3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71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71" fillId="26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71" fillId="30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71" fillId="34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71" fillId="38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71" fillId="22" borderId="0" applyNumberFormat="0" applyBorder="0" applyAlignment="0" applyProtection="0"/>
    <xf numFmtId="0" fontId="31" fillId="17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71" fillId="26" borderId="0" applyNumberFormat="0" applyBorder="0" applyAlignment="0" applyProtection="0"/>
    <xf numFmtId="0" fontId="31" fillId="16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71" fillId="30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71" fillId="34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71" fillId="38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71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71" fillId="26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71" fillId="30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71" fillId="34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71" fillId="38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71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71" fillId="26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71" fillId="30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71" fillId="34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71" fillId="38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6" applyNumberFormat="0" applyAlignment="0" applyProtection="0"/>
    <xf numFmtId="0" fontId="19" fillId="12" borderId="7" applyNumberFormat="0" applyAlignment="0" applyProtection="0"/>
    <xf numFmtId="0" fontId="20" fillId="12" borderId="6" applyNumberFormat="0" applyAlignment="0" applyProtection="0"/>
    <xf numFmtId="0" fontId="21" fillId="0" borderId="8" applyNumberFormat="0" applyFill="0" applyAlignment="0" applyProtection="0"/>
    <xf numFmtId="0" fontId="22" fillId="13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6" fillId="38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6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6" fillId="38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71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71" fillId="26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71" fillId="30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71" fillId="34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0" borderId="0" applyNumberFormat="0" applyBorder="0" applyAlignment="0" applyProtection="0"/>
    <xf numFmtId="0" fontId="31" fillId="32" borderId="0" applyNumberFormat="0" applyBorder="0" applyAlignment="0" applyProtection="0"/>
    <xf numFmtId="0" fontId="31" fillId="37" borderId="0" applyNumberFormat="0" applyBorder="0" applyAlignment="0" applyProtection="0"/>
    <xf numFmtId="0" fontId="71" fillId="38" borderId="0" applyNumberFormat="0" applyBorder="0" applyAlignment="0" applyProtection="0"/>
    <xf numFmtId="0" fontId="31" fillId="20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18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71" fillId="26" borderId="0" applyNumberFormat="0" applyBorder="0" applyAlignment="0" applyProtection="0"/>
    <xf numFmtId="0" fontId="31" fillId="1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71" fillId="30" borderId="0" applyNumberFormat="0" applyBorder="0" applyAlignment="0" applyProtection="0"/>
    <xf numFmtId="0" fontId="31" fillId="16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71" fillId="34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71" fillId="38" borderId="0" applyNumberFormat="0" applyBorder="0" applyAlignment="0" applyProtection="0"/>
    <xf numFmtId="0" fontId="31" fillId="21" borderId="0" applyNumberFormat="0" applyBorder="0" applyAlignment="0" applyProtection="0"/>
    <xf numFmtId="0" fontId="71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71" fillId="26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71" fillId="30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71" fillId="34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71" fillId="38" borderId="0" applyNumberFormat="0" applyBorder="0" applyAlignment="0" applyProtection="0"/>
    <xf numFmtId="0" fontId="1" fillId="0" borderId="0"/>
    <xf numFmtId="0" fontId="31" fillId="0" borderId="0"/>
    <xf numFmtId="0" fontId="31" fillId="14" borderId="10" applyNumberFormat="0" applyFont="0" applyAlignment="0" applyProtection="0"/>
    <xf numFmtId="9" fontId="3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1" fillId="0" borderId="0"/>
    <xf numFmtId="0" fontId="46" fillId="0" borderId="0"/>
    <xf numFmtId="169" fontId="46" fillId="0" borderId="0" applyFont="0" applyFill="0" applyBorder="0" applyAlignment="0" applyProtection="0"/>
    <xf numFmtId="0" fontId="75" fillId="90" borderId="0" applyNumberFormat="0" applyBorder="0" applyAlignment="0" applyProtection="0"/>
    <xf numFmtId="0" fontId="76" fillId="93" borderId="42" applyNumberFormat="0" applyAlignment="0" applyProtection="0"/>
    <xf numFmtId="0" fontId="77" fillId="0" borderId="43" applyNumberFormat="0" applyFill="0" applyAlignment="0" applyProtection="0"/>
    <xf numFmtId="0" fontId="78" fillId="79" borderId="20" applyNumberFormat="0" applyAlignment="0" applyProtection="0"/>
    <xf numFmtId="0" fontId="73" fillId="0" borderId="0" applyNumberFormat="0" applyBorder="0" applyAlignment="0"/>
    <xf numFmtId="0" fontId="79" fillId="0" borderId="44" applyNumberFormat="0" applyFill="0" applyAlignment="0" applyProtection="0"/>
    <xf numFmtId="0" fontId="80" fillId="0" borderId="0"/>
    <xf numFmtId="0" fontId="81" fillId="0" borderId="0" applyNumberFormat="0" applyFill="0" applyBorder="0" applyAlignment="0" applyProtection="0"/>
    <xf numFmtId="0" fontId="31" fillId="0" borderId="0"/>
    <xf numFmtId="0" fontId="27" fillId="0" borderId="0"/>
    <xf numFmtId="0" fontId="31" fillId="14" borderId="10" applyNumberFormat="0" applyFont="0" applyAlignment="0" applyProtection="0"/>
    <xf numFmtId="0" fontId="31" fillId="14" borderId="10" applyNumberFormat="0" applyFont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14" borderId="10" applyNumberFormat="0" applyFont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0" borderId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0" borderId="0"/>
    <xf numFmtId="0" fontId="31" fillId="0" borderId="0"/>
    <xf numFmtId="0" fontId="31" fillId="14" borderId="10" applyNumberFormat="0" applyFont="0" applyAlignment="0" applyProtection="0"/>
    <xf numFmtId="9" fontId="3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1" fillId="0" borderId="0"/>
    <xf numFmtId="0" fontId="31" fillId="0" borderId="0"/>
    <xf numFmtId="0" fontId="31" fillId="14" borderId="10" applyNumberFormat="0" applyFont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14" borderId="10" applyNumberFormat="0" applyFont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14" borderId="10" applyNumberFormat="0" applyFont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46" fillId="65" borderId="0"/>
    <xf numFmtId="0" fontId="31" fillId="29" borderId="0" applyNumberFormat="0" applyBorder="0" applyAlignment="0" applyProtection="0"/>
    <xf numFmtId="0" fontId="31" fillId="25" borderId="0" applyNumberFormat="0" applyBorder="0" applyAlignment="0" applyProtection="0"/>
    <xf numFmtId="0" fontId="35" fillId="44" borderId="0" applyNumberFormat="0" applyBorder="0" applyAlignment="0" applyProtection="0"/>
    <xf numFmtId="0" fontId="35" fillId="48" borderId="0" applyNumberFormat="0" applyBorder="0" applyAlignment="0" applyProtection="0"/>
    <xf numFmtId="0" fontId="35" fillId="52" borderId="0" applyNumberFormat="0" applyBorder="0" applyAlignment="0" applyProtection="0"/>
    <xf numFmtId="0" fontId="35" fillId="54" borderId="0" applyNumberFormat="0" applyBorder="0" applyAlignment="0" applyProtection="0"/>
    <xf numFmtId="0" fontId="35" fillId="43" borderId="0" applyNumberFormat="0" applyBorder="0" applyAlignment="0" applyProtection="0"/>
    <xf numFmtId="0" fontId="35" fillId="60" borderId="0" applyNumberFormat="0" applyBorder="0" applyAlignment="0" applyProtection="0"/>
    <xf numFmtId="0" fontId="43" fillId="58" borderId="1" applyNumberFormat="0" applyAlignment="0" applyProtection="0"/>
    <xf numFmtId="0" fontId="47" fillId="61" borderId="20" applyNumberFormat="0" applyAlignment="0" applyProtection="0"/>
    <xf numFmtId="0" fontId="34" fillId="50" borderId="0" applyNumberFormat="0" applyBorder="0" applyAlignment="0" applyProtection="0"/>
    <xf numFmtId="166" fontId="1" fillId="0" borderId="0" applyFont="0" applyFill="0" applyBorder="0" applyAlignment="0" applyProtection="0"/>
    <xf numFmtId="0" fontId="39" fillId="0" borderId="16" applyNumberFormat="0" applyFill="0" applyAlignment="0" applyProtection="0"/>
    <xf numFmtId="0" fontId="38" fillId="54" borderId="15" applyNumberFormat="0" applyAlignment="0" applyProtection="0"/>
    <xf numFmtId="0" fontId="41" fillId="0" borderId="17" applyNumberFormat="0" applyFill="0" applyAlignment="0" applyProtection="0"/>
    <xf numFmtId="0" fontId="44" fillId="0" borderId="18" applyNumberFormat="0" applyFill="0" applyAlignment="0" applyProtection="0"/>
    <xf numFmtId="0" fontId="42" fillId="0" borderId="19" applyNumberFormat="0" applyFill="0" applyAlignment="0" applyProtection="0"/>
    <xf numFmtId="0" fontId="42" fillId="0" borderId="0" applyNumberFormat="0" applyFill="0" applyBorder="0" applyAlignment="0" applyProtection="0"/>
    <xf numFmtId="0" fontId="39" fillId="58" borderId="0" applyNumberFormat="0" applyBorder="0" applyAlignment="0" applyProtection="0"/>
    <xf numFmtId="0" fontId="82" fillId="0" borderId="0"/>
    <xf numFmtId="0" fontId="37" fillId="61" borderId="1" applyNumberFormat="0" applyAlignment="0" applyProtection="0"/>
    <xf numFmtId="0" fontId="31" fillId="28" borderId="0" applyNumberFormat="0" applyBorder="0" applyAlignment="0" applyProtection="0"/>
    <xf numFmtId="0" fontId="71" fillId="26" borderId="0" applyNumberFormat="0" applyBorder="0" applyAlignment="0" applyProtection="0"/>
    <xf numFmtId="0" fontId="31" fillId="24" borderId="0" applyNumberFormat="0" applyBorder="0" applyAlignment="0" applyProtection="0"/>
    <xf numFmtId="0" fontId="71" fillId="22" borderId="0" applyNumberFormat="0" applyBorder="0" applyAlignment="0" applyProtection="0"/>
    <xf numFmtId="0" fontId="31" fillId="21" borderId="0" applyNumberFormat="0" applyBorder="0" applyAlignment="0" applyProtection="0"/>
    <xf numFmtId="0" fontId="31" fillId="20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6" borderId="0" applyNumberFormat="0" applyBorder="0" applyAlignment="0" applyProtection="0"/>
    <xf numFmtId="0" fontId="40" fillId="0" borderId="25" applyNumberFormat="0" applyFill="0" applyAlignment="0" applyProtection="0"/>
    <xf numFmtId="0" fontId="55" fillId="0" borderId="0" applyNumberFormat="0" applyFill="0" applyBorder="0" applyAlignment="0" applyProtection="0"/>
    <xf numFmtId="0" fontId="31" fillId="14" borderId="10" applyNumberFormat="0" applyFont="0" applyAlignment="0" applyProtection="0"/>
    <xf numFmtId="0" fontId="36" fillId="57" borderId="0" applyNumberFormat="0" applyBorder="0" applyAlignment="0" applyProtection="0"/>
    <xf numFmtId="166" fontId="1" fillId="0" borderId="0" applyFont="0" applyFill="0" applyBorder="0" applyAlignment="0" applyProtection="0"/>
    <xf numFmtId="0" fontId="31" fillId="21" borderId="0" applyNumberFormat="0" applyBorder="0" applyAlignment="0" applyProtection="0"/>
    <xf numFmtId="0" fontId="71" fillId="22" borderId="0" applyNumberFormat="0" applyBorder="0" applyAlignment="0" applyProtection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2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27" fillId="0" borderId="0"/>
    <xf numFmtId="0" fontId="27" fillId="0" borderId="0"/>
    <xf numFmtId="0" fontId="82" fillId="0" borderId="0"/>
    <xf numFmtId="0" fontId="8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27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27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27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27" fillId="0" borderId="0"/>
    <xf numFmtId="0" fontId="27" fillId="0" borderId="0"/>
    <xf numFmtId="0" fontId="84" fillId="0" borderId="0"/>
    <xf numFmtId="0" fontId="8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83" fillId="0" borderId="0"/>
    <xf numFmtId="0" fontId="8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6" fillId="12" borderId="7" applyNumberFormat="0" applyAlignment="0" applyProtection="0"/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85" fillId="88" borderId="21">
      <alignment horizontal="left" vertical="center" indent="1"/>
    </xf>
    <xf numFmtId="0" fontId="5" fillId="82" borderId="23" applyNumberFormat="0">
      <protection locked="0"/>
    </xf>
    <xf numFmtId="0" fontId="31" fillId="14" borderId="10" applyNumberFormat="0" applyFont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9" fontId="1" fillId="0" borderId="0" applyFont="0" applyFill="0" applyBorder="0" applyAlignment="0" applyProtection="0"/>
    <xf numFmtId="0" fontId="31" fillId="14" borderId="10" applyNumberFormat="0" applyFont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0" borderId="0"/>
    <xf numFmtId="164" fontId="1" fillId="0" borderId="0" applyFont="0" applyFill="0" applyBorder="0" applyAlignment="0" applyProtection="0"/>
    <xf numFmtId="0" fontId="31" fillId="14" borderId="10" applyNumberFormat="0" applyFont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14" borderId="10" applyNumberFormat="0" applyFont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50" fillId="0" borderId="0"/>
    <xf numFmtId="171" fontId="86" fillId="0" borderId="0" applyFont="0" applyFill="0" applyBorder="0" applyAlignment="0" applyProtection="0"/>
    <xf numFmtId="172" fontId="87" fillId="0" borderId="0" applyFont="0" applyFill="0" applyBorder="0" applyProtection="0">
      <alignment horizontal="right"/>
    </xf>
    <xf numFmtId="173" fontId="50" fillId="0" borderId="0" applyFont="0" applyFill="0" applyBorder="0" applyAlignment="0" applyProtection="0"/>
    <xf numFmtId="174" fontId="50" fillId="0" borderId="0" applyFont="0" applyFill="0" applyBorder="0" applyAlignment="0" applyProtection="0"/>
    <xf numFmtId="174" fontId="50" fillId="0" borderId="0" applyFont="0" applyFill="0" applyBorder="0" applyAlignment="0" applyProtection="0"/>
    <xf numFmtId="171" fontId="88" fillId="0" borderId="0" applyFont="0" applyFill="0" applyBorder="0" applyAlignment="0" applyProtection="0"/>
    <xf numFmtId="170" fontId="50" fillId="0" borderId="0" applyFont="0" applyFill="0" applyBorder="0" applyAlignment="0" applyProtection="0"/>
    <xf numFmtId="171" fontId="86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5" fontId="89" fillId="0" borderId="0" applyFont="0" applyFill="0" applyBorder="0" applyAlignment="0" applyProtection="0"/>
    <xf numFmtId="175" fontId="89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75" fontId="89" fillId="0" borderId="0" applyFont="0" applyFill="0" applyBorder="0" applyAlignment="0" applyProtection="0"/>
    <xf numFmtId="170" fontId="50" fillId="0" borderId="0" applyFont="0" applyFill="0" applyBorder="0" applyAlignment="0" applyProtection="0"/>
    <xf numFmtId="171" fontId="88" fillId="0" borderId="0" applyFont="0" applyFill="0" applyBorder="0" applyAlignment="0" applyProtection="0"/>
    <xf numFmtId="0" fontId="50" fillId="0" borderId="0" applyFont="0" applyFill="0" applyBorder="0" applyAlignment="0" applyProtection="0"/>
    <xf numFmtId="176" fontId="50" fillId="0" borderId="0" applyFont="0" applyFill="0" applyBorder="0" applyAlignment="0" applyProtection="0"/>
    <xf numFmtId="176" fontId="50" fillId="0" borderId="0" applyFont="0" applyFill="0" applyBorder="0" applyAlignment="0" applyProtection="0"/>
    <xf numFmtId="171" fontId="86" fillId="0" borderId="0" applyFont="0" applyFill="0" applyBorder="0" applyAlignment="0" applyProtection="0"/>
    <xf numFmtId="175" fontId="89" fillId="0" borderId="0" applyFont="0" applyFill="0" applyBorder="0" applyAlignment="0" applyProtection="0"/>
    <xf numFmtId="0" fontId="50" fillId="0" borderId="0" applyFont="0" applyFill="0" applyBorder="0" applyAlignment="0" applyProtection="0"/>
    <xf numFmtId="175" fontId="89" fillId="0" borderId="0" applyFont="0" applyFill="0" applyBorder="0" applyAlignment="0" applyProtection="0"/>
    <xf numFmtId="177" fontId="50" fillId="0" borderId="0" applyFont="0" applyFill="0" applyBorder="0" applyAlignment="0" applyProtection="0"/>
    <xf numFmtId="177" fontId="50" fillId="0" borderId="0" applyFont="0" applyFill="0" applyBorder="0" applyAlignment="0" applyProtection="0"/>
    <xf numFmtId="177" fontId="50" fillId="0" borderId="0" applyFont="0" applyFill="0" applyBorder="0" applyAlignment="0" applyProtection="0"/>
    <xf numFmtId="178" fontId="90" fillId="0" borderId="0"/>
    <xf numFmtId="177" fontId="50" fillId="0" borderId="0" applyFont="0" applyFill="0" applyBorder="0" applyAlignment="0" applyProtection="0"/>
    <xf numFmtId="177" fontId="50" fillId="0" borderId="0" applyFont="0" applyFill="0" applyBorder="0" applyAlignment="0" applyProtection="0"/>
    <xf numFmtId="0" fontId="5" fillId="0" borderId="0" applyFont="0" applyFill="0" applyBorder="0" applyAlignment="0" applyProtection="0"/>
    <xf numFmtId="179" fontId="5" fillId="0" borderId="0" applyFont="0" applyFill="0" applyBorder="0" applyAlignment="0" applyProtection="0">
      <protection locked="0"/>
    </xf>
    <xf numFmtId="0" fontId="5" fillId="0" borderId="0" applyFont="0" applyFill="0" applyBorder="0" applyAlignment="0" applyProtection="0"/>
    <xf numFmtId="180" fontId="50" fillId="0" borderId="0" applyFont="0" applyFill="0" applyBorder="0" applyAlignment="0" applyProtection="0"/>
    <xf numFmtId="180" fontId="50" fillId="0" borderId="0" applyFont="0" applyFill="0" applyBorder="0" applyAlignment="0" applyProtection="0"/>
    <xf numFmtId="180" fontId="50" fillId="0" borderId="0" applyFont="0" applyFill="0" applyBorder="0" applyAlignment="0" applyProtection="0"/>
    <xf numFmtId="181" fontId="90" fillId="0" borderId="0"/>
    <xf numFmtId="180" fontId="50" fillId="0" borderId="0" applyFont="0" applyFill="0" applyBorder="0" applyAlignment="0" applyProtection="0"/>
    <xf numFmtId="18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82" fontId="86" fillId="0" borderId="0" applyFont="0" applyFill="0" applyBorder="0" applyAlignment="0" applyProtection="0"/>
    <xf numFmtId="183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184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85" fontId="5" fillId="0" borderId="0" applyFont="0" applyFill="0" applyBorder="0" applyAlignment="0" applyProtection="0">
      <protection locked="0"/>
    </xf>
    <xf numFmtId="184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86" fontId="50" fillId="0" borderId="0" applyFont="0" applyFill="0" applyBorder="0" applyAlignment="0" applyProtection="0"/>
    <xf numFmtId="186" fontId="50" fillId="0" borderId="0" applyFont="0" applyFill="0" applyBorder="0" applyAlignment="0" applyProtection="0"/>
    <xf numFmtId="186" fontId="50" fillId="0" borderId="0" applyFont="0" applyFill="0" applyBorder="0" applyAlignment="0" applyProtection="0"/>
    <xf numFmtId="187" fontId="5" fillId="0" borderId="0" applyFont="0" applyFill="0" applyBorder="0" applyAlignment="0" applyProtection="0">
      <protection locked="0"/>
    </xf>
    <xf numFmtId="186" fontId="50" fillId="0" borderId="0" applyFont="0" applyFill="0" applyBorder="0" applyAlignment="0" applyProtection="0"/>
    <xf numFmtId="186" fontId="50" fillId="0" borderId="0" applyFont="0" applyFill="0" applyBorder="0" applyAlignment="0" applyProtection="0"/>
    <xf numFmtId="188" fontId="87" fillId="0" borderId="0" applyFont="0" applyFill="0" applyBorder="0" applyAlignment="0" applyProtection="0"/>
    <xf numFmtId="189" fontId="86" fillId="0" borderId="0" applyFont="0" applyFill="0" applyBorder="0" applyAlignment="0" applyProtection="0"/>
    <xf numFmtId="10" fontId="86" fillId="0" borderId="0" applyFont="0" applyFill="0" applyBorder="0" applyAlignment="0" applyProtection="0"/>
    <xf numFmtId="190" fontId="50" fillId="0" borderId="0" applyFont="0" applyFill="0" applyBorder="0" applyAlignment="0" applyProtection="0"/>
    <xf numFmtId="191" fontId="92" fillId="0" borderId="0" applyFont="0" applyFill="0" applyBorder="0" applyAlignment="0" applyProtection="0"/>
    <xf numFmtId="0" fontId="93" fillId="0" borderId="0"/>
    <xf numFmtId="0" fontId="93" fillId="0" borderId="0"/>
    <xf numFmtId="192" fontId="50" fillId="0" borderId="0" applyFont="0" applyFill="0" applyBorder="0" applyAlignment="0" applyProtection="0"/>
    <xf numFmtId="0" fontId="94" fillId="0" borderId="0" applyNumberFormat="0" applyFill="0" applyBorder="0" applyAlignment="0" applyProtection="0"/>
    <xf numFmtId="3" fontId="95" fillId="0" borderId="0" applyFont="0" applyFill="0" applyBorder="0" applyAlignment="0" applyProtection="0"/>
    <xf numFmtId="10" fontId="50" fillId="0" borderId="0" applyFont="0" applyFill="0" applyBorder="0" applyAlignment="0" applyProtection="0"/>
    <xf numFmtId="0" fontId="96" fillId="0" borderId="0"/>
    <xf numFmtId="0" fontId="50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3" fontId="9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99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101" fillId="0" borderId="0"/>
    <xf numFmtId="194" fontId="50" fillId="0" borderId="0" applyFont="0" applyFill="0" applyBorder="0" applyAlignment="0" applyProtection="0"/>
    <xf numFmtId="194" fontId="50" fillId="0" borderId="0" applyFont="0" applyFill="0" applyBorder="0" applyAlignment="0" applyProtection="0"/>
    <xf numFmtId="194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4" fontId="50" fillId="0" borderId="0" applyFont="0" applyFill="0" applyBorder="0" applyAlignment="0" applyProtection="0"/>
    <xf numFmtId="194" fontId="50" fillId="0" borderId="0" applyFont="0" applyFill="0" applyBorder="0" applyAlignment="0" applyProtection="0"/>
    <xf numFmtId="196" fontId="90" fillId="0" borderId="0"/>
    <xf numFmtId="37" fontId="102" fillId="0" borderId="0"/>
    <xf numFmtId="0" fontId="5" fillId="0" borderId="0" applyFont="0" applyFill="0" applyBorder="0" applyAlignment="0" applyProtection="0"/>
    <xf numFmtId="197" fontId="90" fillId="0" borderId="0"/>
    <xf numFmtId="0" fontId="5" fillId="0" borderId="0" applyFont="0" applyFill="0" applyBorder="0" applyAlignment="0" applyProtection="0"/>
    <xf numFmtId="189" fontId="90" fillId="0" borderId="0"/>
    <xf numFmtId="197" fontId="90" fillId="0" borderId="0"/>
    <xf numFmtId="40" fontId="86" fillId="0" borderId="0" applyFont="0" applyFill="0" applyBorder="0" applyAlignment="0" applyProtection="0"/>
    <xf numFmtId="40" fontId="102" fillId="0" borderId="0"/>
    <xf numFmtId="40" fontId="86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00" fontId="87" fillId="0" borderId="0" applyFont="0" applyFill="0" applyBorder="0" applyAlignment="0" applyProtection="0"/>
    <xf numFmtId="199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86" fillId="0" borderId="0" applyFont="0" applyFill="0" applyBorder="0" applyAlignment="0" applyProtection="0"/>
    <xf numFmtId="202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1" fontId="103" fillId="0" borderId="0" applyFont="0" applyFill="0" applyBorder="0" applyAlignment="0" applyProtection="0"/>
    <xf numFmtId="191" fontId="103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198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20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198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206" fontId="87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7" fontId="50" fillId="0" borderId="0" applyFont="0" applyFill="0" applyBorder="0" applyAlignment="0" applyProtection="0"/>
    <xf numFmtId="207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207" fontId="50" fillId="0" borderId="0" applyFont="0" applyFill="0" applyBorder="0" applyAlignment="0" applyProtection="0"/>
    <xf numFmtId="0" fontId="5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202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5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1" fontId="103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8" fontId="50" fillId="0" borderId="0" applyFont="0" applyFill="0" applyBorder="0" applyAlignment="0" applyProtection="0"/>
    <xf numFmtId="207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198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0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20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206" fontId="87" fillId="0" borderId="0" applyFont="0" applyFill="0" applyBorder="0" applyAlignment="0" applyProtection="0"/>
    <xf numFmtId="201" fontId="5" fillId="0" borderId="0" applyFont="0" applyFill="0" applyBorder="0" applyAlignment="0" applyProtection="0"/>
    <xf numFmtId="195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6" fontId="87" fillId="0" borderId="0" applyFont="0" applyFill="0" applyBorder="0" applyAlignment="0" applyProtection="0"/>
    <xf numFmtId="0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5" fillId="0" borderId="0" applyFont="0" applyFill="0" applyBorder="0" applyAlignment="0" applyProtection="0">
      <protection locked="0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1" fontId="5" fillId="0" borderId="0" applyFont="0" applyFill="0" applyBorder="0" applyAlignment="0" applyProtection="0"/>
    <xf numFmtId="202" fontId="50" fillId="0" borderId="0" applyFont="0" applyFill="0" applyBorder="0" applyAlignment="0" applyProtection="0"/>
    <xf numFmtId="201" fontId="5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202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6" fillId="0" borderId="0" applyFont="0" applyFill="0" applyBorder="0" applyAlignment="0" applyProtection="0"/>
    <xf numFmtId="195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9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0" fontId="5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201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7" fontId="50" fillId="0" borderId="0" applyFont="0" applyFill="0" applyBorder="0" applyAlignment="0" applyProtection="0"/>
    <xf numFmtId="0" fontId="5" fillId="0" borderId="0" applyFont="0" applyFill="0" applyBorder="0" applyAlignment="0" applyProtection="0"/>
    <xf numFmtId="21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7" fontId="50" fillId="0" borderId="0" applyFont="0" applyFill="0" applyBorder="0" applyAlignment="0" applyProtection="0"/>
    <xf numFmtId="207" fontId="50" fillId="0" borderId="0" applyFont="0" applyFill="0" applyBorder="0" applyAlignment="0" applyProtection="0"/>
    <xf numFmtId="201" fontId="8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0" fillId="0" borderId="0" applyFont="0" applyFill="0" applyBorder="0" applyAlignment="0" applyProtection="0"/>
    <xf numFmtId="191" fontId="103" fillId="0" borderId="0" applyFont="0" applyFill="0" applyBorder="0" applyAlignment="0" applyProtection="0"/>
    <xf numFmtId="201" fontId="50" fillId="0" borderId="0" applyFont="0" applyFill="0" applyBorder="0" applyAlignment="0" applyProtection="0"/>
    <xf numFmtId="201" fontId="104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6" fontId="87" fillId="0" borderId="0" applyFont="0" applyFill="0" applyBorder="0" applyAlignment="0" applyProtection="0"/>
    <xf numFmtId="0" fontId="5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104" fillId="0" borderId="0" applyFont="0" applyFill="0" applyBorder="0" applyAlignment="0" applyProtection="0"/>
    <xf numFmtId="195" fontId="50" fillId="0" borderId="0" applyFont="0" applyFill="0" applyBorder="0" applyAlignment="0" applyProtection="0"/>
    <xf numFmtId="206" fontId="87" fillId="0" borderId="0" applyFont="0" applyFill="0" applyBorder="0" applyAlignment="0" applyProtection="0"/>
    <xf numFmtId="207" fontId="50" fillId="0" borderId="0" applyFont="0" applyFill="0" applyBorder="0" applyAlignment="0" applyProtection="0"/>
    <xf numFmtId="207" fontId="50" fillId="0" borderId="0" applyFont="0" applyFill="0" applyBorder="0" applyAlignment="0" applyProtection="0"/>
    <xf numFmtId="207" fontId="50" fillId="0" borderId="0" applyFont="0" applyFill="0" applyBorder="0" applyAlignment="0" applyProtection="0"/>
    <xf numFmtId="207" fontId="50" fillId="0" borderId="0" applyFont="0" applyFill="0" applyBorder="0" applyAlignment="0" applyProtection="0"/>
    <xf numFmtId="210" fontId="50" fillId="0" borderId="0" applyFont="0" applyFill="0" applyBorder="0" applyAlignment="0" applyProtection="0"/>
    <xf numFmtId="0" fontId="5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201" fontId="104" fillId="0" borderId="0" applyFont="0" applyFill="0" applyBorder="0" applyAlignment="0" applyProtection="0"/>
    <xf numFmtId="211" fontId="50" fillId="0" borderId="0" applyFont="0" applyFill="0" applyBorder="0" applyAlignment="0" applyProtection="0"/>
    <xf numFmtId="212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0" fontId="87" fillId="0" borderId="37"/>
    <xf numFmtId="213" fontId="50" fillId="0" borderId="0">
      <alignment horizontal="right"/>
    </xf>
    <xf numFmtId="213" fontId="50" fillId="0" borderId="0">
      <alignment horizontal="right"/>
    </xf>
    <xf numFmtId="214" fontId="50" fillId="0" borderId="0">
      <alignment horizontal="right"/>
    </xf>
    <xf numFmtId="209" fontId="50" fillId="0" borderId="0">
      <alignment horizontal="right"/>
    </xf>
    <xf numFmtId="209" fontId="50" fillId="0" borderId="0">
      <alignment horizontal="right"/>
    </xf>
    <xf numFmtId="215" fontId="50" fillId="0" borderId="0">
      <alignment horizontal="right"/>
    </xf>
    <xf numFmtId="215" fontId="50" fillId="0" borderId="0">
      <alignment horizontal="right"/>
    </xf>
    <xf numFmtId="215" fontId="50" fillId="0" borderId="0">
      <alignment horizontal="right"/>
    </xf>
    <xf numFmtId="215" fontId="50" fillId="0" borderId="0">
      <alignment horizontal="right"/>
    </xf>
    <xf numFmtId="214" fontId="50" fillId="0" borderId="0">
      <alignment horizontal="right"/>
    </xf>
    <xf numFmtId="209" fontId="50" fillId="0" borderId="0">
      <alignment horizontal="right"/>
    </xf>
    <xf numFmtId="209" fontId="50" fillId="0" borderId="0">
      <alignment horizontal="right"/>
    </xf>
    <xf numFmtId="0" fontId="1" fillId="16" borderId="0" applyNumberFormat="0" applyBorder="0" applyAlignment="0" applyProtection="0"/>
    <xf numFmtId="0" fontId="34" fillId="8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34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34" fillId="9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34" fillId="9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4" fillId="9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34" fillId="9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216" fontId="34" fillId="81" borderId="0" applyNumberFormat="0" applyBorder="0" applyAlignment="0" applyProtection="0"/>
    <xf numFmtId="216" fontId="34" fillId="94" borderId="0" applyNumberFormat="0" applyBorder="0" applyAlignment="0" applyProtection="0"/>
    <xf numFmtId="216" fontId="34" fillId="83" borderId="0" applyNumberFormat="0" applyBorder="0" applyAlignment="0" applyProtection="0"/>
    <xf numFmtId="216" fontId="34" fillId="93" borderId="0" applyNumberFormat="0" applyBorder="0" applyAlignment="0" applyProtection="0"/>
    <xf numFmtId="216" fontId="34" fillId="92" borderId="0" applyNumberFormat="0" applyBorder="0" applyAlignment="0" applyProtection="0"/>
    <xf numFmtId="216" fontId="34" fillId="83" borderId="0" applyNumberFormat="0" applyBorder="0" applyAlignment="0" applyProtection="0"/>
    <xf numFmtId="0" fontId="1" fillId="17" borderId="0" applyNumberFormat="0" applyBorder="0" applyAlignment="0" applyProtection="0"/>
    <xf numFmtId="0" fontId="34" fillId="8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34" fillId="9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34" fillId="7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4" fillId="9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34" fillId="8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34" fillId="69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216" fontId="34" fillId="92" borderId="0" applyNumberFormat="0" applyBorder="0" applyAlignment="0" applyProtection="0"/>
    <xf numFmtId="216" fontId="34" fillId="94" borderId="0" applyNumberFormat="0" applyBorder="0" applyAlignment="0" applyProtection="0"/>
    <xf numFmtId="216" fontId="34" fillId="4" borderId="0" applyNumberFormat="0" applyBorder="0" applyAlignment="0" applyProtection="0"/>
    <xf numFmtId="216" fontId="34" fillId="66" borderId="0" applyNumberFormat="0" applyBorder="0" applyAlignment="0" applyProtection="0"/>
    <xf numFmtId="216" fontId="34" fillId="92" borderId="0" applyNumberFormat="0" applyBorder="0" applyAlignment="0" applyProtection="0"/>
    <xf numFmtId="216" fontId="34" fillId="83" borderId="0" applyNumberFormat="0" applyBorder="0" applyAlignment="0" applyProtection="0"/>
    <xf numFmtId="0" fontId="35" fillId="95" borderId="0" applyNumberFormat="0" applyBorder="0" applyAlignment="0" applyProtection="0"/>
    <xf numFmtId="0" fontId="35" fillId="94" borderId="0" applyNumberFormat="0" applyBorder="0" applyAlignment="0" applyProtection="0"/>
    <xf numFmtId="0" fontId="35" fillId="74" borderId="0" applyNumberFormat="0" applyBorder="0" applyAlignment="0" applyProtection="0"/>
    <xf numFmtId="0" fontId="35" fillId="96" borderId="0" applyNumberFormat="0" applyBorder="0" applyAlignment="0" applyProtection="0"/>
    <xf numFmtId="0" fontId="35" fillId="2" borderId="0" applyNumberFormat="0" applyBorder="0" applyAlignment="0" applyProtection="0"/>
    <xf numFmtId="0" fontId="35" fillId="70" borderId="0" applyNumberFormat="0" applyBorder="0" applyAlignment="0" applyProtection="0"/>
    <xf numFmtId="216" fontId="35" fillId="92" borderId="0" applyNumberFormat="0" applyBorder="0" applyAlignment="0" applyProtection="0"/>
    <xf numFmtId="216" fontId="35" fillId="71" borderId="0" applyNumberFormat="0" applyBorder="0" applyAlignment="0" applyProtection="0"/>
    <xf numFmtId="216" fontId="35" fillId="69" borderId="0" applyNumberFormat="0" applyBorder="0" applyAlignment="0" applyProtection="0"/>
    <xf numFmtId="216" fontId="35" fillId="66" borderId="0" applyNumberFormat="0" applyBorder="0" applyAlignment="0" applyProtection="0"/>
    <xf numFmtId="216" fontId="35" fillId="92" borderId="0" applyNumberFormat="0" applyBorder="0" applyAlignment="0" applyProtection="0"/>
    <xf numFmtId="216" fontId="35" fillId="94" borderId="0" applyNumberFormat="0" applyBorder="0" applyAlignment="0" applyProtection="0"/>
    <xf numFmtId="217" fontId="105" fillId="0" borderId="28">
      <alignment horizontal="center"/>
    </xf>
    <xf numFmtId="0" fontId="106" fillId="0" borderId="12" applyBorder="0"/>
    <xf numFmtId="218" fontId="107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219" fontId="50" fillId="0" borderId="0"/>
    <xf numFmtId="0" fontId="87" fillId="0" borderId="0"/>
    <xf numFmtId="0" fontId="109" fillId="0" borderId="0">
      <alignment horizontal="center" wrapText="1"/>
      <protection locked="0"/>
    </xf>
    <xf numFmtId="0" fontId="110" fillId="79" borderId="26" applyNumberFormat="0" applyFont="0" applyBorder="0" applyAlignment="0" applyProtection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11" fillId="12" borderId="7" applyNumberFormat="0" applyAlignment="0" applyProtection="0"/>
    <xf numFmtId="0" fontId="111" fillId="12" borderId="7" applyNumberFormat="0" applyAlignment="0" applyProtection="0"/>
    <xf numFmtId="0" fontId="112" fillId="0" borderId="0"/>
    <xf numFmtId="0" fontId="113" fillId="12" borderId="6" applyNumberFormat="0" applyAlignment="0" applyProtection="0"/>
    <xf numFmtId="0" fontId="113" fillId="12" borderId="6" applyNumberFormat="0" applyAlignment="0" applyProtection="0"/>
    <xf numFmtId="165" fontId="114" fillId="0" borderId="29" applyNumberFormat="0" applyBorder="0" applyAlignment="0"/>
    <xf numFmtId="220" fontId="50" fillId="0" borderId="0"/>
    <xf numFmtId="0" fontId="50" fillId="0" borderId="36" applyFont="0" applyFill="0" applyBorder="0" applyAlignment="0" applyProtection="0"/>
    <xf numFmtId="165" fontId="103" fillId="0" borderId="0" applyFont="0" applyFill="0" applyBorder="0" applyAlignment="0" applyProtection="0"/>
    <xf numFmtId="0" fontId="50" fillId="0" borderId="0" applyFont="0" applyFill="0" applyBorder="0" applyProtection="0">
      <alignment horizontal="right"/>
    </xf>
    <xf numFmtId="221" fontId="50" fillId="0" borderId="30" applyBorder="0"/>
    <xf numFmtId="221" fontId="50" fillId="0" borderId="46" applyBorder="0">
      <alignment horizontal="right"/>
    </xf>
    <xf numFmtId="0" fontId="115" fillId="0" borderId="0" applyNumberFormat="0" applyFill="0" applyBorder="0" applyProtection="0">
      <alignment horizontal="left"/>
    </xf>
    <xf numFmtId="0" fontId="108" fillId="0" borderId="0"/>
    <xf numFmtId="0" fontId="108" fillId="0" borderId="0"/>
    <xf numFmtId="222" fontId="116" fillId="0" borderId="0" applyFill="0" applyBorder="0" applyAlignment="0"/>
    <xf numFmtId="223" fontId="50" fillId="0" borderId="0" applyFill="0" applyBorder="0" applyAlignment="0"/>
    <xf numFmtId="217" fontId="105" fillId="0" borderId="28">
      <alignment horizontal="center"/>
    </xf>
    <xf numFmtId="224" fontId="117" fillId="0" borderId="0" applyFill="0" applyBorder="0" applyAlignment="0"/>
    <xf numFmtId="225" fontId="50" fillId="0" borderId="0" applyFill="0" applyBorder="0" applyAlignment="0"/>
    <xf numFmtId="226" fontId="50" fillId="0" borderId="0" applyFill="0" applyBorder="0" applyAlignment="0"/>
    <xf numFmtId="217" fontId="105" fillId="0" borderId="28" applyFill="0" applyProtection="0">
      <alignment horizontal="center"/>
    </xf>
    <xf numFmtId="227" fontId="50" fillId="0" borderId="0" applyFill="0" applyBorder="0" applyAlignment="0"/>
    <xf numFmtId="228" fontId="50" fillId="0" borderId="0" applyFill="0" applyBorder="0" applyAlignment="0"/>
    <xf numFmtId="229" fontId="50" fillId="0" borderId="0" applyFill="0" applyBorder="0" applyAlignment="0"/>
    <xf numFmtId="230" fontId="50" fillId="0" borderId="0" applyFont="0" applyFill="0" applyBorder="0" applyAlignment="0" applyProtection="0"/>
    <xf numFmtId="0" fontId="118" fillId="0" borderId="0"/>
    <xf numFmtId="216" fontId="118" fillId="0" borderId="0"/>
    <xf numFmtId="38" fontId="87" fillId="0" borderId="0" applyFont="0" applyFill="0" applyBorder="0" applyAlignment="0" applyProtection="0"/>
    <xf numFmtId="231" fontId="50" fillId="0" borderId="0" applyFont="0" applyFill="0" applyBorder="0" applyAlignment="0" applyProtection="0"/>
    <xf numFmtId="230" fontId="50" fillId="0" borderId="0" applyFont="0" applyFill="0" applyBorder="0" applyAlignment="0" applyProtection="0"/>
    <xf numFmtId="0" fontId="119" fillId="0" borderId="0" applyNumberFormat="0" applyFill="0" applyBorder="0" applyProtection="0">
      <alignment horizontal="right"/>
    </xf>
    <xf numFmtId="232" fontId="120" fillId="0" borderId="0"/>
    <xf numFmtId="216" fontId="120" fillId="0" borderId="0"/>
    <xf numFmtId="232" fontId="120" fillId="0" borderId="0"/>
    <xf numFmtId="216" fontId="120" fillId="0" borderId="0"/>
    <xf numFmtId="232" fontId="120" fillId="0" borderId="0"/>
    <xf numFmtId="216" fontId="120" fillId="0" borderId="0"/>
    <xf numFmtId="232" fontId="120" fillId="0" borderId="0"/>
    <xf numFmtId="216" fontId="120" fillId="0" borderId="0"/>
    <xf numFmtId="232" fontId="120" fillId="0" borderId="0"/>
    <xf numFmtId="216" fontId="120" fillId="0" borderId="0"/>
    <xf numFmtId="232" fontId="120" fillId="0" borderId="0"/>
    <xf numFmtId="216" fontId="120" fillId="0" borderId="0"/>
    <xf numFmtId="232" fontId="120" fillId="0" borderId="0"/>
    <xf numFmtId="216" fontId="120" fillId="0" borderId="0"/>
    <xf numFmtId="232" fontId="120" fillId="0" borderId="0"/>
    <xf numFmtId="216" fontId="120" fillId="0" borderId="0"/>
    <xf numFmtId="0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39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40" fontId="110" fillId="0" borderId="0" applyFont="0" applyFill="0" applyBorder="0" applyAlignment="0" applyProtection="0"/>
    <xf numFmtId="233" fontId="87" fillId="0" borderId="0" applyFont="0" applyFill="0" applyBorder="0" applyAlignment="0" applyProtection="0"/>
    <xf numFmtId="39" fontId="87" fillId="0" borderId="0" applyFont="0" applyFill="0" applyBorder="0" applyAlignment="0" applyProtection="0"/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23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34" fontId="121" fillId="0" borderId="0" applyFont="0" applyFill="0" applyBorder="0" applyAlignment="0" applyProtection="0">
      <alignment horizontal="centerContinuous"/>
    </xf>
    <xf numFmtId="235" fontId="121" fillId="0" borderId="0" applyFont="0" applyFill="0" applyBorder="0" applyAlignment="0" applyProtection="0">
      <alignment horizontal="centerContinuous"/>
    </xf>
    <xf numFmtId="236" fontId="50" fillId="0" borderId="0" applyFont="0" applyFill="0" applyBorder="0" applyAlignment="0" applyProtection="0"/>
    <xf numFmtId="233" fontId="87" fillId="0" borderId="0" applyFont="0" applyFill="0" applyBorder="0" applyAlignment="0" applyProtection="0"/>
    <xf numFmtId="39" fontId="87" fillId="0" borderId="0" applyFont="0" applyFill="0" applyBorder="0" applyAlignment="0" applyProtection="0"/>
    <xf numFmtId="43" fontId="122" fillId="0" borderId="0" applyFont="0" applyFill="0" applyBorder="0" applyAlignment="0" applyProtection="0"/>
    <xf numFmtId="223" fontId="123" fillId="0" borderId="0"/>
    <xf numFmtId="37" fontId="50" fillId="0" borderId="0" applyFont="0" applyFill="0" applyBorder="0" applyAlignment="0" applyProtection="0">
      <alignment horizontal="right"/>
    </xf>
    <xf numFmtId="37" fontId="50" fillId="0" borderId="0" applyFont="0" applyFill="0" applyBorder="0" applyAlignment="0" applyProtection="0">
      <alignment horizontal="right"/>
    </xf>
    <xf numFmtId="37" fontId="50" fillId="0" borderId="0" applyFont="0" applyFill="0" applyBorder="0" applyAlignment="0" applyProtection="0">
      <alignment horizontal="right"/>
    </xf>
    <xf numFmtId="37" fontId="50" fillId="0" borderId="0" applyFont="0" applyFill="0" applyBorder="0" applyAlignment="0" applyProtection="0">
      <alignment horizontal="right"/>
    </xf>
    <xf numFmtId="40" fontId="87" fillId="0" borderId="0" applyFont="0" applyFill="0" applyBorder="0" applyAlignment="0" applyProtection="0"/>
    <xf numFmtId="237" fontId="90" fillId="0" borderId="0">
      <protection locked="0"/>
    </xf>
    <xf numFmtId="0" fontId="124" fillId="0" borderId="0" applyNumberFormat="0" applyAlignment="0">
      <alignment horizontal="left"/>
    </xf>
    <xf numFmtId="0" fontId="80" fillId="0" borderId="0" applyNumberFormat="0" applyAlignment="0"/>
    <xf numFmtId="238" fontId="50" fillId="0" borderId="0">
      <alignment horizontal="center"/>
    </xf>
    <xf numFmtId="238" fontId="50" fillId="0" borderId="0">
      <alignment horizontal="center"/>
    </xf>
    <xf numFmtId="238" fontId="50" fillId="0" borderId="0">
      <alignment horizontal="center"/>
    </xf>
    <xf numFmtId="239" fontId="123" fillId="0" borderId="0">
      <alignment horizontal="center"/>
    </xf>
    <xf numFmtId="216" fontId="103" fillId="0" borderId="0">
      <alignment horizontal="center"/>
    </xf>
    <xf numFmtId="238" fontId="50" fillId="0" borderId="0">
      <alignment horizontal="center"/>
    </xf>
    <xf numFmtId="238" fontId="50" fillId="0" borderId="0">
      <alignment horizontal="center"/>
    </xf>
    <xf numFmtId="0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42" fontId="50" fillId="0" borderId="0" applyFont="0" applyFill="0" applyBorder="0" applyAlignment="0" applyProtection="0">
      <alignment horizontal="centerContinuous"/>
    </xf>
    <xf numFmtId="243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40" fontId="121" fillId="0" borderId="0" applyFont="0" applyFill="0" applyBorder="0" applyAlignment="0" applyProtection="0">
      <alignment horizontal="centerContinuous"/>
    </xf>
    <xf numFmtId="241" fontId="121" fillId="0" borderId="0" applyFont="0" applyFill="0" applyBorder="0" applyAlignment="0" applyProtection="0">
      <alignment horizontal="centerContinuous"/>
    </xf>
    <xf numFmtId="244" fontId="121" fillId="0" borderId="0" applyFont="0" applyFill="0" applyBorder="0" applyAlignment="0" applyProtection="0">
      <alignment horizontal="centerContinuous"/>
    </xf>
    <xf numFmtId="245" fontId="110" fillId="0" borderId="0" applyFont="0" applyFill="0" applyBorder="0" applyAlignment="0" applyProtection="0"/>
    <xf numFmtId="246" fontId="50" fillId="0" borderId="0" applyFont="0" applyFill="0" applyBorder="0" applyAlignment="0" applyProtection="0"/>
    <xf numFmtId="247" fontId="50" fillId="0" borderId="0" applyFont="0" applyFill="0" applyBorder="0" applyAlignment="0" applyProtection="0"/>
    <xf numFmtId="0" fontId="121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121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229" fontId="50" fillId="0" borderId="0" applyFont="0" applyFill="0" applyBorder="0" applyAlignment="0" applyProtection="0"/>
    <xf numFmtId="175" fontId="123" fillId="0" borderId="0" applyFont="0" applyFill="0" applyBorder="0" applyAlignment="0" applyProtection="0"/>
    <xf numFmtId="248" fontId="87" fillId="0" borderId="0" applyFont="0" applyFill="0" applyBorder="0" applyAlignment="0" applyProtection="0"/>
    <xf numFmtId="249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5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37" fontId="90" fillId="0" borderId="0">
      <protection locked="0"/>
    </xf>
    <xf numFmtId="251" fontId="50" fillId="0" borderId="0"/>
    <xf numFmtId="252" fontId="50" fillId="97" borderId="0" applyFont="0" applyBorder="0"/>
    <xf numFmtId="253" fontId="50" fillId="0" borderId="0" applyFont="0" applyFill="0" applyBorder="0" applyProtection="0">
      <alignment horizontal="centerContinuous"/>
    </xf>
    <xf numFmtId="14" fontId="110" fillId="0" borderId="0" applyFill="0" applyBorder="0" applyAlignment="0" applyProtection="0">
      <alignment horizontal="left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3" fontId="50" fillId="0" borderId="0" applyFont="0" applyFill="0" applyBorder="0" applyProtection="0">
      <alignment horizontal="centerContinuous"/>
    </xf>
    <xf numFmtId="253" fontId="50" fillId="0" borderId="0" applyFont="0" applyFill="0" applyBorder="0" applyProtection="0">
      <alignment horizontal="centerContinuous"/>
    </xf>
    <xf numFmtId="253" fontId="50" fillId="0" borderId="0" applyFont="0" applyFill="0" applyBorder="0" applyProtection="0">
      <alignment horizontal="centerContinuous"/>
    </xf>
    <xf numFmtId="253" fontId="50" fillId="0" borderId="0" applyFont="0" applyFill="0" applyBorder="0" applyProtection="0">
      <alignment horizontal="centerContinuous"/>
    </xf>
    <xf numFmtId="254" fontId="87" fillId="0" borderId="45" applyFont="0" applyFill="0" applyBorder="0" applyAlignment="0">
      <alignment horizontal="center"/>
    </xf>
    <xf numFmtId="253" fontId="50" fillId="0" borderId="0" applyFont="0" applyFill="0" applyBorder="0" applyProtection="0">
      <alignment horizontal="centerContinuous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3" fontId="50" fillId="0" borderId="0" applyFont="0" applyFill="0" applyBorder="0" applyProtection="0">
      <alignment horizontal="centerContinuous"/>
    </xf>
    <xf numFmtId="253" fontId="50" fillId="0" borderId="0" applyFont="0" applyFill="0" applyBorder="0" applyProtection="0">
      <alignment horizontal="centerContinuous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254" fontId="87" fillId="0" borderId="45" applyFont="0" applyFill="0" applyBorder="0" applyAlignment="0">
      <alignment horizontal="center"/>
    </xf>
    <xf numFmtId="14" fontId="116" fillId="0" borderId="0" applyFill="0" applyBorder="0" applyAlignment="0"/>
    <xf numFmtId="214" fontId="87" fillId="0" borderId="0" applyFont="0" applyFill="0" applyBorder="0" applyProtection="0">
      <alignment horizontal="centerContinuous"/>
    </xf>
    <xf numFmtId="223" fontId="87" fillId="0" borderId="0" applyFont="0" applyFill="0" applyBorder="0" applyAlignment="0" applyProtection="0"/>
    <xf numFmtId="255" fontId="87" fillId="0" borderId="0" applyFont="0" applyFill="0" applyBorder="0" applyAlignment="0" applyProtection="0"/>
    <xf numFmtId="256" fontId="50" fillId="0" borderId="0" applyFont="0" applyFill="0" applyBorder="0" applyAlignment="0" applyProtection="0"/>
    <xf numFmtId="257" fontId="50" fillId="0" borderId="49">
      <alignment vertical="center"/>
    </xf>
    <xf numFmtId="41" fontId="50" fillId="0" borderId="0" applyFont="0" applyFill="0" applyBorder="0" applyAlignment="0" applyProtection="0"/>
    <xf numFmtId="4" fontId="125" fillId="0" borderId="0" applyFont="0" applyFill="0" applyBorder="0" applyAlignment="0" applyProtection="0"/>
    <xf numFmtId="258" fontId="103" fillId="0" borderId="0" applyFill="0" applyBorder="0" applyAlignment="0" applyProtection="0"/>
    <xf numFmtId="0" fontId="126" fillId="74" borderId="28" applyNumberFormat="0" applyAlignment="0" applyProtection="0"/>
    <xf numFmtId="259" fontId="50" fillId="0" borderId="0"/>
    <xf numFmtId="260" fontId="123" fillId="0" borderId="0"/>
    <xf numFmtId="261" fontId="50" fillId="0" borderId="0"/>
    <xf numFmtId="262" fontId="123" fillId="0" borderId="0"/>
    <xf numFmtId="0" fontId="50" fillId="0" borderId="0" applyFont="0" applyFill="0" applyBorder="0" applyProtection="0">
      <alignment horizontal="right"/>
    </xf>
    <xf numFmtId="231" fontId="103" fillId="0" borderId="0" applyFont="0" applyFill="0" applyBorder="0" applyAlignment="0" applyProtection="0"/>
    <xf numFmtId="231" fontId="103" fillId="0" borderId="0" applyFont="0" applyFill="0" applyBorder="0" applyAlignment="0" applyProtection="0"/>
    <xf numFmtId="216" fontId="103" fillId="0" borderId="0" applyFont="0" applyFill="0" applyBorder="0" applyAlignment="0" applyProtection="0"/>
    <xf numFmtId="216" fontId="74" fillId="0" borderId="0" applyFont="0" applyFill="0" applyBorder="0" applyAlignment="0" applyProtection="0"/>
    <xf numFmtId="263" fontId="74" fillId="0" borderId="0" applyFont="0" applyFill="0" applyBorder="0" applyAlignment="0" applyProtection="0"/>
    <xf numFmtId="216" fontId="74" fillId="0" borderId="0" applyFont="0" applyFill="0" applyBorder="0" applyAlignment="0" applyProtection="0"/>
    <xf numFmtId="263" fontId="74" fillId="0" borderId="0" applyFont="0" applyFill="0" applyBorder="0" applyAlignment="0" applyProtection="0"/>
    <xf numFmtId="216" fontId="74" fillId="0" borderId="0" applyFont="0" applyFill="0" applyBorder="0" applyAlignment="0" applyProtection="0"/>
    <xf numFmtId="263" fontId="74" fillId="0" borderId="0" applyFont="0" applyFill="0" applyBorder="0" applyAlignment="0" applyProtection="0"/>
    <xf numFmtId="230" fontId="103" fillId="0" borderId="0" applyFont="0" applyFill="0" applyBorder="0" applyAlignment="0" applyProtection="0"/>
    <xf numFmtId="230" fontId="103" fillId="0" borderId="0" applyFont="0" applyFill="0" applyBorder="0" applyAlignment="0" applyProtection="0"/>
    <xf numFmtId="264" fontId="74" fillId="0" borderId="0" applyFont="0" applyFill="0" applyBorder="0" applyAlignment="0" applyProtection="0"/>
    <xf numFmtId="216" fontId="74" fillId="0" borderId="0" applyFont="0" applyFill="0" applyBorder="0" applyAlignment="0" applyProtection="0"/>
    <xf numFmtId="264" fontId="74" fillId="0" borderId="0" applyFont="0" applyFill="0" applyBorder="0" applyAlignment="0" applyProtection="0"/>
    <xf numFmtId="216" fontId="74" fillId="0" borderId="0" applyFont="0" applyFill="0" applyBorder="0" applyAlignment="0" applyProtection="0"/>
    <xf numFmtId="264" fontId="74" fillId="0" borderId="0" applyFont="0" applyFill="0" applyBorder="0" applyAlignment="0" applyProtection="0"/>
    <xf numFmtId="216" fontId="74" fillId="0" borderId="0" applyFont="0" applyFill="0" applyBorder="0" applyAlignment="0" applyProtection="0"/>
    <xf numFmtId="264" fontId="74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127" fillId="0" borderId="0" applyNumberFormat="0" applyFill="0" applyBorder="0" applyProtection="0">
      <alignment horizontal="left"/>
    </xf>
    <xf numFmtId="0" fontId="87" fillId="0" borderId="0">
      <alignment wrapText="1"/>
    </xf>
    <xf numFmtId="217" fontId="128" fillId="0" borderId="14" applyFill="0" applyBorder="0">
      <alignment horizontal="center" vertical="center" wrapText="1"/>
    </xf>
    <xf numFmtId="0" fontId="123" fillId="0" borderId="14" applyNumberFormat="0">
      <alignment horizontal="left" wrapText="1"/>
    </xf>
    <xf numFmtId="0" fontId="110" fillId="68" borderId="27" applyNumberFormat="0" applyFont="0" applyAlignment="0" applyProtection="0">
      <alignment horizontal="left"/>
    </xf>
    <xf numFmtId="236" fontId="50" fillId="0" borderId="0" applyFill="0" applyBorder="0" applyAlignment="0"/>
    <xf numFmtId="229" fontId="50" fillId="0" borderId="0" applyFill="0" applyBorder="0" applyAlignment="0"/>
    <xf numFmtId="236" fontId="50" fillId="0" borderId="0" applyFill="0" applyBorder="0" applyAlignment="0"/>
    <xf numFmtId="265" fontId="50" fillId="0" borderId="0" applyFill="0" applyBorder="0" applyAlignment="0"/>
    <xf numFmtId="229" fontId="50" fillId="0" borderId="0" applyFill="0" applyBorder="0" applyAlignment="0"/>
    <xf numFmtId="0" fontId="129" fillId="0" borderId="0" applyNumberFormat="0" applyAlignment="0">
      <alignment horizontal="left"/>
    </xf>
    <xf numFmtId="0" fontId="50" fillId="0" borderId="0"/>
    <xf numFmtId="0" fontId="130" fillId="0" borderId="0" applyNumberFormat="0" applyFill="0" applyBorder="0" applyProtection="0">
      <alignment horizontal="right"/>
    </xf>
    <xf numFmtId="0" fontId="109" fillId="0" borderId="14">
      <alignment horizontal="left" wrapText="1"/>
    </xf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266" fontId="131" fillId="0" borderId="0" applyFont="0" applyFill="0" applyBorder="0" applyAlignment="0" applyProtection="0"/>
    <xf numFmtId="266" fontId="131" fillId="0" borderId="0" applyFont="0" applyFill="0" applyBorder="0" applyAlignment="0" applyProtection="0"/>
    <xf numFmtId="266" fontId="131" fillId="0" borderId="0" applyFont="0" applyFill="0" applyBorder="0" applyAlignment="0" applyProtection="0"/>
    <xf numFmtId="266" fontId="131" fillId="0" borderId="0" applyFont="0" applyFill="0" applyBorder="0" applyAlignment="0" applyProtection="0"/>
    <xf numFmtId="267" fontId="50" fillId="0" borderId="0" applyFont="0" applyFill="0" applyBorder="0" applyAlignment="0" applyProtection="0"/>
    <xf numFmtId="266" fontId="131" fillId="0" borderId="0" applyFont="0" applyFill="0" applyBorder="0" applyAlignment="0" applyProtection="0"/>
    <xf numFmtId="266" fontId="131" fillId="0" borderId="0" applyFont="0" applyFill="0" applyBorder="0" applyAlignment="0" applyProtection="0"/>
    <xf numFmtId="267" fontId="50" fillId="0" borderId="0" applyFont="0" applyFill="0" applyBorder="0" applyAlignment="0" applyProtection="0"/>
    <xf numFmtId="216" fontId="103" fillId="0" borderId="0" applyFont="0" applyFill="0" applyBorder="0" applyAlignment="0" applyProtection="0"/>
    <xf numFmtId="233" fontId="87" fillId="0" borderId="0" applyNumberFormat="0" applyFont="0" applyFill="0" applyBorder="0" applyProtection="0">
      <alignment horizontal="fill"/>
    </xf>
    <xf numFmtId="237" fontId="90" fillId="0" borderId="0"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Protection="0">
      <alignment horizontal="right"/>
    </xf>
    <xf numFmtId="9" fontId="134" fillId="0" borderId="0" applyFont="0" applyFill="0" applyBorder="0" applyAlignment="0" applyProtection="0"/>
    <xf numFmtId="0" fontId="87" fillId="0" borderId="0" applyFont="0" applyFill="0" applyBorder="0" applyProtection="0"/>
    <xf numFmtId="268" fontId="116" fillId="0" borderId="41"/>
    <xf numFmtId="38" fontId="5" fillId="97" borderId="0" applyNumberFormat="0" applyBorder="0" applyAlignment="0" applyProtection="0"/>
    <xf numFmtId="38" fontId="5" fillId="97" borderId="0" applyNumberFormat="0" applyBorder="0" applyAlignment="0" applyProtection="0"/>
    <xf numFmtId="38" fontId="5" fillId="85" borderId="0" applyNumberFormat="0" applyBorder="0" applyAlignment="0" applyProtection="0"/>
    <xf numFmtId="0" fontId="135" fillId="8" borderId="0" applyNumberFormat="0" applyBorder="0" applyAlignment="0" applyProtection="0"/>
    <xf numFmtId="0" fontId="135" fillId="8" borderId="0" applyNumberFormat="0" applyBorder="0" applyAlignment="0" applyProtection="0"/>
    <xf numFmtId="0" fontId="136" fillId="0" borderId="0">
      <alignment horizontal="left"/>
    </xf>
    <xf numFmtId="216" fontId="136" fillId="0" borderId="0">
      <alignment horizontal="left"/>
    </xf>
    <xf numFmtId="0" fontId="137" fillId="0" borderId="46" applyNumberFormat="0" applyAlignment="0" applyProtection="0">
      <alignment horizontal="left" vertical="center"/>
    </xf>
    <xf numFmtId="0" fontId="137" fillId="0" borderId="27">
      <alignment horizontal="left" vertical="center"/>
    </xf>
    <xf numFmtId="0" fontId="138" fillId="0" borderId="0" applyProtection="0"/>
    <xf numFmtId="0" fontId="137" fillId="0" borderId="0" applyProtection="0"/>
    <xf numFmtId="0" fontId="126" fillId="0" borderId="40">
      <alignment horizontal="center"/>
    </xf>
    <xf numFmtId="0" fontId="126" fillId="0" borderId="0">
      <alignment horizontal="center"/>
    </xf>
    <xf numFmtId="269" fontId="5" fillId="0" borderId="0"/>
    <xf numFmtId="0" fontId="139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216" fontId="141" fillId="0" borderId="0" applyNumberFormat="0" applyFill="0" applyBorder="0" applyAlignment="0" applyProtection="0">
      <alignment vertical="top"/>
      <protection locked="0"/>
    </xf>
    <xf numFmtId="216" fontId="142" fillId="0" borderId="0" applyNumberFormat="0" applyFill="0" applyBorder="0" applyAlignment="0" applyProtection="0">
      <alignment vertical="top"/>
      <protection locked="0"/>
    </xf>
    <xf numFmtId="216" fontId="143" fillId="0" borderId="0" applyNumberFormat="0" applyFill="0" applyBorder="0" applyAlignment="0" applyProtection="0">
      <alignment vertical="top"/>
      <protection locked="0"/>
    </xf>
    <xf numFmtId="216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>
      <alignment vertical="top"/>
      <protection locked="0"/>
    </xf>
    <xf numFmtId="39" fontId="5" fillId="1" borderId="0"/>
    <xf numFmtId="0" fontId="50" fillId="0" borderId="0" applyFont="0" applyFill="0" applyBorder="0" applyAlignment="0" applyProtection="0"/>
    <xf numFmtId="10" fontId="5" fillId="84" borderId="28" applyNumberFormat="0" applyBorder="0" applyAlignment="0" applyProtection="0"/>
    <xf numFmtId="10" fontId="5" fillId="84" borderId="28" applyNumberFormat="0" applyBorder="0" applyAlignment="0" applyProtection="0"/>
    <xf numFmtId="10" fontId="5" fillId="85" borderId="28" applyNumberFormat="0" applyBorder="0" applyAlignment="0" applyProtection="0"/>
    <xf numFmtId="10" fontId="5" fillId="85" borderId="28" applyNumberFormat="0" applyBorder="0" applyAlignment="0" applyProtection="0"/>
    <xf numFmtId="233" fontId="106" fillId="86" borderId="0"/>
    <xf numFmtId="0" fontId="146" fillId="0" borderId="0" applyNumberFormat="0" applyFill="0" applyBorder="0" applyProtection="0">
      <alignment horizontal="left"/>
    </xf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0" fontId="147" fillId="0" borderId="48" applyNumberFormat="0">
      <alignment horizontal="center" textRotation="255"/>
    </xf>
    <xf numFmtId="236" fontId="50" fillId="0" borderId="0" applyFill="0" applyBorder="0" applyAlignment="0"/>
    <xf numFmtId="229" fontId="50" fillId="0" borderId="0" applyFill="0" applyBorder="0" applyAlignment="0"/>
    <xf numFmtId="236" fontId="50" fillId="0" borderId="0" applyFill="0" applyBorder="0" applyAlignment="0"/>
    <xf numFmtId="265" fontId="50" fillId="0" borderId="0" applyFill="0" applyBorder="0" applyAlignment="0"/>
    <xf numFmtId="229" fontId="50" fillId="0" borderId="0" applyFill="0" applyBorder="0" applyAlignment="0"/>
    <xf numFmtId="233" fontId="148" fillId="67" borderId="0"/>
    <xf numFmtId="0" fontId="50" fillId="98" borderId="0" applyNumberFormat="0" applyFont="0" applyBorder="0" applyAlignment="0"/>
    <xf numFmtId="0" fontId="126" fillId="99" borderId="28" applyNumberFormat="0" applyAlignment="0" applyProtection="0"/>
    <xf numFmtId="0" fontId="126" fillId="99" borderId="28" applyNumberFormat="0" applyAlignment="0" applyProtection="0"/>
    <xf numFmtId="0" fontId="149" fillId="0" borderId="0">
      <alignment horizontal="left"/>
    </xf>
    <xf numFmtId="270" fontId="50" fillId="0" borderId="0" applyFont="0" applyFill="0" applyBorder="0" applyAlignment="0" applyProtection="0"/>
    <xf numFmtId="0" fontId="123" fillId="0" borderId="0"/>
    <xf numFmtId="3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271" fontId="123" fillId="0" borderId="0" applyFont="0" applyFill="0" applyBorder="0" applyAlignment="0" applyProtection="0"/>
    <xf numFmtId="166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0" fontId="150" fillId="0" borderId="40"/>
    <xf numFmtId="216" fontId="150" fillId="0" borderId="40"/>
    <xf numFmtId="272" fontId="151" fillId="0" borderId="0" applyFont="0" applyFill="0" applyBorder="0" applyAlignment="0" applyProtection="0"/>
    <xf numFmtId="273" fontId="151" fillId="0" borderId="0" applyFont="0" applyFill="0" applyBorder="0" applyAlignment="0" applyProtection="0"/>
    <xf numFmtId="274" fontId="50" fillId="0" borderId="0" applyFont="0" applyFill="0" applyBorder="0" applyAlignment="0" applyProtection="0"/>
    <xf numFmtId="275" fontId="50" fillId="0" borderId="0" applyFont="0" applyFill="0" applyBorder="0" applyAlignment="0" applyProtection="0"/>
    <xf numFmtId="190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262" fontId="50" fillId="0" borderId="0" applyFont="0" applyFill="0" applyBorder="0" applyAlignment="0" applyProtection="0"/>
    <xf numFmtId="276" fontId="50" fillId="0" borderId="0" applyFont="0" applyFill="0" applyBorder="0" applyAlignment="0" applyProtection="0"/>
    <xf numFmtId="276" fontId="50" fillId="0" borderId="0" applyFont="0" applyFill="0" applyBorder="0" applyAlignment="0" applyProtection="0"/>
    <xf numFmtId="190" fontId="50" fillId="0" borderId="0" applyFont="0" applyFill="0" applyBorder="0" applyAlignment="0" applyProtection="0"/>
    <xf numFmtId="277" fontId="50" fillId="0" borderId="0" applyFont="0" applyFill="0" applyBorder="0" applyAlignment="0" applyProtection="0"/>
    <xf numFmtId="277" fontId="50" fillId="0" borderId="0" applyFont="0" applyFill="0" applyBorder="0" applyAlignment="0" applyProtection="0"/>
    <xf numFmtId="274" fontId="50" fillId="0" borderId="0" applyFont="0" applyFill="0" applyBorder="0" applyAlignment="0" applyProtection="0"/>
    <xf numFmtId="278" fontId="50" fillId="0" borderId="0" applyFont="0" applyFill="0" applyBorder="0" applyAlignment="0" applyProtection="0"/>
    <xf numFmtId="0" fontId="152" fillId="10" borderId="0" applyNumberFormat="0" applyBorder="0" applyAlignment="0" applyProtection="0"/>
    <xf numFmtId="0" fontId="152" fillId="10" borderId="0" applyNumberFormat="0" applyBorder="0" applyAlignment="0" applyProtection="0"/>
    <xf numFmtId="0" fontId="123" fillId="0" borderId="0"/>
    <xf numFmtId="37" fontId="153" fillId="0" borderId="0"/>
    <xf numFmtId="279" fontId="154" fillId="0" borderId="0"/>
    <xf numFmtId="0" fontId="154" fillId="0" borderId="0"/>
    <xf numFmtId="280" fontId="125" fillId="0" borderId="0"/>
    <xf numFmtId="279" fontId="154" fillId="0" borderId="0"/>
    <xf numFmtId="0" fontId="155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50" fillId="0" borderId="0"/>
    <xf numFmtId="21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31" fillId="0" borderId="0"/>
    <xf numFmtId="0" fontId="157" fillId="0" borderId="0"/>
    <xf numFmtId="0" fontId="3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34" borderId="0" applyNumberFormat="0" applyBorder="0" applyAlignment="0" applyProtection="0"/>
    <xf numFmtId="0" fontId="3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103" fillId="0" borderId="0"/>
    <xf numFmtId="0" fontId="50" fillId="0" borderId="0"/>
    <xf numFmtId="281" fontId="116" fillId="0" borderId="0" applyBorder="0"/>
    <xf numFmtId="0" fontId="131" fillId="0" borderId="0"/>
    <xf numFmtId="0" fontId="50" fillId="0" borderId="0" applyNumberFormat="0" applyFill="0" applyBorder="0" applyAlignment="0" applyProtection="0"/>
    <xf numFmtId="0" fontId="50" fillId="0" borderId="0"/>
    <xf numFmtId="0" fontId="50" fillId="0" borderId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37" fontId="123" fillId="0" borderId="0"/>
    <xf numFmtId="165" fontId="123" fillId="0" borderId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282" fontId="86" fillId="0" borderId="0" applyFont="0" applyFill="0" applyBorder="0" applyAlignment="0" applyProtection="0"/>
    <xf numFmtId="38" fontId="87" fillId="0" borderId="0" applyFont="0" applyFill="0" applyBorder="0" applyAlignment="0" applyProtection="0"/>
    <xf numFmtId="0" fontId="158" fillId="0" borderId="0" applyNumberFormat="0" applyFill="0" applyBorder="0" applyProtection="0">
      <alignment horizontal="left"/>
    </xf>
    <xf numFmtId="0" fontId="159" fillId="100" borderId="38">
      <alignment horizontal="center" vertical="center"/>
    </xf>
    <xf numFmtId="217" fontId="105" fillId="0" borderId="28" applyFill="0" applyBorder="0" applyProtection="0">
      <alignment horizontal="center" vertical="center"/>
    </xf>
    <xf numFmtId="0" fontId="50" fillId="0" borderId="0" applyFont="0" applyFill="0" applyBorder="0" applyProtection="0">
      <alignment horizontal="right"/>
    </xf>
    <xf numFmtId="0" fontId="50" fillId="0" borderId="0" applyFont="0" applyFill="0" applyBorder="0" applyProtection="0">
      <alignment horizontal="right"/>
    </xf>
    <xf numFmtId="14" fontId="109" fillId="0" borderId="0">
      <alignment horizontal="center" wrapText="1"/>
      <protection locked="0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>
      <alignment horizontal="centerContinuous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87" fontId="121" fillId="0" borderId="0" applyFont="0" applyFill="0" applyBorder="0" applyAlignment="0" applyProtection="0">
      <alignment horizontal="centerContinuous"/>
    </xf>
    <xf numFmtId="283" fontId="110" fillId="0" borderId="0" applyFont="0" applyFill="0" applyBorder="0" applyAlignment="0" applyProtection="0"/>
    <xf numFmtId="260" fontId="50" fillId="0" borderId="0" applyFont="0" applyFill="0" applyBorder="0" applyAlignment="0" applyProtection="0"/>
    <xf numFmtId="284" fontId="50" fillId="0" borderId="0" applyFont="0" applyFill="0" applyBorder="0" applyAlignment="0" applyProtection="0"/>
    <xf numFmtId="10" fontId="50" fillId="0" borderId="0" applyFont="0" applyFill="0" applyBorder="0" applyAlignment="0" applyProtection="0"/>
    <xf numFmtId="10" fontId="50" fillId="0" borderId="0" applyFont="0" applyFill="0" applyBorder="0" applyAlignment="0" applyProtection="0"/>
    <xf numFmtId="10" fontId="50" fillId="0" borderId="0" applyFont="0" applyFill="0" applyBorder="0" applyAlignment="0" applyProtection="0"/>
    <xf numFmtId="10" fontId="50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50" fillId="0" borderId="0" applyFont="0" applyFill="0" applyBorder="0" applyProtection="0">
      <alignment horizontal="right"/>
    </xf>
    <xf numFmtId="0" fontId="50" fillId="0" borderId="0" applyFont="0" applyFill="0" applyBorder="0" applyProtection="0">
      <alignment horizontal="right"/>
    </xf>
    <xf numFmtId="9" fontId="87" fillId="0" borderId="0" applyFont="0" applyFill="0" applyBorder="0" applyAlignment="0" applyProtection="0"/>
    <xf numFmtId="10" fontId="87" fillId="0" borderId="0" applyFont="0" applyFill="0" applyBorder="0" applyAlignment="0" applyProtection="0"/>
    <xf numFmtId="9" fontId="87" fillId="0" borderId="34" applyNumberFormat="0" applyBorder="0"/>
    <xf numFmtId="0" fontId="160" fillId="0" borderId="50" applyNumberFormat="0" applyFont="0" applyBorder="0" applyAlignment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0" fillId="0" borderId="0" applyFont="0" applyFill="0" applyBorder="0" applyAlignment="0" applyProtection="0"/>
    <xf numFmtId="285" fontId="50" fillId="0" borderId="0" applyFont="0" applyFill="0" applyBorder="0" applyAlignment="0" applyProtection="0"/>
    <xf numFmtId="0" fontId="161" fillId="0" borderId="0" applyNumberFormat="0" applyFill="0" applyBorder="0" applyProtection="0">
      <alignment horizontal="right"/>
    </xf>
    <xf numFmtId="236" fontId="50" fillId="0" borderId="0" applyFill="0" applyBorder="0" applyAlignment="0"/>
    <xf numFmtId="229" fontId="50" fillId="0" borderId="0" applyFill="0" applyBorder="0" applyAlignment="0"/>
    <xf numFmtId="236" fontId="50" fillId="0" borderId="0" applyFill="0" applyBorder="0" applyAlignment="0"/>
    <xf numFmtId="265" fontId="50" fillId="0" borderId="0" applyFill="0" applyBorder="0" applyAlignment="0"/>
    <xf numFmtId="229" fontId="50" fillId="0" borderId="0" applyFill="0" applyBorder="0" applyAlignment="0"/>
    <xf numFmtId="3" fontId="162" fillId="0" borderId="0" applyFont="0" applyFill="0" applyBorder="0" applyProtection="0">
      <alignment horizontal="right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NumberFormat="0" applyFill="0" applyBorder="0" applyAlignment="0" applyProtection="0"/>
    <xf numFmtId="0" fontId="87" fillId="0" borderId="0" applyNumberFormat="0" applyFont="0" applyFill="0" applyBorder="0" applyAlignment="0" applyProtection="0">
      <alignment horizontal="left"/>
    </xf>
    <xf numFmtId="15" fontId="87" fillId="0" borderId="0" applyFont="0" applyFill="0" applyBorder="0" applyAlignment="0" applyProtection="0"/>
    <xf numFmtId="4" fontId="87" fillId="0" borderId="0" applyFont="0" applyFill="0" applyBorder="0" applyAlignment="0" applyProtection="0"/>
    <xf numFmtId="0" fontId="164" fillId="0" borderId="40">
      <alignment horizontal="center"/>
    </xf>
    <xf numFmtId="3" fontId="87" fillId="0" borderId="0" applyFont="0" applyFill="0" applyBorder="0" applyAlignment="0" applyProtection="0"/>
    <xf numFmtId="0" fontId="87" fillId="101" borderId="0" applyNumberFormat="0" applyFont="0" applyBorder="0" applyAlignment="0" applyProtection="0"/>
    <xf numFmtId="0" fontId="87" fillId="0" borderId="32">
      <alignment wrapText="1"/>
    </xf>
    <xf numFmtId="0" fontId="87" fillId="0" borderId="12">
      <alignment wrapText="1"/>
    </xf>
    <xf numFmtId="37" fontId="87" fillId="0" borderId="0"/>
    <xf numFmtId="0" fontId="105" fillId="0" borderId="28">
      <alignment horizontal="center"/>
    </xf>
    <xf numFmtId="0" fontId="105" fillId="0" borderId="28" applyFill="0" applyProtection="0">
      <alignment horizontal="center"/>
    </xf>
    <xf numFmtId="0" fontId="165" fillId="0" borderId="51" applyAlignment="0">
      <alignment vertical="center" wrapText="1"/>
    </xf>
    <xf numFmtId="0" fontId="166" fillId="0" borderId="52">
      <alignment horizontal="center" vertical="center" wrapText="1"/>
    </xf>
    <xf numFmtId="0" fontId="166" fillId="0" borderId="51">
      <alignment horizontal="center" vertical="center" wrapText="1"/>
    </xf>
    <xf numFmtId="0" fontId="167" fillId="0" borderId="0"/>
    <xf numFmtId="0" fontId="168" fillId="9" borderId="0" applyNumberFormat="0" applyBorder="0" applyAlignment="0" applyProtection="0"/>
    <xf numFmtId="0" fontId="168" fillId="9" borderId="0" applyNumberFormat="0" applyBorder="0" applyAlignment="0" applyProtection="0"/>
    <xf numFmtId="0" fontId="169" fillId="79" borderId="26" applyFont="0" applyAlignment="0" applyProtection="0"/>
    <xf numFmtId="38" fontId="87" fillId="0" borderId="0" applyFont="0" applyFill="0" applyBorder="0" applyAlignment="0" applyProtection="0"/>
    <xf numFmtId="40" fontId="87" fillId="0" borderId="0" applyFont="0" applyFill="0" applyBorder="0" applyAlignment="0" applyProtection="0"/>
    <xf numFmtId="0" fontId="170" fillId="102" borderId="41"/>
    <xf numFmtId="0" fontId="123" fillId="1" borderId="39">
      <alignment vertical="center" wrapText="1"/>
    </xf>
    <xf numFmtId="0" fontId="171" fillId="0" borderId="0" applyNumberFormat="0" applyFill="0" applyBorder="0" applyAlignment="0" applyProtection="0">
      <alignment vertical="top"/>
      <protection locked="0"/>
    </xf>
    <xf numFmtId="265" fontId="172" fillId="0" borderId="0"/>
    <xf numFmtId="265" fontId="173" fillId="0" borderId="0">
      <alignment horizontal="right"/>
    </xf>
    <xf numFmtId="260" fontId="50" fillId="0" borderId="0">
      <alignment horizontal="center"/>
    </xf>
    <xf numFmtId="0" fontId="1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3" fillId="0" borderId="0"/>
    <xf numFmtId="0" fontId="50" fillId="0" borderId="0"/>
    <xf numFmtId="0" fontId="50" fillId="0" borderId="0"/>
    <xf numFmtId="216" fontId="50" fillId="0" borderId="0"/>
    <xf numFmtId="216" fontId="103" fillId="0" borderId="0"/>
    <xf numFmtId="0" fontId="50" fillId="0" borderId="0"/>
    <xf numFmtId="260" fontId="50" fillId="0" borderId="0">
      <alignment horizontal="center"/>
    </xf>
    <xf numFmtId="0" fontId="50" fillId="0" borderId="0"/>
    <xf numFmtId="216" fontId="50" fillId="0" borderId="0"/>
    <xf numFmtId="0" fontId="87" fillId="0" borderId="0"/>
    <xf numFmtId="0" fontId="50" fillId="0" borderId="0"/>
    <xf numFmtId="0" fontId="50" fillId="0" borderId="0"/>
    <xf numFmtId="0" fontId="50" fillId="0" borderId="0"/>
    <xf numFmtId="216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216" fontId="163" fillId="0" borderId="0"/>
    <xf numFmtId="0" fontId="87" fillId="0" borderId="0"/>
    <xf numFmtId="0" fontId="50" fillId="0" borderId="0"/>
    <xf numFmtId="216" fontId="103" fillId="0" borderId="0"/>
    <xf numFmtId="0" fontId="50" fillId="0" borderId="0"/>
    <xf numFmtId="0" fontId="1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3" fillId="0" borderId="0"/>
    <xf numFmtId="216" fontId="103" fillId="0" borderId="0"/>
    <xf numFmtId="0" fontId="163" fillId="0" borderId="0"/>
    <xf numFmtId="0" fontId="50" fillId="0" borderId="0" applyNumberFormat="0" applyFont="0" applyFill="0" applyBorder="0" applyAlignment="0" applyProtection="0"/>
    <xf numFmtId="216" fontId="74" fillId="0" borderId="0"/>
    <xf numFmtId="41" fontId="90" fillId="0" borderId="0" applyFont="0" applyFill="0" applyBorder="0" applyAlignment="0" applyProtection="0"/>
    <xf numFmtId="0" fontId="150" fillId="0" borderId="0"/>
    <xf numFmtId="216" fontId="150" fillId="0" borderId="0"/>
    <xf numFmtId="0" fontId="126" fillId="86" borderId="28" applyNumberFormat="0" applyAlignment="0" applyProtection="0"/>
    <xf numFmtId="216" fontId="74" fillId="0" borderId="0"/>
    <xf numFmtId="0" fontId="174" fillId="0" borderId="0"/>
    <xf numFmtId="0" fontId="174" fillId="0" borderId="0"/>
    <xf numFmtId="0" fontId="149" fillId="0" borderId="0"/>
    <xf numFmtId="0" fontId="174" fillId="0" borderId="0"/>
    <xf numFmtId="49" fontId="116" fillId="0" borderId="0" applyFill="0" applyBorder="0" applyAlignment="0"/>
    <xf numFmtId="286" fontId="50" fillId="0" borderId="0" applyFill="0" applyBorder="0" applyAlignment="0"/>
    <xf numFmtId="286" fontId="50" fillId="0" borderId="0" applyFill="0" applyBorder="0" applyAlignment="0"/>
    <xf numFmtId="216" fontId="167" fillId="0" borderId="0" applyNumberFormat="0" applyFill="0" applyBorder="0" applyProtection="0">
      <alignment horizontal="left"/>
    </xf>
    <xf numFmtId="0" fontId="175" fillId="0" borderId="47" applyNumberFormat="0" applyBorder="0" applyAlignment="0">
      <alignment horizontal="center" vertical="center" wrapText="1"/>
    </xf>
    <xf numFmtId="221" fontId="50" fillId="0" borderId="0" applyBorder="0"/>
    <xf numFmtId="0" fontId="87" fillId="0" borderId="0"/>
    <xf numFmtId="287" fontId="50" fillId="0" borderId="0" applyFont="0" applyFill="0" applyBorder="0" applyAlignment="0" applyProtection="0"/>
    <xf numFmtId="288" fontId="86" fillId="0" borderId="0" applyFont="0" applyFill="0" applyBorder="0" applyAlignment="0" applyProtection="0"/>
    <xf numFmtId="289" fontId="50" fillId="0" borderId="0" applyFont="0" applyFill="0" applyBorder="0" applyAlignment="0" applyProtection="0"/>
    <xf numFmtId="0" fontId="176" fillId="0" borderId="0" applyNumberFormat="0" applyFill="0" applyBorder="0" applyAlignment="0" applyProtection="0"/>
    <xf numFmtId="289" fontId="50" fillId="0" borderId="0" applyFont="0" applyFill="0" applyBorder="0" applyAlignment="0" applyProtection="0"/>
    <xf numFmtId="289" fontId="50" fillId="0" borderId="0" applyFont="0" applyFill="0" applyBorder="0" applyAlignment="0" applyProtection="0"/>
    <xf numFmtId="289" fontId="50" fillId="0" borderId="0" applyFont="0" applyFill="0" applyBorder="0" applyAlignment="0" applyProtection="0"/>
    <xf numFmtId="289" fontId="50" fillId="0" borderId="0" applyFont="0" applyFill="0" applyBorder="0" applyAlignment="0" applyProtection="0"/>
    <xf numFmtId="289" fontId="50" fillId="0" borderId="0" applyFont="0" applyFill="0" applyBorder="0" applyAlignment="0" applyProtection="0"/>
    <xf numFmtId="289" fontId="50" fillId="0" borderId="0" applyFont="0" applyFill="0" applyBorder="0" applyAlignment="0" applyProtection="0"/>
    <xf numFmtId="289" fontId="50" fillId="0" borderId="0" applyFon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05" fillId="0" borderId="12">
      <alignment horizontal="left"/>
    </xf>
    <xf numFmtId="0" fontId="105" fillId="0" borderId="48">
      <alignment horizontal="left"/>
    </xf>
    <xf numFmtId="0" fontId="50" fillId="0" borderId="28" applyNumberFormat="0" applyFont="0" applyBorder="0" applyAlignment="0">
      <protection locked="0"/>
    </xf>
    <xf numFmtId="290" fontId="50" fillId="0" borderId="0" applyFont="0" applyFill="0" applyBorder="0" applyAlignment="0" applyProtection="0"/>
    <xf numFmtId="43" fontId="50" fillId="0" borderId="0" applyFont="0" applyFill="0" applyBorder="0" applyProtection="0">
      <alignment horizontal="right"/>
    </xf>
    <xf numFmtId="0" fontId="177" fillId="0" borderId="0" applyNumberFormat="0" applyFill="0" applyBorder="0" applyAlignment="0" applyProtection="0"/>
    <xf numFmtId="0" fontId="178" fillId="0" borderId="0" applyNumberFormat="0" applyFill="0" applyBorder="0" applyProtection="0">
      <alignment horizontal="right"/>
    </xf>
    <xf numFmtId="262" fontId="50" fillId="0" borderId="0" applyFont="0" applyFill="0" applyBorder="0" applyAlignment="0" applyProtection="0"/>
    <xf numFmtId="190" fontId="50" fillId="0" borderId="0" applyFont="0" applyFill="0" applyBorder="0" applyAlignment="0" applyProtection="0"/>
    <xf numFmtId="291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292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9" fillId="0" borderId="0">
      <alignment horizontal="left"/>
    </xf>
    <xf numFmtId="0" fontId="180" fillId="0" borderId="0"/>
    <xf numFmtId="262" fontId="50" fillId="0" borderId="0" applyFont="0" applyFill="0" applyBorder="0" applyAlignment="0" applyProtection="0"/>
    <xf numFmtId="190" fontId="50" fillId="0" borderId="0" applyFont="0" applyFill="0" applyBorder="0" applyAlignment="0" applyProtection="0"/>
    <xf numFmtId="293" fontId="123" fillId="0" borderId="0"/>
    <xf numFmtId="294" fontId="50" fillId="0" borderId="0" applyFont="0" applyFill="0" applyBorder="0" applyAlignment="0" applyProtection="0"/>
    <xf numFmtId="295" fontId="50" fillId="0" borderId="0" applyFont="0" applyFill="0" applyBorder="0" applyAlignment="0" applyProtection="0"/>
    <xf numFmtId="296" fontId="123" fillId="0" borderId="0"/>
    <xf numFmtId="0" fontId="50" fillId="0" borderId="0"/>
    <xf numFmtId="166" fontId="50" fillId="0" borderId="0" applyFont="0" applyFill="0" applyBorder="0" applyAlignment="0" applyProtection="0"/>
    <xf numFmtId="9" fontId="181" fillId="0" borderId="0" applyFont="0" applyFill="0" applyBorder="0" applyAlignment="0" applyProtection="0"/>
    <xf numFmtId="297" fontId="182" fillId="0" borderId="0" applyFont="0" applyFill="0" applyBorder="0" applyAlignment="0" applyProtection="0"/>
    <xf numFmtId="192" fontId="182" fillId="0" borderId="0" applyFont="0" applyFill="0" applyBorder="0" applyAlignment="0" applyProtection="0"/>
    <xf numFmtId="298" fontId="182" fillId="0" borderId="0" applyFont="0" applyFill="0" applyBorder="0" applyAlignment="0" applyProtection="0"/>
    <xf numFmtId="299" fontId="182" fillId="0" borderId="0" applyFont="0" applyFill="0" applyBorder="0" applyAlignment="0" applyProtection="0"/>
    <xf numFmtId="0" fontId="182" fillId="0" borderId="0"/>
    <xf numFmtId="0" fontId="183" fillId="0" borderId="0" applyNumberFormat="0" applyFill="0" applyBorder="0" applyAlignment="0" applyProtection="0"/>
    <xf numFmtId="300" fontId="184" fillId="0" borderId="0">
      <protection locked="0"/>
    </xf>
    <xf numFmtId="0" fontId="185" fillId="0" borderId="0">
      <protection locked="0"/>
    </xf>
    <xf numFmtId="0" fontId="185" fillId="0" borderId="0">
      <protection locked="0"/>
    </xf>
    <xf numFmtId="0" fontId="185" fillId="0" borderId="0">
      <protection locked="0"/>
    </xf>
    <xf numFmtId="0" fontId="185" fillId="0" borderId="0">
      <protection locked="0"/>
    </xf>
    <xf numFmtId="40" fontId="186" fillId="0" borderId="0" applyFont="0" applyFill="0" applyBorder="0" applyAlignment="0" applyProtection="0"/>
    <xf numFmtId="38" fontId="186" fillId="0" borderId="0" applyFont="0" applyFill="0" applyBorder="0" applyAlignment="0" applyProtection="0"/>
    <xf numFmtId="0" fontId="186" fillId="0" borderId="0" applyFont="0" applyFill="0" applyBorder="0" applyAlignment="0" applyProtection="0"/>
    <xf numFmtId="0" fontId="186" fillId="0" borderId="0" applyFont="0" applyFill="0" applyBorder="0" applyAlignment="0" applyProtection="0"/>
    <xf numFmtId="10" fontId="50" fillId="0" borderId="0" applyFont="0" applyFill="0" applyBorder="0" applyAlignment="0" applyProtection="0"/>
    <xf numFmtId="0" fontId="187" fillId="0" borderId="0"/>
    <xf numFmtId="301" fontId="188" fillId="0" borderId="0" applyFont="0" applyFill="0" applyBorder="0" applyAlignment="0" applyProtection="0"/>
    <xf numFmtId="4" fontId="185" fillId="0" borderId="0">
      <protection locked="0"/>
    </xf>
    <xf numFmtId="302" fontId="184" fillId="0" borderId="0">
      <protection locked="0"/>
    </xf>
    <xf numFmtId="303" fontId="103" fillId="0" borderId="0" applyFont="0" applyFill="0" applyBorder="0" applyAlignment="0" applyProtection="0"/>
    <xf numFmtId="304" fontId="103" fillId="0" borderId="0" applyFont="0" applyFill="0" applyBorder="0" applyAlignment="0" applyProtection="0"/>
    <xf numFmtId="191" fontId="189" fillId="0" borderId="0" applyFont="0" applyFill="0" applyBorder="0" applyAlignment="0" applyProtection="0"/>
    <xf numFmtId="193" fontId="189" fillId="0" borderId="0" applyFont="0" applyFill="0" applyBorder="0" applyAlignment="0" applyProtection="0"/>
    <xf numFmtId="305" fontId="184" fillId="0" borderId="0">
      <protection locked="0"/>
    </xf>
    <xf numFmtId="0" fontId="190" fillId="0" borderId="0"/>
    <xf numFmtId="0" fontId="185" fillId="0" borderId="53">
      <protection locked="0"/>
    </xf>
    <xf numFmtId="306" fontId="184" fillId="0" borderId="0">
      <protection locked="0"/>
    </xf>
    <xf numFmtId="307" fontId="184" fillId="0" borderId="0">
      <protection locked="0"/>
    </xf>
    <xf numFmtId="0" fontId="50" fillId="0" borderId="0"/>
    <xf numFmtId="297" fontId="191" fillId="0" borderId="0" applyFont="0" applyFill="0" applyBorder="0" applyAlignment="0" applyProtection="0"/>
    <xf numFmtId="192" fontId="191" fillId="0" borderId="0" applyFont="0" applyFill="0" applyBorder="0" applyAlignment="0" applyProtection="0"/>
    <xf numFmtId="0" fontId="191" fillId="0" borderId="0" applyFont="0" applyFill="0" applyBorder="0" applyAlignment="0" applyProtection="0"/>
    <xf numFmtId="0" fontId="191" fillId="0" borderId="0" applyFont="0" applyFill="0" applyBorder="0" applyAlignment="0" applyProtection="0"/>
    <xf numFmtId="0" fontId="192" fillId="0" borderId="0"/>
    <xf numFmtId="0" fontId="191" fillId="0" borderId="0"/>
    <xf numFmtId="0" fontId="193" fillId="0" borderId="0"/>
    <xf numFmtId="192" fontId="50" fillId="0" borderId="0" applyFont="0" applyFill="0" applyBorder="0" applyAlignment="0" applyProtection="0"/>
    <xf numFmtId="3" fontId="95" fillId="0" borderId="0" applyFont="0" applyFill="0" applyBorder="0" applyAlignment="0" applyProtection="0"/>
    <xf numFmtId="0" fontId="194" fillId="0" borderId="0"/>
    <xf numFmtId="190" fontId="50" fillId="0" borderId="0" applyFont="0" applyFill="0" applyBorder="0" applyAlignment="0" applyProtection="0"/>
    <xf numFmtId="262" fontId="50" fillId="0" borderId="0" applyFont="0" applyFill="0" applyBorder="0" applyAlignment="0" applyProtection="0"/>
    <xf numFmtId="0" fontId="59" fillId="8" borderId="0" applyNumberFormat="0" applyBorder="0" applyAlignment="0" applyProtection="0"/>
    <xf numFmtId="0" fontId="65" fillId="11" borderId="6" applyNumberFormat="0" applyAlignment="0" applyProtection="0"/>
    <xf numFmtId="0" fontId="66" fillId="12" borderId="7" applyNumberFormat="0" applyAlignment="0" applyProtection="0"/>
    <xf numFmtId="0" fontId="68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31" fillId="14" borderId="10" applyNumberFormat="0" applyFont="0" applyAlignment="0" applyProtection="0"/>
    <xf numFmtId="0" fontId="57" fillId="0" borderId="11" applyNumberFormat="0" applyFill="0" applyAlignment="0" applyProtection="0"/>
    <xf numFmtId="0" fontId="31" fillId="14" borderId="10" applyNumberFormat="0" applyFont="0" applyAlignment="0" applyProtection="0"/>
    <xf numFmtId="0" fontId="31" fillId="14" borderId="10" applyNumberFormat="0" applyFont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20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5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4" borderId="0" applyNumberFormat="0" applyBorder="0" applyAlignment="0" applyProtection="0"/>
    <xf numFmtId="0" fontId="31" fillId="1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16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21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20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5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4" borderId="0" applyNumberFormat="0" applyBorder="0" applyAlignment="0" applyProtection="0"/>
    <xf numFmtId="0" fontId="31" fillId="1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16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21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72" fillId="0" borderId="0" applyNumberFormat="0" applyFill="0" applyBorder="0" applyAlignment="0" applyProtection="0"/>
    <xf numFmtId="0" fontId="61" fillId="0" borderId="3" applyNumberFormat="0" applyFill="0" applyAlignment="0" applyProtection="0"/>
    <xf numFmtId="0" fontId="62" fillId="0" borderId="4" applyNumberFormat="0" applyFill="0" applyAlignment="0" applyProtection="0"/>
    <xf numFmtId="0" fontId="63" fillId="0" borderId="5" applyNumberFormat="0" applyFill="0" applyAlignment="0" applyProtection="0"/>
    <xf numFmtId="0" fontId="63" fillId="0" borderId="0" applyNumberFormat="0" applyFill="0" applyBorder="0" applyAlignment="0" applyProtection="0"/>
    <xf numFmtId="0" fontId="58" fillId="9" borderId="0" applyNumberFormat="0" applyBorder="0" applyAlignment="0" applyProtection="0"/>
    <xf numFmtId="0" fontId="64" fillId="10" borderId="0" applyNumberFormat="0" applyBorder="0" applyAlignment="0" applyProtection="0"/>
    <xf numFmtId="0" fontId="67" fillId="12" borderId="6" applyNumberFormat="0" applyAlignment="0" applyProtection="0"/>
    <xf numFmtId="0" fontId="69" fillId="13" borderId="9" applyNumberFormat="0" applyAlignment="0" applyProtection="0"/>
    <xf numFmtId="0" fontId="31" fillId="14" borderId="10" applyNumberFormat="0" applyFont="0" applyAlignment="0" applyProtection="0"/>
    <xf numFmtId="0" fontId="70" fillId="0" borderId="0" applyNumberFormat="0" applyFill="0" applyBorder="0" applyAlignment="0" applyProtection="0"/>
    <xf numFmtId="0" fontId="7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71" fillId="34" borderId="0" applyNumberFormat="0" applyBorder="0" applyAlignment="0" applyProtection="0"/>
    <xf numFmtId="0" fontId="7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71" fillId="38" borderId="0" applyNumberFormat="0" applyBorder="0" applyAlignment="0" applyProtection="0"/>
  </cellStyleXfs>
  <cellXfs count="134">
    <xf numFmtId="0" fontId="0" fillId="0" borderId="0" xfId="0"/>
    <xf numFmtId="0" fontId="28" fillId="0" borderId="0" xfId="0" applyFont="1"/>
    <xf numFmtId="0" fontId="28" fillId="0" borderId="0" xfId="0" applyFont="1" applyBorder="1"/>
    <xf numFmtId="0" fontId="28" fillId="39" borderId="13" xfId="0" applyFont="1" applyFill="1" applyBorder="1"/>
    <xf numFmtId="0" fontId="28" fillId="0" borderId="13" xfId="0" applyFont="1" applyBorder="1"/>
    <xf numFmtId="0" fontId="27" fillId="0" borderId="0" xfId="6" applyNumberFormat="1" applyFont="1"/>
    <xf numFmtId="0" fontId="27" fillId="0" borderId="0" xfId="0" applyFont="1"/>
    <xf numFmtId="0" fontId="27" fillId="6" borderId="0" xfId="6" applyFont="1" applyFill="1" applyBorder="1"/>
    <xf numFmtId="0" fontId="6" fillId="7" borderId="28" xfId="0" applyFont="1" applyFill="1" applyBorder="1" applyProtection="1"/>
    <xf numFmtId="0" fontId="6" fillId="7" borderId="28" xfId="0" applyFont="1" applyFill="1" applyBorder="1" applyAlignment="1" applyProtection="1">
      <alignment horizontal="left"/>
    </xf>
    <xf numFmtId="0" fontId="6" fillId="0" borderId="28" xfId="0" applyFont="1" applyBorder="1" applyProtection="1">
      <protection locked="0"/>
    </xf>
    <xf numFmtId="0" fontId="28" fillId="0" borderId="33" xfId="0" applyFont="1" applyBorder="1"/>
    <xf numFmtId="0" fontId="0" fillId="0" borderId="0" xfId="0" applyFill="1" applyBorder="1"/>
    <xf numFmtId="0" fontId="28" fillId="0" borderId="0" xfId="0" applyFont="1" applyFill="1" applyBorder="1" applyAlignment="1">
      <alignment horizontal="center"/>
    </xf>
    <xf numFmtId="3" fontId="7" fillId="0" borderId="28" xfId="0" applyNumberFormat="1" applyFont="1" applyFill="1" applyBorder="1" applyProtection="1"/>
    <xf numFmtId="0" fontId="7" fillId="40" borderId="28" xfId="0" applyFont="1" applyFill="1" applyBorder="1" applyProtection="1"/>
    <xf numFmtId="9" fontId="0" fillId="0" borderId="0" xfId="16" applyFont="1" applyFill="1" applyBorder="1"/>
    <xf numFmtId="0" fontId="33" fillId="0" borderId="28" xfId="0" applyFont="1" applyBorder="1" applyProtection="1">
      <protection locked="0"/>
    </xf>
    <xf numFmtId="3" fontId="6" fillId="6" borderId="28" xfId="0" applyNumberFormat="1" applyFont="1" applyFill="1" applyBorder="1" applyProtection="1">
      <protection locked="0"/>
    </xf>
    <xf numFmtId="0" fontId="6" fillId="6" borderId="28" xfId="0" applyFont="1" applyFill="1" applyBorder="1" applyProtection="1">
      <protection locked="0"/>
    </xf>
    <xf numFmtId="0" fontId="33" fillId="6" borderId="28" xfId="0" applyFont="1" applyFill="1" applyBorder="1" applyProtection="1">
      <protection locked="0"/>
    </xf>
    <xf numFmtId="0" fontId="6" fillId="0" borderId="28" xfId="0" applyFont="1" applyFill="1" applyBorder="1" applyProtection="1">
      <protection locked="0"/>
    </xf>
    <xf numFmtId="0" fontId="6" fillId="0" borderId="0" xfId="0" applyFont="1" applyProtection="1"/>
    <xf numFmtId="0" fontId="29" fillId="5" borderId="54" xfId="0" applyFont="1" applyFill="1" applyBorder="1" applyAlignment="1">
      <alignment horizontal="left" vertical="center"/>
    </xf>
    <xf numFmtId="0" fontId="29" fillId="5" borderId="54" xfId="0" applyFont="1" applyFill="1" applyBorder="1"/>
    <xf numFmtId="0" fontId="28" fillId="0" borderId="56" xfId="0" applyFont="1" applyFill="1" applyBorder="1"/>
    <xf numFmtId="0" fontId="28" fillId="0" borderId="55" xfId="0" applyFont="1" applyFill="1" applyBorder="1"/>
    <xf numFmtId="0" fontId="28" fillId="7" borderId="55" xfId="0" applyFont="1" applyFill="1" applyBorder="1"/>
    <xf numFmtId="0" fontId="28" fillId="7" borderId="56" xfId="0" applyFont="1" applyFill="1" applyBorder="1"/>
    <xf numFmtId="0" fontId="28" fillId="5" borderId="56" xfId="0" applyFont="1" applyFill="1" applyBorder="1"/>
    <xf numFmtId="0" fontId="28" fillId="39" borderId="57" xfId="0" applyFont="1" applyFill="1" applyBorder="1"/>
    <xf numFmtId="0" fontId="29" fillId="5" borderId="55" xfId="0" applyFont="1" applyFill="1" applyBorder="1" applyAlignment="1"/>
    <xf numFmtId="0" fontId="28" fillId="5" borderId="58" xfId="0" applyFont="1" applyFill="1" applyBorder="1" applyAlignment="1"/>
    <xf numFmtId="0" fontId="28" fillId="5" borderId="56" xfId="0" applyFont="1" applyFill="1" applyBorder="1" applyAlignment="1"/>
    <xf numFmtId="0" fontId="28" fillId="5" borderId="54" xfId="0" applyFont="1" applyFill="1" applyBorder="1"/>
    <xf numFmtId="0" fontId="28" fillId="0" borderId="60" xfId="0" applyFont="1" applyBorder="1"/>
    <xf numFmtId="0" fontId="28" fillId="39" borderId="61" xfId="0" applyFont="1" applyFill="1" applyBorder="1"/>
    <xf numFmtId="0" fontId="28" fillId="39" borderId="62" xfId="0" applyFont="1" applyFill="1" applyBorder="1"/>
    <xf numFmtId="0" fontId="28" fillId="39" borderId="63" xfId="0" applyFont="1" applyFill="1" applyBorder="1"/>
    <xf numFmtId="0" fontId="28" fillId="39" borderId="64" xfId="0" applyFont="1" applyFill="1" applyBorder="1"/>
    <xf numFmtId="0" fontId="28" fillId="0" borderId="63" xfId="0" applyFont="1" applyBorder="1"/>
    <xf numFmtId="0" fontId="28" fillId="0" borderId="64" xfId="0" applyFont="1" applyBorder="1"/>
    <xf numFmtId="0" fontId="28" fillId="0" borderId="65" xfId="0" applyFont="1" applyBorder="1"/>
    <xf numFmtId="0" fontId="28" fillId="0" borderId="66" xfId="0" applyFont="1" applyBorder="1"/>
    <xf numFmtId="0" fontId="28" fillId="39" borderId="67" xfId="0" applyFont="1" applyFill="1" applyBorder="1"/>
    <xf numFmtId="0" fontId="28" fillId="39" borderId="68" xfId="0" applyFont="1" applyFill="1" applyBorder="1"/>
    <xf numFmtId="0" fontId="28" fillId="39" borderId="69" xfId="0" applyFont="1" applyFill="1" applyBorder="1"/>
    <xf numFmtId="0" fontId="196" fillId="105" borderId="28" xfId="0" applyFont="1" applyFill="1" applyBorder="1" applyAlignment="1" applyProtection="1">
      <alignment horizontal="left"/>
    </xf>
    <xf numFmtId="0" fontId="196" fillId="104" borderId="28" xfId="0" applyFont="1" applyFill="1" applyBorder="1" applyAlignment="1" applyProtection="1">
      <alignment horizontal="left"/>
    </xf>
    <xf numFmtId="0" fontId="195" fillId="0" borderId="0" xfId="0" applyFont="1" applyProtection="1"/>
    <xf numFmtId="0" fontId="29" fillId="5" borderId="71" xfId="0" applyFont="1" applyFill="1" applyBorder="1" applyAlignment="1">
      <alignment horizontal="left" vertical="center"/>
    </xf>
    <xf numFmtId="0" fontId="29" fillId="5" borderId="72" xfId="0" applyFont="1" applyFill="1" applyBorder="1"/>
    <xf numFmtId="0" fontId="29" fillId="5" borderId="73" xfId="0" applyFont="1" applyFill="1" applyBorder="1" applyAlignment="1">
      <alignment horizontal="left" vertical="center"/>
    </xf>
    <xf numFmtId="0" fontId="28" fillId="0" borderId="74" xfId="0" applyFont="1" applyFill="1" applyBorder="1"/>
    <xf numFmtId="0" fontId="28" fillId="7" borderId="74" xfId="0" applyFont="1" applyFill="1" applyBorder="1"/>
    <xf numFmtId="0" fontId="28" fillId="0" borderId="59" xfId="0" applyFont="1" applyFill="1" applyBorder="1"/>
    <xf numFmtId="0" fontId="28" fillId="7" borderId="59" xfId="0" applyFont="1" applyFill="1" applyBorder="1"/>
    <xf numFmtId="0" fontId="28" fillId="0" borderId="58" xfId="0" applyFont="1" applyFill="1" applyBorder="1"/>
    <xf numFmtId="0" fontId="28" fillId="7" borderId="58" xfId="0" applyFont="1" applyFill="1" applyBorder="1"/>
    <xf numFmtId="0" fontId="197" fillId="104" borderId="31" xfId="0" applyFont="1" applyFill="1" applyBorder="1" applyProtection="1"/>
    <xf numFmtId="0" fontId="197" fillId="104" borderId="27" xfId="0" applyFont="1" applyFill="1" applyBorder="1" applyProtection="1"/>
    <xf numFmtId="0" fontId="196" fillId="104" borderId="27" xfId="0" applyFont="1" applyFill="1" applyBorder="1" applyAlignment="1" applyProtection="1">
      <alignment horizontal="right"/>
    </xf>
    <xf numFmtId="0" fontId="196" fillId="104" borderId="35" xfId="0" applyFont="1" applyFill="1" applyBorder="1" applyProtection="1"/>
    <xf numFmtId="0" fontId="196" fillId="104" borderId="28" xfId="0" applyFont="1" applyFill="1" applyBorder="1" applyAlignment="1" applyProtection="1">
      <alignment horizontal="center"/>
    </xf>
    <xf numFmtId="3" fontId="32" fillId="103" borderId="28" xfId="0" applyNumberFormat="1" applyFont="1" applyFill="1" applyBorder="1" applyProtection="1"/>
    <xf numFmtId="3" fontId="7" fillId="103" borderId="2" xfId="0" applyNumberFormat="1" applyFont="1" applyFill="1" applyBorder="1" applyProtection="1"/>
    <xf numFmtId="0" fontId="195" fillId="0" borderId="0" xfId="0" applyFont="1"/>
    <xf numFmtId="0" fontId="195" fillId="6" borderId="0" xfId="0" applyFont="1" applyFill="1"/>
    <xf numFmtId="14" fontId="195" fillId="6" borderId="0" xfId="0" applyNumberFormat="1" applyFont="1" applyFill="1"/>
    <xf numFmtId="4" fontId="198" fillId="6" borderId="0" xfId="13" applyNumberFormat="1" applyFont="1" applyFill="1" applyAlignment="1">
      <alignment horizontal="right"/>
    </xf>
    <xf numFmtId="4" fontId="198" fillId="0" borderId="0" xfId="1143" applyNumberFormat="1" applyFont="1" applyAlignment="1">
      <alignment horizontal="right"/>
    </xf>
    <xf numFmtId="0" fontId="195" fillId="0" borderId="0" xfId="0" applyFont="1" applyAlignment="1">
      <alignment wrapText="1"/>
    </xf>
    <xf numFmtId="0" fontId="0" fillId="0" borderId="0" xfId="0" applyFont="1"/>
    <xf numFmtId="0" fontId="33" fillId="0" borderId="28" xfId="0" applyNumberFormat="1" applyFont="1" applyFill="1" applyBorder="1"/>
    <xf numFmtId="0" fontId="33" fillId="6" borderId="28" xfId="0" applyFont="1" applyFill="1" applyBorder="1"/>
    <xf numFmtId="0" fontId="33" fillId="0" borderId="28" xfId="0" applyFont="1" applyFill="1" applyBorder="1"/>
    <xf numFmtId="0" fontId="6" fillId="0" borderId="0" xfId="0" applyFont="1"/>
    <xf numFmtId="0" fontId="6" fillId="0" borderId="28" xfId="0" applyNumberFormat="1" applyFont="1" applyFill="1" applyBorder="1"/>
    <xf numFmtId="0" fontId="6" fillId="0" borderId="28" xfId="0" applyFont="1" applyFill="1" applyBorder="1"/>
    <xf numFmtId="0" fontId="6" fillId="6" borderId="28" xfId="0" applyFont="1" applyFill="1" applyBorder="1"/>
    <xf numFmtId="0" fontId="6" fillId="0" borderId="28" xfId="0" applyNumberFormat="1" applyFont="1" applyBorder="1"/>
    <xf numFmtId="0" fontId="6" fillId="0" borderId="28" xfId="0" applyFont="1" applyBorder="1"/>
    <xf numFmtId="0" fontId="33" fillId="6" borderId="28" xfId="539" applyFont="1" applyFill="1" applyBorder="1"/>
    <xf numFmtId="0" fontId="33" fillId="0" borderId="28" xfId="0" applyFont="1" applyBorder="1"/>
    <xf numFmtId="0" fontId="33" fillId="0" borderId="28" xfId="539" applyFont="1" applyFill="1" applyBorder="1"/>
    <xf numFmtId="0" fontId="33" fillId="0" borderId="28" xfId="539" applyNumberFormat="1" applyFont="1" applyFill="1" applyBorder="1"/>
    <xf numFmtId="0" fontId="28" fillId="7" borderId="70" xfId="0" applyFont="1" applyFill="1" applyBorder="1" applyAlignment="1">
      <alignment horizontal="center"/>
    </xf>
    <xf numFmtId="0" fontId="28" fillId="0" borderId="80" xfId="0" applyFont="1" applyFill="1" applyBorder="1" applyAlignment="1">
      <alignment horizontal="center"/>
    </xf>
    <xf numFmtId="0" fontId="28" fillId="7" borderId="81" xfId="0" applyFont="1" applyFill="1" applyBorder="1" applyAlignment="1">
      <alignment horizontal="center"/>
    </xf>
    <xf numFmtId="3" fontId="28" fillId="0" borderId="83" xfId="0" applyNumberFormat="1" applyFont="1" applyFill="1" applyBorder="1"/>
    <xf numFmtId="3" fontId="28" fillId="7" borderId="84" xfId="0" applyNumberFormat="1" applyFont="1" applyFill="1" applyBorder="1"/>
    <xf numFmtId="3" fontId="28" fillId="7" borderId="82" xfId="0" applyNumberFormat="1" applyFont="1" applyFill="1" applyBorder="1"/>
    <xf numFmtId="0" fontId="199" fillId="0" borderId="0" xfId="0" applyFont="1" applyFill="1" applyBorder="1" applyAlignment="1">
      <alignment horizontal="center" vertical="center" wrapText="1"/>
    </xf>
    <xf numFmtId="0" fontId="199" fillId="0" borderId="0" xfId="0" applyFont="1" applyFill="1" applyBorder="1" applyAlignment="1">
      <alignment horizontal="center" vertical="center"/>
    </xf>
    <xf numFmtId="0" fontId="196" fillId="106" borderId="28" xfId="0" applyFont="1" applyFill="1" applyBorder="1" applyAlignment="1" applyProtection="1">
      <alignment horizontal="center"/>
    </xf>
    <xf numFmtId="0" fontId="0" fillId="6" borderId="28" xfId="0" applyFill="1" applyBorder="1" applyAlignment="1">
      <alignment horizontal="center"/>
    </xf>
    <xf numFmtId="3" fontId="57" fillId="103" borderId="28" xfId="0" applyNumberFormat="1" applyFont="1" applyFill="1" applyBorder="1" applyAlignment="1">
      <alignment horizontal="center"/>
    </xf>
    <xf numFmtId="0" fontId="200" fillId="0" borderId="82" xfId="0" applyFont="1" applyFill="1" applyBorder="1"/>
    <xf numFmtId="0" fontId="201" fillId="0" borderId="85" xfId="0" applyFont="1" applyBorder="1" applyProtection="1"/>
    <xf numFmtId="14" fontId="0" fillId="0" borderId="0" xfId="0" applyNumberFormat="1" applyFill="1" applyBorder="1"/>
    <xf numFmtId="0" fontId="0" fillId="0" borderId="0" xfId="0" applyNumberFormat="1" applyFill="1" applyBorder="1"/>
    <xf numFmtId="14" fontId="6" fillId="0" borderId="0" xfId="0" applyNumberFormat="1" applyFont="1" applyProtection="1"/>
    <xf numFmtId="14" fontId="202" fillId="0" borderId="0" xfId="0" applyNumberFormat="1" applyFont="1" applyFill="1" applyBorder="1" applyAlignment="1">
      <alignment horizontal="left"/>
    </xf>
    <xf numFmtId="0" fontId="201" fillId="0" borderId="0" xfId="0" applyFont="1" applyProtection="1"/>
    <xf numFmtId="3" fontId="7" fillId="6" borderId="28" xfId="0" applyNumberFormat="1" applyFont="1" applyFill="1" applyBorder="1" applyProtection="1">
      <protection locked="0"/>
    </xf>
    <xf numFmtId="0" fontId="196" fillId="107" borderId="28" xfId="0" applyFont="1" applyFill="1" applyBorder="1" applyAlignment="1" applyProtection="1">
      <alignment horizontal="left"/>
    </xf>
    <xf numFmtId="3" fontId="33" fillId="0" borderId="28" xfId="0" applyNumberFormat="1" applyFont="1" applyFill="1" applyBorder="1"/>
    <xf numFmtId="0" fontId="200" fillId="0" borderId="0" xfId="0" applyFont="1" applyFill="1" applyBorder="1" applyAlignment="1"/>
    <xf numFmtId="0" fontId="200" fillId="0" borderId="92" xfId="0" applyFont="1" applyFill="1" applyBorder="1" applyAlignment="1"/>
    <xf numFmtId="9" fontId="28" fillId="7" borderId="84" xfId="16" applyFont="1" applyFill="1" applyBorder="1"/>
    <xf numFmtId="3" fontId="29" fillId="0" borderId="95" xfId="0" applyNumberFormat="1" applyFont="1" applyFill="1" applyBorder="1"/>
    <xf numFmtId="3" fontId="29" fillId="7" borderId="94" xfId="0" applyNumberFormat="1" applyFont="1" applyFill="1" applyBorder="1"/>
    <xf numFmtId="9" fontId="29" fillId="7" borderId="96" xfId="16" applyFont="1" applyFill="1" applyBorder="1"/>
    <xf numFmtId="0" fontId="200" fillId="0" borderId="97" xfId="0" applyFont="1" applyFill="1" applyBorder="1"/>
    <xf numFmtId="3" fontId="28" fillId="0" borderId="98" xfId="0" applyNumberFormat="1" applyFont="1" applyFill="1" applyBorder="1"/>
    <xf numFmtId="3" fontId="28" fillId="7" borderId="93" xfId="0" applyNumberFormat="1" applyFont="1" applyFill="1" applyBorder="1"/>
    <xf numFmtId="0" fontId="200" fillId="0" borderId="94" xfId="0" applyFont="1" applyFill="1" applyBorder="1"/>
    <xf numFmtId="3" fontId="28" fillId="0" borderId="95" xfId="0" applyNumberFormat="1" applyFont="1" applyFill="1" applyBorder="1"/>
    <xf numFmtId="3" fontId="28" fillId="7" borderId="96" xfId="0" applyNumberFormat="1" applyFont="1" applyFill="1" applyBorder="1"/>
    <xf numFmtId="3" fontId="28" fillId="7" borderId="97" xfId="0" applyNumberFormat="1" applyFont="1" applyFill="1" applyBorder="1"/>
    <xf numFmtId="9" fontId="28" fillId="7" borderId="93" xfId="16" applyFont="1" applyFill="1" applyBorder="1"/>
    <xf numFmtId="0" fontId="200" fillId="0" borderId="90" xfId="0" applyFont="1" applyFill="1" applyBorder="1" applyAlignment="1">
      <alignment horizontal="center"/>
    </xf>
    <xf numFmtId="0" fontId="200" fillId="0" borderId="91" xfId="0" applyFont="1" applyFill="1" applyBorder="1" applyAlignment="1">
      <alignment horizontal="center"/>
    </xf>
    <xf numFmtId="0" fontId="200" fillId="0" borderId="89" xfId="0" applyFont="1" applyFill="1" applyBorder="1" applyAlignment="1">
      <alignment horizontal="center"/>
    </xf>
    <xf numFmtId="0" fontId="200" fillId="0" borderId="76" xfId="0" applyFont="1" applyFill="1" applyBorder="1" applyAlignment="1">
      <alignment horizontal="center"/>
    </xf>
    <xf numFmtId="0" fontId="200" fillId="0" borderId="77" xfId="0" applyFont="1" applyFill="1" applyBorder="1" applyAlignment="1">
      <alignment horizontal="center"/>
    </xf>
    <xf numFmtId="9" fontId="29" fillId="0" borderId="86" xfId="16" applyFont="1" applyFill="1" applyBorder="1" applyAlignment="1">
      <alignment horizontal="center"/>
    </xf>
    <xf numFmtId="9" fontId="29" fillId="0" borderId="88" xfId="16" applyFont="1" applyFill="1" applyBorder="1" applyAlignment="1">
      <alignment horizontal="center"/>
    </xf>
    <xf numFmtId="9" fontId="29" fillId="0" borderId="87" xfId="16" applyFont="1" applyFill="1" applyBorder="1" applyAlignment="1">
      <alignment horizontal="center"/>
    </xf>
    <xf numFmtId="0" fontId="200" fillId="0" borderId="78" xfId="0" applyFont="1" applyFill="1" applyBorder="1" applyAlignment="1">
      <alignment horizontal="center"/>
    </xf>
    <xf numFmtId="0" fontId="200" fillId="0" borderId="79" xfId="0" applyFont="1" applyFill="1" applyBorder="1" applyAlignment="1">
      <alignment horizontal="center"/>
    </xf>
    <xf numFmtId="0" fontId="200" fillId="0" borderId="75" xfId="0" applyFont="1" applyFill="1" applyBorder="1" applyAlignment="1">
      <alignment horizontal="center"/>
    </xf>
    <xf numFmtId="9" fontId="28" fillId="0" borderId="86" xfId="16" applyFont="1" applyFill="1" applyBorder="1" applyAlignment="1">
      <alignment horizontal="center"/>
    </xf>
    <xf numFmtId="9" fontId="28" fillId="0" borderId="87" xfId="16" applyFont="1" applyFill="1" applyBorder="1" applyAlignment="1">
      <alignment horizontal="center"/>
    </xf>
  </cellXfs>
  <cellStyles count="46025">
    <cellStyle name="_x000a_mouse.drv=lm" xfId="42771"/>
    <cellStyle name="$" xfId="42772"/>
    <cellStyle name="$ w/o $" xfId="42773"/>
    <cellStyle name="$_#624" xfId="42774"/>
    <cellStyle name="$_1999B2A Retail FPV" xfId="42775"/>
    <cellStyle name="$_2000a_v2" xfId="42776"/>
    <cellStyle name="$_2005 U204 PA JAPAN_input" xfId="42777"/>
    <cellStyle name="$_5-6boxer" xfId="42778"/>
    <cellStyle name="$_99D_Apr" xfId="42779"/>
    <cellStyle name="$_Average Transit Pricing for Profit Model_v1.1" xfId="42780"/>
    <cellStyle name="$_Book2" xfId="42781"/>
    <cellStyle name="$_Calculations" xfId="42782"/>
    <cellStyle name="$_check" xfId="42783"/>
    <cellStyle name="$_E-F Cutaway Paper" xfId="42784"/>
    <cellStyle name="$_EngComp_NAT_Sep5" xfId="42785"/>
    <cellStyle name="$_F-Short 5 boxer" xfId="42786"/>
    <cellStyle name="$_HwdRoadmap#1" xfId="42787"/>
    <cellStyle name="$_landrover oct 12 bplan approach" xfId="42788"/>
    <cellStyle name="$_NA Transit Feb 12 PCM Slides - cont margin only" xfId="42789"/>
    <cellStyle name="$_NA Transit Feb 12 PCM Slides - ver 2-10-03 ERoom" xfId="42790"/>
    <cellStyle name="$_NA Transit Paper" xfId="42791"/>
    <cellStyle name="$_Revenue Updated" xfId="42792"/>
    <cellStyle name="$_Transit KO Templates 3-2-03" xfId="42793"/>
    <cellStyle name="$_Transit Spiders1_13_02" xfId="42794"/>
    <cellStyle name="$_U251 Pre-SI Market Inquiry(incl mktequ,ex sumry, etc)" xfId="42795"/>
    <cellStyle name="$_Update Detail" xfId="42796"/>
    <cellStyle name="$_US - Roll Sheet Post &lt;PA&gt;" xfId="42797"/>
    <cellStyle name="$_US Avg Rev Post &lt;PA&gt;" xfId="42798"/>
    <cellStyle name="$_Variance- SI vs SC" xfId="42799"/>
    <cellStyle name="$_WM Roadmap#3" xfId="42800"/>
    <cellStyle name="$_X200BusPlan" xfId="42801"/>
    <cellStyle name="$_X350 6+6 Manuf'g VLBR 2005 summary" xfId="42802"/>
    <cellStyle name="$0" xfId="42803"/>
    <cellStyle name="$0 2" xfId="42804"/>
    <cellStyle name="$0 2 2" xfId="42805"/>
    <cellStyle name="$0 3" xfId="42806"/>
    <cellStyle name="$0 4" xfId="42807"/>
    <cellStyle name="$0 5" xfId="42808"/>
    <cellStyle name="$0.0" xfId="42809"/>
    <cellStyle name="$0.0 2" xfId="42810"/>
    <cellStyle name="$0.0 3" xfId="42811"/>
    <cellStyle name="$0.00" xfId="42812"/>
    <cellStyle name="$0.00 2" xfId="42813"/>
    <cellStyle name="$0.00 2 2" xfId="42814"/>
    <cellStyle name="$0.00 3" xfId="42815"/>
    <cellStyle name="$0.00 4" xfId="42816"/>
    <cellStyle name="$0.00 5" xfId="42817"/>
    <cellStyle name="$0_!!!GO" xfId="42818"/>
    <cellStyle name="$one" xfId="42819"/>
    <cellStyle name="$two" xfId="42820"/>
    <cellStyle name="%" xfId="42821"/>
    <cellStyle name="%0" xfId="42822"/>
    <cellStyle name="%0 2" xfId="42823"/>
    <cellStyle name="%0 2 2" xfId="42824"/>
    <cellStyle name="%0 3" xfId="42825"/>
    <cellStyle name="%0 4" xfId="42826"/>
    <cellStyle name="%0 5" xfId="42827"/>
    <cellStyle name="%0.0" xfId="42828"/>
    <cellStyle name="%0.0 2" xfId="42829"/>
    <cellStyle name="%0.0 2 2" xfId="42830"/>
    <cellStyle name="%0.0 3" xfId="42831"/>
    <cellStyle name="%0.0 4" xfId="42832"/>
    <cellStyle name="%0.0 5" xfId="42833"/>
    <cellStyle name="%0_!!!GO" xfId="42834"/>
    <cellStyle name="%one" xfId="42835"/>
    <cellStyle name="%two" xfId="42836"/>
    <cellStyle name="?? [0.00]_laroux" xfId="42837"/>
    <cellStyle name="?? [0]_1202" xfId="42838"/>
    <cellStyle name="??&amp;O?&amp;H?_x0008__x000f__x0007_?_x0007__x0001__x0001_" xfId="42839"/>
    <cellStyle name="??&amp;O?&amp;H?_x0008_??_x0007__x0001__x0001_" xfId="42840"/>
    <cellStyle name="???? [0.00]_laroux" xfId="42841"/>
    <cellStyle name="???????_J16E_USA????????2(???)" xfId="42842"/>
    <cellStyle name="????_laroux" xfId="42843"/>
    <cellStyle name="???_HOBONG" xfId="42844"/>
    <cellStyle name="??_(????)??????" xfId="42845"/>
    <cellStyle name="?W?_laroux" xfId="42846"/>
    <cellStyle name="’Ê‰Ý [0.00]_!!!GO" xfId="42847"/>
    <cellStyle name="’E‰Y [0.00]_laroux" xfId="42848"/>
    <cellStyle name="’Ê‰Ý_!!!GO" xfId="42849"/>
    <cellStyle name="’E‰Y_laroux" xfId="42850"/>
    <cellStyle name="¤@¯EVa. Vol and seg" xfId="42851"/>
    <cellStyle name="¤@¯ë_Va. Vol and seg" xfId="42852"/>
    <cellStyle name="•\Ž¦Ï‚Ý‚ÌƒnƒCƒp[ƒŠƒ“ƒN" xfId="42853"/>
    <cellStyle name="•W€_!!!GO" xfId="42854"/>
    <cellStyle name="\¦ÏÝÌnCp[N" xfId="42855"/>
    <cellStyle name="nCp[N" xfId="42856"/>
    <cellStyle name="W_ÊÞÝÆÝ¸Þvæ\" xfId="42857"/>
    <cellStyle name="0" xfId="42858"/>
    <cellStyle name="0 2" xfId="42859"/>
    <cellStyle name="0 2 2" xfId="42860"/>
    <cellStyle name="0 3" xfId="42861"/>
    <cellStyle name="0 4" xfId="42862"/>
    <cellStyle name="0 5" xfId="42863"/>
    <cellStyle name="0%" xfId="42864"/>
    <cellStyle name="0,000" xfId="42865"/>
    <cellStyle name="0.0" xfId="42866"/>
    <cellStyle name="0.0 2" xfId="42867"/>
    <cellStyle name="0.0 3" xfId="42868"/>
    <cellStyle name="0.0%" xfId="42869"/>
    <cellStyle name="0.0_0.Cover" xfId="42870"/>
    <cellStyle name="0.00" xfId="42871"/>
    <cellStyle name="0.00 2" xfId="42872"/>
    <cellStyle name="0.00 3" xfId="42873"/>
    <cellStyle name="0_!!!GO" xfId="42874"/>
    <cellStyle name="0_!!!GO_HealthDevChart15.10.01" xfId="42875"/>
    <cellStyle name="0_!!!GO_HwdRoadmap#1" xfId="42876"/>
    <cellStyle name="0_!!!GO_landrover oct 12 bplan approach" xfId="42877"/>
    <cellStyle name="0_!!!GO_PAG August 14 Status" xfId="42878"/>
    <cellStyle name="0_!!!GO_WM Roadmap#3" xfId="42879"/>
    <cellStyle name="0_!!!GO_X350 6+6 Manuf'g VLBR 2005 summary" xfId="42880"/>
    <cellStyle name="0_(10+2) I-t-I Mgt Sum" xfId="42881"/>
    <cellStyle name="0_0.Cover" xfId="42882"/>
    <cellStyle name="0_0+12 Fcast Review issue to issue deck" xfId="42883"/>
    <cellStyle name="0_012 MSS Recovery Plan1" xfId="42884"/>
    <cellStyle name="0_02_01 NACBGTotal" xfId="42885"/>
    <cellStyle name="0_0214 DRL 650 Review" xfId="42886"/>
    <cellStyle name="0_02-All-In-Cy-Facer 1f #2" xfId="42887"/>
    <cellStyle name="0_030910214951_VLHistorical_036+6UPD" xfId="42888"/>
    <cellStyle name="0_05-08 Jaguar PP'sFINAL" xfId="42889"/>
    <cellStyle name="0_0815 OCM" xfId="42890"/>
    <cellStyle name="0_1.Key Physicals for 2nd Sept 2004LR" xfId="42891"/>
    <cellStyle name="0_1+11 2005 Area Manager's Finance Meeting" xfId="42892"/>
    <cellStyle name="0_1+11 Cost Performance Summary" xfId="42893"/>
    <cellStyle name="0_10.Forecast Pack 2006 05+07" xfId="42894"/>
    <cellStyle name="0_10+2 Jaguar FLG Pack v2a" xfId="42895"/>
    <cellStyle name="0_10+2_Master Fixed Cost &amp; Variable Cost_05" xfId="42896"/>
    <cellStyle name="0_12+0 2004 Area Manager's Finance Meeting" xfId="42897"/>
    <cellStyle name="0_1f. Jagkeyphys" xfId="42898"/>
    <cellStyle name="0_1-year Scorecard  v4" xfId="42899"/>
    <cellStyle name="0_2+10 2007 WM Plants Labour Walk" xfId="42900"/>
    <cellStyle name="0_2000 Business Plan (93)" xfId="42901"/>
    <cellStyle name="0_2000 Business Plan (93) rev2" xfId="42902"/>
    <cellStyle name="0_2000 Business Plan (93) rev5" xfId="42903"/>
    <cellStyle name="0_2001 0+12 forecast support 2-24-01" xfId="42904"/>
    <cellStyle name="0_2001 BP Summary" xfId="42905"/>
    <cellStyle name="0_2001 BP v1" xfId="42906"/>
    <cellStyle name="0_2001 Cost Challenge" xfId="42907"/>
    <cellStyle name="0_2001 NAC Functional Headcount Commitment Levels Annual Avg as of 7_19_01_Other Detail" xfId="42908"/>
    <cellStyle name="0_2001 Summary_Sep25" xfId="42909"/>
    <cellStyle name="0_2001.Commitment.PSC.Review.112900.v1" xfId="42910"/>
    <cellStyle name="0_2001.CPU.walk" xfId="42911"/>
    <cellStyle name="0_2001Forecast" xfId="42912"/>
    <cellStyle name="0_2002 BP Spending" xfId="42913"/>
    <cellStyle name="0_2002 Pers Target 8_1_01" xfId="42914"/>
    <cellStyle name="0_2003 (84) xCBG Report" xfId="42915"/>
    <cellStyle name="0_2003 BP Jag launch" xfId="42916"/>
    <cellStyle name="0_2003 BP recon" xfId="42917"/>
    <cellStyle name="0_2003 Cost performance tracking" xfId="42918"/>
    <cellStyle name="0_2003 Financials Jag Aug PSC v2" xfId="42919"/>
    <cellStyle name="0_2003 Financials Jag Aug PSC v3" xfId="42920"/>
    <cellStyle name="0_2003 Financials LR Aug PSC v3" xfId="42921"/>
    <cellStyle name="0_2003 r&amp;o" xfId="42922"/>
    <cellStyle name="0_2003 v2 2002 (10+2)" xfId="42923"/>
    <cellStyle name="0_2003_9+3_NACBG" xfId="42924"/>
    <cellStyle name="0_2004 Budget (10+2) Update v3" xfId="42925"/>
    <cellStyle name="0_2004 Budget Restatement Key Phys" xfId="42926"/>
    <cellStyle name="0_2004 Business Plan - Manufacturing StructureJulySBGv4" xfId="42927"/>
    <cellStyle name="0_2004 Business Plan Version 4 Draft Headcount" xfId="42928"/>
    <cellStyle name="0_2004 financial overview update mar 11v.4" xfId="42929"/>
    <cellStyle name="0_2004 Flash Summary v5" xfId="42930"/>
    <cellStyle name="0_2004 J&amp;LR Income Statements v3" xfId="42931"/>
    <cellStyle name="0_2004 Jaguar PP'sFINAL" xfId="42932"/>
    <cellStyle name="0_2004 JLR YoY Bubble Page" xfId="42933"/>
    <cellStyle name="0_2004 Land Rover PP'sFINAL" xfId="42934"/>
    <cellStyle name="0_2004 Rest. Budget QoQ new format" xfId="42935"/>
    <cellStyle name="0_2004-08 August Summary v12" xfId="42936"/>
    <cellStyle name="0_2004-08 August Summary v17" xfId="42937"/>
    <cellStyle name="0_2004-08 Sept 24 Summary v1" xfId="42938"/>
    <cellStyle name="0_2004-8 Plan Income Statements" xfId="42939"/>
    <cellStyle name="0_2005 BP #1 260705" xfId="42940"/>
    <cellStyle name="0_2005 Bus Plan -- Business Review 7 Sep 05" xfId="42941"/>
    <cellStyle name="0_2006 BP PTP_YOY_Draft" xfId="42942"/>
    <cellStyle name="0_2006 BP PTP_YOY_Iss 2" xfId="42943"/>
    <cellStyle name="0_2006 BP Summary July 18th" xfId="42944"/>
    <cellStyle name="0_2006 J&amp;LR Launch Budget" xfId="42945"/>
    <cellStyle name="0_2007 Budget Iss 1 R&amp;O Costing" xfId="42946"/>
    <cellStyle name="0_2007 Budget Iss1 - Volumes Update and $5 Mils Task" xfId="42947"/>
    <cellStyle name="0_2007 Budget Pack (LR)5 October 2006 (JG)" xfId="42948"/>
    <cellStyle name="0_2007 Budget Pack 6 October 2006 (JG)" xfId="42949"/>
    <cellStyle name="0_2007 Budget vs 2006 9+3 Fcast" xfId="42950"/>
    <cellStyle name="0_2007 Budget vs 2006 9+3 Fcast (2)" xfId="42951"/>
    <cellStyle name="0_2007 Freight Task DL incl Budget" xfId="42952"/>
    <cellStyle name="0_2007_JLR Launch_Budget_Summary051006" xfId="42953"/>
    <cellStyle name="0_2-10 Forecast 03142001r" xfId="42954"/>
    <cellStyle name="0_2f-PumaI4 Invest" xfId="42955"/>
    <cellStyle name="0_3+9 2006 Lab &amp; Ohd Summary" xfId="42956"/>
    <cellStyle name="0_3+9 Jaguar FLG Pack v2" xfId="42957"/>
    <cellStyle name="0_3+9 Jaguar PAG deck" xfId="42958"/>
    <cellStyle name="0_4. Salaried headsa" xfId="42959"/>
    <cellStyle name="0_4_3 summary" xfId="42960"/>
    <cellStyle name="0_4+8 2006 Fcast -- JG Review 7 June 2006" xfId="42961"/>
    <cellStyle name="0_4+8 Issue 2 -  2004 Area Manager's Finance Meeting" xfId="42962"/>
    <cellStyle name="0_4+8_2006_Launch_Forecast" xfId="42963"/>
    <cellStyle name="0_48 Income Statement PF3 " xfId="42964"/>
    <cellStyle name="0_5. hw.yoy" xfId="42965"/>
    <cellStyle name="0_5. Hwd.yoy" xfId="42966"/>
    <cellStyle name="0_5+7 F'Cast Inc R&amp;O" xfId="42967"/>
    <cellStyle name="0_5-6boxer" xfId="42968"/>
    <cellStyle name="0_57 detailed time table1" xfId="42969"/>
    <cellStyle name="0_57 Forecast review and ROs" xfId="42970"/>
    <cellStyle name="0_57 recovery plan pack" xfId="42971"/>
    <cellStyle name="0_5f.wm_yoy#1" xfId="42972"/>
    <cellStyle name="0_5-year Scorecard v7" xfId="42973"/>
    <cellStyle name="0_6. 2006 BP iss 3" xfId="42974"/>
    <cellStyle name="0_6+6FY JAGUAR PP's" xfId="42975"/>
    <cellStyle name="0_638 CostPerf" xfId="42976"/>
    <cellStyle name="0_651 stamping.backup" xfId="42977"/>
    <cellStyle name="0_688(39)Attachments revised2" xfId="42978"/>
    <cellStyle name="0_688(39)AttachmentXII_by q_aml" xfId="42979"/>
    <cellStyle name="0_6f.solihull yoy#1" xfId="42980"/>
    <cellStyle name="0_7. LRRecovery Plan" xfId="42981"/>
    <cellStyle name="0_7.Coststructure" xfId="42982"/>
    <cellStyle name="0_7+5 Income Statement v2" xfId="42983"/>
    <cellStyle name="0_7+5 Income Statement v5" xfId="42984"/>
    <cellStyle name="0_7+5 PMM" xfId="42985"/>
    <cellStyle name="0_7+5September5_OCM" xfId="42986"/>
    <cellStyle name="0_75 Forecast1" xfId="42987"/>
    <cellStyle name="0_7f. JagRecovery Plan" xfId="42988"/>
    <cellStyle name="0_7f.Costupdate1" xfId="42989"/>
    <cellStyle name="0_8. 2004 BP LR$ Launch" xfId="42990"/>
    <cellStyle name="0_8f.2004 BP JagLaunch" xfId="42991"/>
    <cellStyle name="0_9 + 3 Final_OCM_Oct17_(AccrNotDelayed)" xfId="42992"/>
    <cellStyle name="0_9+3 Jaguar FLG Pack v2a" xfId="42993"/>
    <cellStyle name="0_96 Plan" xfId="42994"/>
    <cellStyle name="0_97BUSPLN" xfId="42995"/>
    <cellStyle name="0_98Plan to 6+6 Forecast Walk" xfId="42996"/>
    <cellStyle name="0_98Plan to 75 Forecast Walk" xfId="42997"/>
    <cellStyle name="0_ABS CMBR 08-04-032" xfId="42998"/>
    <cellStyle name="0_AM 48 Input 030515 " xfId="42999"/>
    <cellStyle name="0_Assembly 2002 Cost Structure" xfId="43000"/>
    <cellStyle name="0_Assembly Risks and Opps 210 v2" xfId="43001"/>
    <cellStyle name="0_Assembly Risks and Opps 48.v2" xfId="43002"/>
    <cellStyle name="0_AssumptionsBF290104" xfId="43003"/>
    <cellStyle name="0_Aston Martin 210 Input 040312" xfId="43004"/>
    <cellStyle name="0_Aug 28 PSC Back-up v3" xfId="43005"/>
    <cellStyle name="0_Aug PSC Backup" xfId="43006"/>
    <cellStyle name="0_AUGUST LVC REPORT1" xfId="43007"/>
    <cellStyle name="0_B.Clemens.Backup.v3" xfId="43008"/>
    <cellStyle name="0_b_car" xfId="43009"/>
    <cellStyle name="0_Backup of na production volumes" xfId="43010"/>
    <cellStyle name="0_BF Launch Review 160305" xfId="43011"/>
    <cellStyle name="0_BF Visit 4th May 2005 Finance Pack" xfId="43012"/>
    <cellStyle name="0_bf101001" xfId="43013"/>
    <cellStyle name="0_Big graph" xfId="43014"/>
    <cellStyle name="0_Big graph_Page 1f" xfId="43015"/>
    <cellStyle name="0_Board Backup Oct 4" xfId="43016"/>
    <cellStyle name="0_BoDOffsiteBudgCost" xfId="43017"/>
    <cellStyle name="0_Book1" xfId="43018"/>
    <cellStyle name="0_Book1_BP update April" xfId="43019"/>
    <cellStyle name="0_Book1_Plan Value Check" xfId="43020"/>
    <cellStyle name="0_Book2" xfId="43021"/>
    <cellStyle name="0_Book2_2004 Business Plan - Manufacturing StructureJulySBGv4" xfId="43022"/>
    <cellStyle name="0_Book2_2007 Freight Task DL incl Budget" xfId="43023"/>
    <cellStyle name="0_Book2_3+9 Jaguar FLG Pack v2" xfId="43024"/>
    <cellStyle name="0_Book2_3+9 Jaguar PAG deck" xfId="43025"/>
    <cellStyle name="0_Book2_7f.Costupdate1" xfId="43026"/>
    <cellStyle name="0_Book2_Book1" xfId="43027"/>
    <cellStyle name="0_Book2_Book3" xfId="43028"/>
    <cellStyle name="0_Book2_BP Jaguar FLG Pack" xfId="43029"/>
    <cellStyle name="0_Book2_BP update April" xfId="43030"/>
    <cellStyle name="0_Book2_budgetsummary261104" xfId="43031"/>
    <cellStyle name="0_Book2_execsummary 261004" xfId="43032"/>
    <cellStyle name="0_Book2_Feb to jul base data walk v2" xfId="43033"/>
    <cellStyle name="0_Book2_Feb to jun base data walk v4" xfId="43034"/>
    <cellStyle name="0_Book2_HwdRoadmap#1" xfId="43035"/>
    <cellStyle name="0_Book2_Issue to Issue" xfId="43036"/>
    <cellStyle name="0_Book2_Jag 2005to09 at Wholesale V4.0xls" xfId="43037"/>
    <cellStyle name="0_Book2_Jag FPV (Full Model) V3.0" xfId="43038"/>
    <cellStyle name="0_Book2_Jaguar - 2005 Calendarized Budget PAG Input file" xfId="43039"/>
    <cellStyle name="0_Book2_Jaguar - 2005 Calendarized Budget PAG Input filev3" xfId="43040"/>
    <cellStyle name="0_Book2_jaguar 10-12 scenarios" xfId="43041"/>
    <cellStyle name="0_Book2_Jaguar Business Plan Feb 2005" xfId="43042"/>
    <cellStyle name="0_Book2_Jaguar july SBG input template v1" xfId="43043"/>
    <cellStyle name="0_Book2_Jaguar Sep SBG Business Plan - PAG final" xfId="43044"/>
    <cellStyle name="0_Book2_Jaguar WM Plants Bus Plan 2004 Ver 4" xfId="43045"/>
    <cellStyle name="0_Book2_jlr bp mfg deck oct 1 status1" xfId="43046"/>
    <cellStyle name="0_Book2_julyOCCE230704" xfId="43047"/>
    <cellStyle name="0_Book2_julyupdatesummary" xfId="43048"/>
    <cellStyle name="0_Book2_landrover oct 12 bplan approach" xfId="43049"/>
    <cellStyle name="0_Book2_LR 2005 Calendarized Budget PAG Input file" xfId="43050"/>
    <cellStyle name="0_Book2_LR July 26 SBG input template v1" xfId="43051"/>
    <cellStyle name="0_Book2_LR May 26 SBG input template v6" xfId="43052"/>
    <cellStyle name="0_Book2_LR Sept SBG input template v1" xfId="43053"/>
    <cellStyle name="0_Book2_May SBG Wholesale Update v3" xfId="43054"/>
    <cellStyle name="0_Book2_Oct SBG input template Jaguar back-up" xfId="43055"/>
    <cellStyle name="0_Book2_Oct SBG input template LR back-up" xfId="43056"/>
    <cellStyle name="0_Book2_Oct SBG input template v1" xfId="43057"/>
    <cellStyle name="0_Book2_plan explans_as filed" xfId="43058"/>
    <cellStyle name="0_Book2_plan explans_as filed1" xfId="43059"/>
    <cellStyle name="0_Book2_Plan Value Check" xfId="43060"/>
    <cellStyle name="0_Book2_recovery BP Jaguar FLG Pack v2" xfId="43061"/>
    <cellStyle name="0_Book2_Sept S&amp;BG input template v1" xfId="43062"/>
    <cellStyle name="0_Book2_Sept SBG input template v1" xfId="43063"/>
    <cellStyle name="0_Book2_summaryexplanations" xfId="43064"/>
    <cellStyle name="0_Book2_WM Roadmap#3" xfId="43065"/>
    <cellStyle name="0_Book2_X350 6+6 Manuf'g VLBR 2005 summary" xfId="43066"/>
    <cellStyle name="0_Book2_xx.Roadmap" xfId="43067"/>
    <cellStyle name="0_Book3" xfId="43068"/>
    <cellStyle name="0_Book3_Land Rover Sep SBG Business Plan - PAG final" xfId="43069"/>
    <cellStyle name="0_Book3_Oct SBG input template Jaguar back-up" xfId="43070"/>
    <cellStyle name="0_Book3_Oct SBG input template LR back-up" xfId="43071"/>
    <cellStyle name="0_Book3_Oct SBG input template v1" xfId="43072"/>
    <cellStyle name="0_Book3_plan explans_as filed1" xfId="43073"/>
    <cellStyle name="0_Book3_Sept S&amp;BG input template v1" xfId="43074"/>
    <cellStyle name="0_Book3_Sept SBG input template v1" xfId="43075"/>
    <cellStyle name="0_Book32" xfId="43076"/>
    <cellStyle name="0_Book35" xfId="43077"/>
    <cellStyle name="0_Book4" xfId="43078"/>
    <cellStyle name="0_Book5" xfId="43079"/>
    <cellStyle name="0_Book6" xfId="43080"/>
    <cellStyle name="0_BP Jaguar FLG Pack" xfId="43081"/>
    <cellStyle name="0_BP summary Aug 10 Status (no changes made for SC review)" xfId="43082"/>
    <cellStyle name="0_BP update April" xfId="43083"/>
    <cellStyle name="0_Brochure" xfId="43084"/>
    <cellStyle name="0_Bud 07_ West Mids Bedspread V1" xfId="43085"/>
    <cellStyle name="0_Budget deck Jan 7" xfId="43086"/>
    <cellStyle name="0_budgetsummary261104" xfId="43087"/>
    <cellStyle name="0_Business Plan-stamping spending and assets" xfId="43088"/>
    <cellStyle name="0_BV226_1120" xfId="43089"/>
    <cellStyle name="0_BV226_1120_eng" xfId="43090"/>
    <cellStyle name="0_BV226_11201" xfId="43091"/>
    <cellStyle name="0_Calendarised 2004 Budget Jag Final v4" xfId="43092"/>
    <cellStyle name="0_Calendarised 2004 Budget Jag Input v4" xfId="43093"/>
    <cellStyle name="0_Calendarised 2004 Budget LR Input v4" xfId="43094"/>
    <cellStyle name="0_Calendarised 2004 Budget v7 Update" xfId="43095"/>
    <cellStyle name="0_capital summary" xfId="43096"/>
    <cellStyle name="0_Cap-Utilitization VO" xfId="43097"/>
    <cellStyle name="0_CC-1" xfId="43098"/>
    <cellStyle name="0_C-Car 2001 Business Plan Deck 4bscore" xfId="43099"/>
    <cellStyle name="0_C-Car Scorecard_E" xfId="43100"/>
    <cellStyle name="0_CCarproforma_balanced scorecard" xfId="43101"/>
    <cellStyle name="0_CD3xx Variable Marketing Change_rev1a" xfId="43102"/>
    <cellStyle name="0_CD-Car Business Plan 2001E" xfId="43103"/>
    <cellStyle name="0_CD-Car Business Plan 2001G" xfId="43104"/>
    <cellStyle name="0_CD-Europe section5NA3 EP03" xfId="43105"/>
    <cellStyle name="0_CD-Europe section5NA3 EP06" xfId="43106"/>
    <cellStyle name="0_Conribution Margin Walk Model for 2-11-03" xfId="43107"/>
    <cellStyle name="0_Consolidators" xfId="43108"/>
    <cellStyle name="0_Controllers.Review.CBG" xfId="43109"/>
    <cellStyle name="0_Corporate.Review.11+1" xfId="43110"/>
    <cellStyle name="0_Corporate.Review.Fcst.9+3" xfId="43111"/>
    <cellStyle name="0_Cost metrics 121102" xfId="43112"/>
    <cellStyle name="0_Cost Performance Summary 2004 (48) v01" xfId="43113"/>
    <cellStyle name="0_Cost.Structure.5+7.FY" xfId="43114"/>
    <cellStyle name="0_Cost.Structure.6+6.FY" xfId="43115"/>
    <cellStyle name="0_Cost.Structure.7+5.FY" xfId="43116"/>
    <cellStyle name="0_Cost.Structure.7+5.FY.v2" xfId="43117"/>
    <cellStyle name="0_costs2f" xfId="43118"/>
    <cellStyle name="0_cover" xfId="43119"/>
    <cellStyle name="0_Cover (2)" xfId="43120"/>
    <cellStyle name="0_Cover)" xfId="43121"/>
    <cellStyle name="0_cover_1" xfId="43122"/>
    <cellStyle name="0_Cover_801" xfId="43123"/>
    <cellStyle name="0_CPT110201" xfId="43124"/>
    <cellStyle name="0_Cutaway Control Model Margin Walks" xfId="43125"/>
    <cellStyle name="0_CVTemp_02Com" xfId="43126"/>
    <cellStyle name="0_CY2001_Absolute Pagel" xfId="43127"/>
    <cellStyle name="0_Dec14 yoy" xfId="43128"/>
    <cellStyle name="0_dir track  04 to 08 " xfId="43129"/>
    <cellStyle name="0_Dist" xfId="43130"/>
    <cellStyle name="0_Draft Engineering page 1 - 17 May 2004 bjc cleansed" xfId="43131"/>
    <cellStyle name="0_drl.fpv.backup.v4" xfId="43132"/>
    <cellStyle name="0_DRLPJDBC.Review.CBG.Fcst.7+5" xfId="43133"/>
    <cellStyle name="0_DRLPJDBC.Review.CBG.Fcst.8+4" xfId="43134"/>
    <cellStyle name="0_ECM slide" xfId="43135"/>
    <cellStyle name="0_ECM_638 Europe" xfId="43136"/>
    <cellStyle name="0_ECM_639 Europe" xfId="43137"/>
    <cellStyle name="0_ECM_640 Europe" xfId="43138"/>
    <cellStyle name="0_Economic Assumptions " xfId="43139"/>
    <cellStyle name="0_E-F Cutaway Paper" xfId="43140"/>
    <cellStyle name="0_E-F profitability020306" xfId="43141"/>
    <cellStyle name="0_Engr Summ (3+9)" xfId="43142"/>
    <cellStyle name="0_E-Series I-t-i 0812" xfId="43143"/>
    <cellStyle name="0_EU BP_Ccar_31" xfId="43144"/>
    <cellStyle name="0_EU BP_CDcar_3" xfId="43145"/>
    <cellStyle name="0_execsummary 261004" xfId="43146"/>
    <cellStyle name="0_execsummary210404" xfId="43147"/>
    <cellStyle name="0_F08 00 to PF3" xfId="43148"/>
    <cellStyle name="0_Fcst.10+2.Detail.Review" xfId="43149"/>
    <cellStyle name="0_fcst645_9-25_OCM" xfId="43150"/>
    <cellStyle name="0_Feb to jul base data walk v2" xfId="43151"/>
    <cellStyle name="0_FENECH" xfId="43152"/>
    <cellStyle name="0_FENECH.v2" xfId="43153"/>
    <cellStyle name="0_Final 2000 Bgt by Qtr" xfId="43154"/>
    <cellStyle name="0_Final KR Deck- Transit1" xfId="43155"/>
    <cellStyle name="0_Final KR Deck- Transit11" xfId="43156"/>
    <cellStyle name="0_Forecast" xfId="43157"/>
    <cellStyle name="0_Forecast Pack 04+08 2005" xfId="43158"/>
    <cellStyle name="0_Forecast Pack 07+05 2005" xfId="43159"/>
    <cellStyle name="0_Forecast_57_Prop #644_Aug8Fin" xfId="43160"/>
    <cellStyle name="0_Forecast_CBG_Aug21" xfId="43161"/>
    <cellStyle name="0_FP2000" xfId="43162"/>
    <cellStyle name="0_Frank Lazzaro_10th Mar 06 (2) yoy" xfId="43163"/>
    <cellStyle name="0_frcst673 (Tough Truck)" xfId="43164"/>
    <cellStyle name="0_F-Short 5 boxer" xfId="43165"/>
    <cellStyle name="0_FULL PACK BUILDER LR" xfId="43166"/>
    <cellStyle name="0_Functional Staffing Reqmt Allocation_Summ_6_8" xfId="43167"/>
    <cellStyle name="0_GLeigh" xfId="43168"/>
    <cellStyle name="0_Halewood Bedspread Version 1" xfId="43169"/>
    <cellStyle name="0_Halewood Plan06_Ver1" xfId="43170"/>
    <cellStyle name="0_HealthDevChart15.10.01" xfId="43171"/>
    <cellStyle name="0_Historical Incme Statement" xfId="43172"/>
    <cellStyle name="0_Hourly Headcount Slide_35" xfId="43173"/>
    <cellStyle name="0_HW Review Template" xfId="43174"/>
    <cellStyle name="0_HW YOY Quarter" xfId="43175"/>
    <cellStyle name="0_HwdRoadmap#1" xfId="43176"/>
    <cellStyle name="0_IMI 11_21_00Rev1" xfId="43177"/>
    <cellStyle name="0_IMI Forecast 638a" xfId="43178"/>
    <cellStyle name="0_IMI ForecastTD" xfId="43179"/>
    <cellStyle name="0_IMI.020201r" xfId="43180"/>
    <cellStyle name="0_IMI.Review.041901.v1" xfId="43181"/>
    <cellStyle name="0_IMI.Review.1103" xfId="43182"/>
    <cellStyle name="0_IMI.Review.8+4.v2" xfId="43183"/>
    <cellStyle name="0_IMI.Review.Fcst.8+4" xfId="43184"/>
    <cellStyle name="0_Income Statement by Yr revised" xfId="43185"/>
    <cellStyle name="0_InglisDeck642" xfId="43186"/>
    <cellStyle name="0_Instructions" xfId="43187"/>
    <cellStyle name="0_investment110101" xfId="43188"/>
    <cellStyle name="0_Issue to Issue" xfId="43189"/>
    <cellStyle name="0_J&amp;LR 2006 Budget Brochure Consol" xfId="43190"/>
    <cellStyle name="0_J&amp;LR 2006 Budget Headcount Calendarised as at 15 Dec 05 (version 1)" xfId="43191"/>
    <cellStyle name="0_J&amp;LR Aug PSC YoY back-up v1" xfId="43192"/>
    <cellStyle name="0_J&amp;LR Budget Headcount" xfId="43193"/>
    <cellStyle name="0_J&amp;LR Structure v2" xfId="43194"/>
    <cellStyle name="0_Jag 012 Input 030121" xfId="43195"/>
    <cellStyle name="0_Jag 2005 Budget Supply Sheets P695" xfId="43196"/>
    <cellStyle name="0_Jag 2005to09 at Wholesale V4.0xls" xfId="43197"/>
    <cellStyle name="0_Jag 48 Input 020515" xfId="43198"/>
    <cellStyle name="0_Jag 75 Input 020819" xfId="43199"/>
    <cellStyle name="0_Jag Bplan Car Line Volumes -  at 75RA Aug OCCE" xfId="43200"/>
    <cellStyle name="0_Jag Cash" xfId="43201"/>
    <cellStyle name="0_JAG FLG PACK BUD" xfId="43202"/>
    <cellStyle name="0_Jag FPV (Full Model) V3.0" xfId="43203"/>
    <cellStyle name="0_Jag sept metrics 04" xfId="43204"/>
    <cellStyle name="0_Jaguar - 2005 Calendarized Budget PAG Input file" xfId="43205"/>
    <cellStyle name="0_Jaguar - 2005 Calendarized Budget PAG Input filev3" xfId="43206"/>
    <cellStyle name="0_Jaguar - 2005 Calendarized Budget PAG Input filev3x" xfId="43207"/>
    <cellStyle name="0_Jaguar 2005 Forecast Deck 0+12" xfId="43208"/>
    <cellStyle name="0_Jaguar 2005 Forecast Deck 7+5" xfId="43209"/>
    <cellStyle name="0_Jaguar 210 Input 040312" xfId="43210"/>
    <cellStyle name="0_Jaguar 39 Input 040416" xfId="43211"/>
    <cellStyle name="0_Jaguar 48 Input 040429" xfId="43212"/>
    <cellStyle name="0_Jaguar 66 Input 040625" xfId="43213"/>
    <cellStyle name="0_Jaguar 75 Input 040811" xfId="43214"/>
    <cellStyle name="0_Jaguar Business Plan Feb 2005" xfId="43215"/>
    <cellStyle name="0_Jaguar Sep SBG Business Plan - PAG final" xfId="43216"/>
    <cellStyle name="0_Jaguar WM Plants Bus Plan 2004 Ver 4" xfId="43217"/>
    <cellStyle name="0_Jan 21 2004 Outlook v4a 270104" xfId="43218"/>
    <cellStyle name="0_Jan 21 2004 Outlook v5 (0+12)" xfId="43219"/>
    <cellStyle name="0_jan 30 PSC" xfId="43220"/>
    <cellStyle name="0_JG Visit 8+4 2005 Finance Pack" xfId="43221"/>
    <cellStyle name="0_JG Visit 8+4 2005 Update" xfId="43222"/>
    <cellStyle name="0_JGBusPlanRev" xfId="43223"/>
    <cellStyle name="0_JLR 2002 48 v10" xfId="43224"/>
    <cellStyle name="0_JLR 2002 48 v5" xfId="43225"/>
    <cellStyle name="0_JLR 2002 48 v6" xfId="43226"/>
    <cellStyle name="0_JLR 2002 48 v7" xfId="43227"/>
    <cellStyle name="0_JLR 2002 48 v82" xfId="43228"/>
    <cellStyle name="0_JLR 2004 Review Pack v51" xfId="43229"/>
    <cellStyle name="0_JLR 84 Business Structure" xfId="43230"/>
    <cellStyle name="0_JLR Board Review 281102" xfId="43231"/>
    <cellStyle name="0_jlr bp mfg deck Aug 05 Bus Plan 05 @Ex703" xfId="43232"/>
    <cellStyle name="0_jlr bp mfg deck Aug 10 Bus Plan 05 @Ex7031" xfId="43233"/>
    <cellStyle name="0_jlr bp mfg deck June 20 update@Ex700" xfId="43234"/>
    <cellStyle name="0_jlr bp mfg deck oct 1 status1" xfId="43235"/>
    <cellStyle name="0_JLR Business Plan Nov 1 Status" xfId="43236"/>
    <cellStyle name="0_JLR Vs Budget(DA)" xfId="43237"/>
    <cellStyle name="0_July 10 mfields v3" xfId="43238"/>
    <cellStyle name="0_JULY CYCLE PLAN ACTIONS" xfId="43239"/>
    <cellStyle name="0_July PSC Backup" xfId="43240"/>
    <cellStyle name="0_jun26 presdraft2" xfId="43241"/>
    <cellStyle name="0_June Metrics Summary" xfId="43242"/>
    <cellStyle name="0_Key Metrics wip" xfId="43243"/>
    <cellStyle name="0_L359 Launch CostPA Draft39_120107" xfId="43244"/>
    <cellStyle name="0_L359 Launch CostPA Draft41_230507" xfId="43245"/>
    <cellStyle name="0_Land Rover (0+12) Forecast - Base File PAG" xfId="43246"/>
    <cellStyle name="0_Land Rover (1+11) Forecast - Base File PAG" xfId="43247"/>
    <cellStyle name="0_Land Rover (10+2) Forecast - Base File PAG" xfId="43248"/>
    <cellStyle name="0_Land Rover (7+5) Forecast - Base File PAG" xfId="43249"/>
    <cellStyle name="0_Land Rover (9+3) Forecast - Base File PAG" xfId="43250"/>
    <cellStyle name="0_Land Rover 210 Input 040312" xfId="43251"/>
    <cellStyle name="0_Land Rover 39 Input 040416" xfId="43252"/>
    <cellStyle name="0_Land Rover 66 Input 040625" xfId="43253"/>
    <cellStyle name="0_Land Rover Launch Iteration 2" xfId="43254"/>
    <cellStyle name="0_landrover oct 12 bplan approach" xfId="43255"/>
    <cellStyle name="0_Launch" xfId="43256"/>
    <cellStyle name="0_Launch 2003 Budget" xfId="43257"/>
    <cellStyle name="0_Launch_HwdRoadmap#1" xfId="43258"/>
    <cellStyle name="0_Launch_landrover oct 12 bplan approach" xfId="43259"/>
    <cellStyle name="0_Launch_WM Roadmap#3" xfId="43260"/>
    <cellStyle name="0_Launch_X350 6+6 Manuf'g VLBR 2005 summary" xfId="43261"/>
    <cellStyle name="0_LaunchBusPlan w 020501cycleplanchanges" xfId="43262"/>
    <cellStyle name="0_lincmercury" xfId="43263"/>
    <cellStyle name="0_LM_HCWALK" xfId="43264"/>
    <cellStyle name="0_LM-ECM slide" xfId="43265"/>
    <cellStyle name="0_LR (210) 2003" xfId="43266"/>
    <cellStyle name="0_LR 012 Input 030121" xfId="43267"/>
    <cellStyle name="0_LR 2005 Budget Supply Sheets P695" xfId="43268"/>
    <cellStyle name="0_LR 2005 Budget Supply Sheets P695v2" xfId="43269"/>
    <cellStyle name="0_LR 2005 Calendarized Budget PAG Input file" xfId="43270"/>
    <cellStyle name="0_LR 2005 Calendarized Budget PAG Input file v4" xfId="43271"/>
    <cellStyle name="0_LR 48 Input 020515" xfId="43272"/>
    <cellStyle name="0_LR 75 Input 020819" xfId="43273"/>
    <cellStyle name="0_LR Sept SBG input template v1" xfId="43274"/>
    <cellStyle name="0_LS-TB VLBR 10-31" xfId="43275"/>
    <cellStyle name="0_LS-TB VLBR 10-32" xfId="43276"/>
    <cellStyle name="0_LVC MATERIAL FORECAST 10-12" xfId="43277"/>
    <cellStyle name="0_LVC MATERIAL FORECAST 10-16" xfId="43278"/>
    <cellStyle name="0_LVC Monthly Budget - Final" xfId="43279"/>
    <cellStyle name="0_LVC Monthly Budget With Subtotal" xfId="43280"/>
    <cellStyle name="0_LVC Monthly Detail" xfId="43281"/>
    <cellStyle name="0_LVC Year-end 2000" xfId="43282"/>
    <cellStyle name="0_LVC_ForecastAug08_TKraus_FINAL" xfId="43283"/>
    <cellStyle name="0_Master YOY_Budget_06_Iss1" xfId="43284"/>
    <cellStyle name="0_Master_YOY" xfId="43285"/>
    <cellStyle name="0_Master100904" xfId="43286"/>
    <cellStyle name="0_May 2001 NAC Functional Budget_Baseline" xfId="43287"/>
    <cellStyle name="0_MAY 24 MAIN DECK" xfId="43288"/>
    <cellStyle name="0_MAY ACTUALS" xfId="43289"/>
    <cellStyle name="0_May Functional Personnel Status - Lifestyle Chassis" xfId="43290"/>
    <cellStyle name="0_May Functional Personnel Status_Updated With June RMS_Functional May Actuals2" xfId="43291"/>
    <cellStyle name="0_METRICS SUMMARY 0702" xfId="43292"/>
    <cellStyle name="0_metrics summary2" xfId="43293"/>
    <cellStyle name="0_Metrics_Summary" xfId="43294"/>
    <cellStyle name="0_Mfg.2000BPlan.Review.1030" xfId="43295"/>
    <cellStyle name="0_Module1" xfId="43296"/>
    <cellStyle name="0_MonthlyMetricsMay-6-15" xfId="43297"/>
    <cellStyle name="0_MOT.0502.Review.v1" xfId="43298"/>
    <cellStyle name="0_mp&amp;l" xfId="43299"/>
    <cellStyle name="0_mp&amp;l.PJD.v1" xfId="43300"/>
    <cellStyle name="0_MPL.v2" xfId="43301"/>
    <cellStyle name="0_NA 99 HC Slide" xfId="43302"/>
    <cellStyle name="0_NA Transit Feb 12 PCM Slides - cont margin only" xfId="43303"/>
    <cellStyle name="0_NA Transit Feb 12 PCM Slides - ver 2-10-03 ERoom" xfId="43304"/>
    <cellStyle name="0_NA Transit Paper" xfId="43305"/>
    <cellStyle name="0_NA.Fcst.650" xfId="43306"/>
    <cellStyle name="0_NA_Car_Financials_101801_lower volume" xfId="43307"/>
    <cellStyle name="0_NAM.PJD.Fcst649.Backup.v2" xfId="43308"/>
    <cellStyle name="0_Nameplate chart L322" xfId="43309"/>
    <cellStyle name="0_NAMfg.00BPlan.1129.v1" xfId="43310"/>
    <cellStyle name="0_NAMfg.00BPlan.1129.v2" xfId="43311"/>
    <cellStyle name="0_Non-Prod Headcount1ik" xfId="43312"/>
    <cellStyle name="0_North_American_Assembly_2002_Business_Plan" xfId="43313"/>
    <cellStyle name="0_Nov 19 S&amp;BG input templates v2" xfId="43314"/>
    <cellStyle name="0_Nov27_PWL_Pkg_Jan12Update_ofMat'l_Page" xfId="43315"/>
    <cellStyle name="0_Oakville_mop" xfId="43316"/>
    <cellStyle name="0_Oct 4 CashFlow Status" xfId="43317"/>
    <cellStyle name="0_Oct SBG input template Jaguar back-up" xfId="43318"/>
    <cellStyle name="0_Oct SBG input template LR back-up" xfId="43319"/>
    <cellStyle name="0_Oct SBG input template v1" xfId="43320"/>
    <cellStyle name="0_Open Items" xfId="43321"/>
    <cellStyle name="0_otherincomeoctober" xfId="43322"/>
    <cellStyle name="0_Overheads Issue-to-Issue" xfId="43323"/>
    <cellStyle name="0_Overheads Y-o-Y" xfId="43324"/>
    <cellStyle name="0_P669 Exchange Rate Effects" xfId="43325"/>
    <cellStyle name="0_PAG -- 3+9 2003v5" xfId="43326"/>
    <cellStyle name="0_PAG -- 4+8 2003 v6" xfId="43327"/>
    <cellStyle name="0_PAG -- 5+7 2003 v6" xfId="43328"/>
    <cellStyle name="0_PAG -- 7+5 2003v2" xfId="43329"/>
    <cellStyle name="0_PAG (0+12) Base Forecast Y-o-Y" xfId="43330"/>
    <cellStyle name="0_PAG 2002 BPlan Nov 1 Latest v11" xfId="43331"/>
    <cellStyle name="0_PAG 2002-6 input v2" xfId="43332"/>
    <cellStyle name="0_PAG 2003-04 updated 5+7" xfId="43333"/>
    <cellStyle name="0_PAG 2003-04 YoY Explanations v2" xfId="43334"/>
    <cellStyle name="0_PAG 2004 Budget T &amp; P and R's &amp; O's" xfId="43335"/>
    <cellStyle name="0_PAG 9+3 total" xfId="43336"/>
    <cellStyle name="0_PAG August 14 Status" xfId="43337"/>
    <cellStyle name="0_pag board jan 10Rev" xfId="43338"/>
    <cellStyle name="0_PAG Budget deck Jan 8" xfId="43339"/>
    <cellStyle name="0_PAG Business Plan v1.2" xfId="43340"/>
    <cellStyle name="0_PAG Calendarised 2004 Budet - Derek backup" xfId="43341"/>
    <cellStyle name="0_PAG Calendarised 2004 Budet - Derek backupUpdateJan15 - new risksCostPerfUpdate" xfId="43342"/>
    <cellStyle name="0_PAG consol 0+12" xfId="43343"/>
    <cellStyle name="0_PAG consol 3+9 v3" xfId="43344"/>
    <cellStyle name="0_PAG consol 4+8" xfId="43345"/>
    <cellStyle name="0_PAG consol 84v3" xfId="43346"/>
    <cellStyle name="0_PAG consol 9+3 DRAFT" xfId="43347"/>
    <cellStyle name="0_PAG consol 93" xfId="43348"/>
    <cellStyle name="0_Page 1f" xfId="43349"/>
    <cellStyle name="0_PBTRank" xfId="43350"/>
    <cellStyle name="0_PBTRank04_03" xfId="43351"/>
    <cellStyle name="0_PF1 to PF3 Walk" xfId="43352"/>
    <cellStyle name="0_PHYSICAL ASSUMPTIONS may22" xfId="43353"/>
    <cellStyle name="0_PJD review" xfId="43354"/>
    <cellStyle name="0_PJD Review June 17" xfId="43355"/>
    <cellStyle name="0_PJD.Fcst651.2+10.R&amp;O.v1" xfId="43356"/>
    <cellStyle name="0_PJD.Fcst652.3+9.R&amp;O.v1" xfId="43357"/>
    <cellStyle name="0_PJD.Final.v5" xfId="43358"/>
    <cellStyle name="0_PJD.MOT.032801" xfId="43359"/>
    <cellStyle name="0_PJDDRL.Forecast.Detail.Review" xfId="43360"/>
    <cellStyle name="0_Plan Albatros v1" xfId="43361"/>
    <cellStyle name="0_plan explans_as filed" xfId="43362"/>
    <cellStyle name="0_plan explans_as filed1" xfId="43363"/>
    <cellStyle name="0_Plan to Plan and YOY Analysis 2006 BP Iss2" xfId="43364"/>
    <cellStyle name="0_Plan to Plan and YOY Analysis 2006 BP Iss2a" xfId="43365"/>
    <cellStyle name="0_Plan Value Check" xfId="43366"/>
    <cellStyle name="0_Plan Volumes summary- 6+6RA base" xfId="43367"/>
    <cellStyle name="0_Prelim BP" xfId="43368"/>
    <cellStyle name="0_Profits KO to SInew target 8-05-03" xfId="43369"/>
    <cellStyle name="0_Projects for Star Chamber 07.06.2005" xfId="43370"/>
    <cellStyle name="0_promatrix3" xfId="43371"/>
    <cellStyle name="0_Proposed Forecast Stub" xfId="43372"/>
    <cellStyle name="0_PSCPAGv13_5" xfId="43373"/>
    <cellStyle name="0_pto.DL detail fcst 3_20_10" xfId="43374"/>
    <cellStyle name="0_QOQ 2007 Budget Issue 1" xfId="43375"/>
    <cellStyle name="0_R&amp;O and Vol pages" xfId="43376"/>
    <cellStyle name="0_Ranger 00CY vs. 2003 66" xfId="43377"/>
    <cellStyle name="0_Ranger 00CY vs. 2003 66_auto" xfId="43378"/>
    <cellStyle name="0_Ranger Financial Health 2003-09-10" xfId="43379"/>
    <cellStyle name="0_Recipients" xfId="43380"/>
    <cellStyle name="0_recovery BP Jaguar FLG Pack v2" xfId="43381"/>
    <cellStyle name="0_Rev. Euro Stat" xfId="43382"/>
    <cellStyle name="0_rf102201" xfId="43383"/>
    <cellStyle name="0_Salary Headcount" xfId="43384"/>
    <cellStyle name="0_Sept 24 SBG Volvo Cars" xfId="43385"/>
    <cellStyle name="0_Sept S&amp;BG input template v1" xfId="43386"/>
    <cellStyle name="0_Sept SBG input template v1" xfId="43387"/>
    <cellStyle name="0_ShiftPatterns" xfId="43388"/>
    <cellStyle name="0_South america" xfId="43389"/>
    <cellStyle name="0_South america Metrics for MS" xfId="43390"/>
    <cellStyle name="0_stamping spending &amp; assets" xfId="43391"/>
    <cellStyle name="0_Sub B" xfId="43392"/>
    <cellStyle name="0_Sub B_1" xfId="43393"/>
    <cellStyle name="0_Sub B_1_Page 1f" xfId="43394"/>
    <cellStyle name="0_Sub B_Page 1f" xfId="43395"/>
    <cellStyle name="0_Summary" xfId="43396"/>
    <cellStyle name="0_Summary Forecast" xfId="43397"/>
    <cellStyle name="0_summary1" xfId="43398"/>
    <cellStyle name="0_SummaryCost" xfId="43399"/>
    <cellStyle name="0_summaryexplanations" xfId="43400"/>
    <cellStyle name="0_Total" xfId="43401"/>
    <cellStyle name="0_Total.Mfg.v2.4+8.Update" xfId="43402"/>
    <cellStyle name="0_Totals" xfId="43403"/>
    <cellStyle name="0_transit - profitability020305" xfId="43404"/>
    <cellStyle name="0_Transit Case for 2-3-03 incl Ohio-Go Fast-CA only" xfId="43405"/>
    <cellStyle name="0_transit incr proftnp -- inv1.2Bils" xfId="43406"/>
    <cellStyle name="0_Transit KO Templates 3-2-03" xfId="43407"/>
    <cellStyle name="0_Treasury FAW (assume lower D&amp;A)" xfId="43408"/>
    <cellStyle name="0_U.S. Economics" xfId="43409"/>
    <cellStyle name="0_V349-v348 profit comparison" xfId="43410"/>
    <cellStyle name="0_V349-v348 profit comparisonnp1" xfId="43411"/>
    <cellStyle name="0_vc detail" xfId="43412"/>
    <cellStyle name="0_volume back-up june13" xfId="43413"/>
    <cellStyle name="0_volume back-up may30" xfId="43414"/>
    <cellStyle name="0_Volume.Summary.3+9" xfId="43415"/>
    <cellStyle name="0_Volumes" xfId="43416"/>
    <cellStyle name="0_Volvo Budget Quarter Cash Flow 21Jan04" xfId="43417"/>
    <cellStyle name="0_Volvo Forecast Input Template v1" xfId="43418"/>
    <cellStyle name="0_VolvocarsPSCjune14VCMTv10" xfId="43419"/>
    <cellStyle name="0_VolvocarsPSCjune14VCMTv14" xfId="43420"/>
    <cellStyle name="0_WM Roadmap#3" xfId="43421"/>
    <cellStyle name="0_WMC LFC 040405" xfId="43422"/>
    <cellStyle name="0_Worksheet in Book1" xfId="43423"/>
    <cellStyle name="0_Workstreams to 8% Revenue" xfId="43424"/>
    <cellStyle name="0_X350 6+6 Manuf'g VLBR 2005 summary" xfId="43425"/>
    <cellStyle name="0_xx.Roadmap" xfId="43426"/>
    <cellStyle name="0_XX97CALB" xfId="43427"/>
    <cellStyle name="0_XX98CALB" xfId="43428"/>
    <cellStyle name="0_XX98CALB_North_American_Assembly_2002_Business_Plan" xfId="43429"/>
    <cellStyle name="0_YEAR OVER YEAR" xfId="43430"/>
    <cellStyle name="0_Year.Year.Summary" xfId="43431"/>
    <cellStyle name="0_YoY Performance v3" xfId="43432"/>
    <cellStyle name="0_YOY.CPU.Walk" xfId="43433"/>
    <cellStyle name="0_YOY_MN 4+8 2004 Forecast" xfId="43434"/>
    <cellStyle name="00.00" xfId="43435"/>
    <cellStyle name="1" xfId="43436"/>
    <cellStyle name="1_1" xfId="43437"/>
    <cellStyle name="1_1_1" xfId="43438"/>
    <cellStyle name="1_1_1_D&amp;A" xfId="43439"/>
    <cellStyle name="1_1_1_Master_StatusCharts_39adj" xfId="43440"/>
    <cellStyle name="1_1_D&amp;A" xfId="43441"/>
    <cellStyle name="1_1_Master_StatusCharts_39adj" xfId="43442"/>
    <cellStyle name="1_D&amp;A" xfId="43443"/>
    <cellStyle name="1_Master_StatusCharts_39adj" xfId="43444"/>
    <cellStyle name="1_Summary L" xfId="43445"/>
    <cellStyle name="1_Summary L_D&amp;A" xfId="43446"/>
    <cellStyle name="1_Summary L_Master_StatusCharts_39adj" xfId="43447"/>
    <cellStyle name="20 % - Akzent1 2" xfId="43448"/>
    <cellStyle name="20 % - Akzent1 2 2" xfId="43449"/>
    <cellStyle name="20 % - Akzent1 2 3" xfId="43450"/>
    <cellStyle name="20 % - Akzent1 2 3 2" xfId="43451"/>
    <cellStyle name="20 % - Akzent1 2 3 2 2" xfId="43452"/>
    <cellStyle name="20 % - Akzent1 2 3 2 2 2" xfId="43453"/>
    <cellStyle name="20 % - Akzent1 2 3 2 2 3" xfId="43454"/>
    <cellStyle name="20 % - Akzent1 2 3 2 3" xfId="43455"/>
    <cellStyle name="20 % - Akzent1 2 3 2 4" xfId="43456"/>
    <cellStyle name="20 % - Akzent1 2 3 3" xfId="43457"/>
    <cellStyle name="20 % - Akzent1 2 3 3 2" xfId="43458"/>
    <cellStyle name="20 % - Akzent1 2 3 3 3" xfId="43459"/>
    <cellStyle name="20 % - Akzent1 2 3 4" xfId="43460"/>
    <cellStyle name="20 % - Akzent1 2 3 5" xfId="43461"/>
    <cellStyle name="20 % - Akzent1 2 4" xfId="43462"/>
    <cellStyle name="20 % - Akzent1 2 4 2" xfId="43463"/>
    <cellStyle name="20 % - Akzent1 2 4 2 2" xfId="43464"/>
    <cellStyle name="20 % - Akzent1 2 4 2 3" xfId="43465"/>
    <cellStyle name="20 % - Akzent1 2 4 3" xfId="43466"/>
    <cellStyle name="20 % - Akzent1 2 4 4" xfId="43467"/>
    <cellStyle name="20 % - Akzent1 2 5" xfId="43468"/>
    <cellStyle name="20 % - Akzent1 2 5 2" xfId="43469"/>
    <cellStyle name="20 % - Akzent1 2 5 3" xfId="43470"/>
    <cellStyle name="20 % - Akzent1 2 6" xfId="43471"/>
    <cellStyle name="20 % - Akzent1 2 7" xfId="43472"/>
    <cellStyle name="20 % - Akzent1 3" xfId="43473"/>
    <cellStyle name="20 % - Akzent1 3 2" xfId="43474"/>
    <cellStyle name="20 % - Akzent1 3 2 2" xfId="43475"/>
    <cellStyle name="20 % - Akzent1 3 2 2 2" xfId="43476"/>
    <cellStyle name="20 % - Akzent1 3 2 2 3" xfId="43477"/>
    <cellStyle name="20 % - Akzent1 3 2 3" xfId="43478"/>
    <cellStyle name="20 % - Akzent1 3 2 4" xfId="43479"/>
    <cellStyle name="20 % - Akzent1 3 3" xfId="43480"/>
    <cellStyle name="20 % - Akzent1 3 3 2" xfId="43481"/>
    <cellStyle name="20 % - Akzent1 3 3 3" xfId="43482"/>
    <cellStyle name="20 % - Akzent1 3 4" xfId="43483"/>
    <cellStyle name="20 % - Akzent1 3 5" xfId="43484"/>
    <cellStyle name="20 % - Akzent1 4" xfId="43485"/>
    <cellStyle name="20 % - Akzent1 4 2" xfId="43486"/>
    <cellStyle name="20 % - Akzent1 4 2 2" xfId="43487"/>
    <cellStyle name="20 % - Akzent1 4 2 3" xfId="43488"/>
    <cellStyle name="20 % - Akzent1 4 3" xfId="43489"/>
    <cellStyle name="20 % - Akzent1 4 4" xfId="43490"/>
    <cellStyle name="20 % - Akzent1 5" xfId="43491"/>
    <cellStyle name="20 % - Akzent1 5 2" xfId="43492"/>
    <cellStyle name="20 % - Akzent1 5 3" xfId="43493"/>
    <cellStyle name="20 % - Akzent1 6" xfId="43494"/>
    <cellStyle name="20 % - Akzent1 7" xfId="43495"/>
    <cellStyle name="20 % - Akzent2 2" xfId="43496"/>
    <cellStyle name="20 % - Akzent2 2 2" xfId="43497"/>
    <cellStyle name="20 % - Akzent2 2 3" xfId="43498"/>
    <cellStyle name="20 % - Akzent2 2 3 2" xfId="43499"/>
    <cellStyle name="20 % - Akzent2 2 3 2 2" xfId="43500"/>
    <cellStyle name="20 % - Akzent2 2 3 2 2 2" xfId="43501"/>
    <cellStyle name="20 % - Akzent2 2 3 2 2 3" xfId="43502"/>
    <cellStyle name="20 % - Akzent2 2 3 2 3" xfId="43503"/>
    <cellStyle name="20 % - Akzent2 2 3 2 4" xfId="43504"/>
    <cellStyle name="20 % - Akzent2 2 3 3" xfId="43505"/>
    <cellStyle name="20 % - Akzent2 2 3 3 2" xfId="43506"/>
    <cellStyle name="20 % - Akzent2 2 3 3 3" xfId="43507"/>
    <cellStyle name="20 % - Akzent2 2 3 4" xfId="43508"/>
    <cellStyle name="20 % - Akzent2 2 3 5" xfId="43509"/>
    <cellStyle name="20 % - Akzent2 2 4" xfId="43510"/>
    <cellStyle name="20 % - Akzent2 2 4 2" xfId="43511"/>
    <cellStyle name="20 % - Akzent2 2 4 2 2" xfId="43512"/>
    <cellStyle name="20 % - Akzent2 2 4 2 3" xfId="43513"/>
    <cellStyle name="20 % - Akzent2 2 4 3" xfId="43514"/>
    <cellStyle name="20 % - Akzent2 2 4 4" xfId="43515"/>
    <cellStyle name="20 % - Akzent2 2 5" xfId="43516"/>
    <cellStyle name="20 % - Akzent2 2 5 2" xfId="43517"/>
    <cellStyle name="20 % - Akzent2 2 5 3" xfId="43518"/>
    <cellStyle name="20 % - Akzent2 2 6" xfId="43519"/>
    <cellStyle name="20 % - Akzent2 2 7" xfId="43520"/>
    <cellStyle name="20 % - Akzent2 3" xfId="43521"/>
    <cellStyle name="20 % - Akzent2 3 2" xfId="43522"/>
    <cellStyle name="20 % - Akzent2 3 2 2" xfId="43523"/>
    <cellStyle name="20 % - Akzent2 3 2 2 2" xfId="43524"/>
    <cellStyle name="20 % - Akzent2 3 2 2 3" xfId="43525"/>
    <cellStyle name="20 % - Akzent2 3 2 3" xfId="43526"/>
    <cellStyle name="20 % - Akzent2 3 2 4" xfId="43527"/>
    <cellStyle name="20 % - Akzent2 3 3" xfId="43528"/>
    <cellStyle name="20 % - Akzent2 3 3 2" xfId="43529"/>
    <cellStyle name="20 % - Akzent2 3 3 3" xfId="43530"/>
    <cellStyle name="20 % - Akzent2 3 4" xfId="43531"/>
    <cellStyle name="20 % - Akzent2 3 5" xfId="43532"/>
    <cellStyle name="20 % - Akzent2 4" xfId="43533"/>
    <cellStyle name="20 % - Akzent2 4 2" xfId="43534"/>
    <cellStyle name="20 % - Akzent2 4 2 2" xfId="43535"/>
    <cellStyle name="20 % - Akzent2 4 2 3" xfId="43536"/>
    <cellStyle name="20 % - Akzent2 4 3" xfId="43537"/>
    <cellStyle name="20 % - Akzent2 4 4" xfId="43538"/>
    <cellStyle name="20 % - Akzent2 5" xfId="43539"/>
    <cellStyle name="20 % - Akzent2 5 2" xfId="43540"/>
    <cellStyle name="20 % - Akzent2 5 3" xfId="43541"/>
    <cellStyle name="20 % - Akzent2 6" xfId="43542"/>
    <cellStyle name="20 % - Akzent2 7" xfId="43543"/>
    <cellStyle name="20 % - Akzent3 2" xfId="43544"/>
    <cellStyle name="20 % - Akzent3 2 2" xfId="43545"/>
    <cellStyle name="20 % - Akzent3 2 3" xfId="43546"/>
    <cellStyle name="20 % - Akzent3 2 3 2" xfId="43547"/>
    <cellStyle name="20 % - Akzent3 2 3 2 2" xfId="43548"/>
    <cellStyle name="20 % - Akzent3 2 3 2 2 2" xfId="43549"/>
    <cellStyle name="20 % - Akzent3 2 3 2 2 3" xfId="43550"/>
    <cellStyle name="20 % - Akzent3 2 3 2 3" xfId="43551"/>
    <cellStyle name="20 % - Akzent3 2 3 2 4" xfId="43552"/>
    <cellStyle name="20 % - Akzent3 2 3 3" xfId="43553"/>
    <cellStyle name="20 % - Akzent3 2 3 3 2" xfId="43554"/>
    <cellStyle name="20 % - Akzent3 2 3 3 3" xfId="43555"/>
    <cellStyle name="20 % - Akzent3 2 3 4" xfId="43556"/>
    <cellStyle name="20 % - Akzent3 2 3 5" xfId="43557"/>
    <cellStyle name="20 % - Akzent3 2 4" xfId="43558"/>
    <cellStyle name="20 % - Akzent3 2 4 2" xfId="43559"/>
    <cellStyle name="20 % - Akzent3 2 4 2 2" xfId="43560"/>
    <cellStyle name="20 % - Akzent3 2 4 2 3" xfId="43561"/>
    <cellStyle name="20 % - Akzent3 2 4 3" xfId="43562"/>
    <cellStyle name="20 % - Akzent3 2 4 4" xfId="43563"/>
    <cellStyle name="20 % - Akzent3 2 5" xfId="43564"/>
    <cellStyle name="20 % - Akzent3 2 5 2" xfId="43565"/>
    <cellStyle name="20 % - Akzent3 2 5 3" xfId="43566"/>
    <cellStyle name="20 % - Akzent3 2 6" xfId="43567"/>
    <cellStyle name="20 % - Akzent3 2 7" xfId="43568"/>
    <cellStyle name="20 % - Akzent3 3" xfId="43569"/>
    <cellStyle name="20 % - Akzent3 3 2" xfId="43570"/>
    <cellStyle name="20 % - Akzent3 3 2 2" xfId="43571"/>
    <cellStyle name="20 % - Akzent3 3 2 2 2" xfId="43572"/>
    <cellStyle name="20 % - Akzent3 3 2 2 3" xfId="43573"/>
    <cellStyle name="20 % - Akzent3 3 2 3" xfId="43574"/>
    <cellStyle name="20 % - Akzent3 3 2 4" xfId="43575"/>
    <cellStyle name="20 % - Akzent3 3 3" xfId="43576"/>
    <cellStyle name="20 % - Akzent3 3 3 2" xfId="43577"/>
    <cellStyle name="20 % - Akzent3 3 3 3" xfId="43578"/>
    <cellStyle name="20 % - Akzent3 3 4" xfId="43579"/>
    <cellStyle name="20 % - Akzent3 3 5" xfId="43580"/>
    <cellStyle name="20 % - Akzent3 4" xfId="43581"/>
    <cellStyle name="20 % - Akzent3 4 2" xfId="43582"/>
    <cellStyle name="20 % - Akzent3 4 2 2" xfId="43583"/>
    <cellStyle name="20 % - Akzent3 4 2 3" xfId="43584"/>
    <cellStyle name="20 % - Akzent3 4 3" xfId="43585"/>
    <cellStyle name="20 % - Akzent3 4 4" xfId="43586"/>
    <cellStyle name="20 % - Akzent3 5" xfId="43587"/>
    <cellStyle name="20 % - Akzent3 5 2" xfId="43588"/>
    <cellStyle name="20 % - Akzent3 5 3" xfId="43589"/>
    <cellStyle name="20 % - Akzent3 6" xfId="43590"/>
    <cellStyle name="20 % - Akzent3 7" xfId="43591"/>
    <cellStyle name="20 % - Akzent4 2" xfId="43592"/>
    <cellStyle name="20 % - Akzent4 2 2" xfId="43593"/>
    <cellStyle name="20 % - Akzent4 2 3" xfId="43594"/>
    <cellStyle name="20 % - Akzent4 2 3 2" xfId="43595"/>
    <cellStyle name="20 % - Akzent4 2 3 2 2" xfId="43596"/>
    <cellStyle name="20 % - Akzent4 2 3 2 2 2" xfId="43597"/>
    <cellStyle name="20 % - Akzent4 2 3 2 2 3" xfId="43598"/>
    <cellStyle name="20 % - Akzent4 2 3 2 3" xfId="43599"/>
    <cellStyle name="20 % - Akzent4 2 3 2 4" xfId="43600"/>
    <cellStyle name="20 % - Akzent4 2 3 3" xfId="43601"/>
    <cellStyle name="20 % - Akzent4 2 3 3 2" xfId="43602"/>
    <cellStyle name="20 % - Akzent4 2 3 3 3" xfId="43603"/>
    <cellStyle name="20 % - Akzent4 2 3 4" xfId="43604"/>
    <cellStyle name="20 % - Akzent4 2 3 5" xfId="43605"/>
    <cellStyle name="20 % - Akzent4 2 4" xfId="43606"/>
    <cellStyle name="20 % - Akzent4 2 4 2" xfId="43607"/>
    <cellStyle name="20 % - Akzent4 2 4 2 2" xfId="43608"/>
    <cellStyle name="20 % - Akzent4 2 4 2 3" xfId="43609"/>
    <cellStyle name="20 % - Akzent4 2 4 3" xfId="43610"/>
    <cellStyle name="20 % - Akzent4 2 4 4" xfId="43611"/>
    <cellStyle name="20 % - Akzent4 2 5" xfId="43612"/>
    <cellStyle name="20 % - Akzent4 2 5 2" xfId="43613"/>
    <cellStyle name="20 % - Akzent4 2 5 3" xfId="43614"/>
    <cellStyle name="20 % - Akzent4 2 6" xfId="43615"/>
    <cellStyle name="20 % - Akzent4 2 7" xfId="43616"/>
    <cellStyle name="20 % - Akzent4 3" xfId="43617"/>
    <cellStyle name="20 % - Akzent4 3 2" xfId="43618"/>
    <cellStyle name="20 % - Akzent4 3 2 2" xfId="43619"/>
    <cellStyle name="20 % - Akzent4 3 2 2 2" xfId="43620"/>
    <cellStyle name="20 % - Akzent4 3 2 2 3" xfId="43621"/>
    <cellStyle name="20 % - Akzent4 3 2 3" xfId="43622"/>
    <cellStyle name="20 % - Akzent4 3 2 4" xfId="43623"/>
    <cellStyle name="20 % - Akzent4 3 3" xfId="43624"/>
    <cellStyle name="20 % - Akzent4 3 3 2" xfId="43625"/>
    <cellStyle name="20 % - Akzent4 3 3 3" xfId="43626"/>
    <cellStyle name="20 % - Akzent4 3 4" xfId="43627"/>
    <cellStyle name="20 % - Akzent4 3 5" xfId="43628"/>
    <cellStyle name="20 % - Akzent4 4" xfId="43629"/>
    <cellStyle name="20 % - Akzent4 4 2" xfId="43630"/>
    <cellStyle name="20 % - Akzent4 4 2 2" xfId="43631"/>
    <cellStyle name="20 % - Akzent4 4 2 3" xfId="43632"/>
    <cellStyle name="20 % - Akzent4 4 3" xfId="43633"/>
    <cellStyle name="20 % - Akzent4 4 4" xfId="43634"/>
    <cellStyle name="20 % - Akzent4 5" xfId="43635"/>
    <cellStyle name="20 % - Akzent4 5 2" xfId="43636"/>
    <cellStyle name="20 % - Akzent4 5 3" xfId="43637"/>
    <cellStyle name="20 % - Akzent4 6" xfId="43638"/>
    <cellStyle name="20 % - Akzent4 7" xfId="43639"/>
    <cellStyle name="20 % - Akzent5 2" xfId="43640"/>
    <cellStyle name="20 % - Akzent5 2 2" xfId="43641"/>
    <cellStyle name="20 % - Akzent5 2 3" xfId="43642"/>
    <cellStyle name="20 % - Akzent5 2 3 2" xfId="43643"/>
    <cellStyle name="20 % - Akzent5 2 3 2 2" xfId="43644"/>
    <cellStyle name="20 % - Akzent5 2 3 2 2 2" xfId="43645"/>
    <cellStyle name="20 % - Akzent5 2 3 2 2 3" xfId="43646"/>
    <cellStyle name="20 % - Akzent5 2 3 2 3" xfId="43647"/>
    <cellStyle name="20 % - Akzent5 2 3 2 4" xfId="43648"/>
    <cellStyle name="20 % - Akzent5 2 3 3" xfId="43649"/>
    <cellStyle name="20 % - Akzent5 2 3 3 2" xfId="43650"/>
    <cellStyle name="20 % - Akzent5 2 3 3 3" xfId="43651"/>
    <cellStyle name="20 % - Akzent5 2 3 4" xfId="43652"/>
    <cellStyle name="20 % - Akzent5 2 3 5" xfId="43653"/>
    <cellStyle name="20 % - Akzent5 2 4" xfId="43654"/>
    <cellStyle name="20 % - Akzent5 2 4 2" xfId="43655"/>
    <cellStyle name="20 % - Akzent5 2 4 2 2" xfId="43656"/>
    <cellStyle name="20 % - Akzent5 2 4 2 3" xfId="43657"/>
    <cellStyle name="20 % - Akzent5 2 4 3" xfId="43658"/>
    <cellStyle name="20 % - Akzent5 2 4 4" xfId="43659"/>
    <cellStyle name="20 % - Akzent5 2 5" xfId="43660"/>
    <cellStyle name="20 % - Akzent5 2 5 2" xfId="43661"/>
    <cellStyle name="20 % - Akzent5 2 5 3" xfId="43662"/>
    <cellStyle name="20 % - Akzent5 2 6" xfId="43663"/>
    <cellStyle name="20 % - Akzent5 2 7" xfId="43664"/>
    <cellStyle name="20 % - Akzent5 3" xfId="43665"/>
    <cellStyle name="20 % - Akzent5 3 2" xfId="43666"/>
    <cellStyle name="20 % - Akzent5 3 2 2" xfId="43667"/>
    <cellStyle name="20 % - Akzent5 3 2 2 2" xfId="43668"/>
    <cellStyle name="20 % - Akzent5 3 2 2 3" xfId="43669"/>
    <cellStyle name="20 % - Akzent5 3 2 3" xfId="43670"/>
    <cellStyle name="20 % - Akzent5 3 2 4" xfId="43671"/>
    <cellStyle name="20 % - Akzent5 3 3" xfId="43672"/>
    <cellStyle name="20 % - Akzent5 3 3 2" xfId="43673"/>
    <cellStyle name="20 % - Akzent5 3 3 3" xfId="43674"/>
    <cellStyle name="20 % - Akzent5 3 4" xfId="43675"/>
    <cellStyle name="20 % - Akzent5 3 5" xfId="43676"/>
    <cellStyle name="20 % - Akzent5 4" xfId="43677"/>
    <cellStyle name="20 % - Akzent5 4 2" xfId="43678"/>
    <cellStyle name="20 % - Akzent5 4 2 2" xfId="43679"/>
    <cellStyle name="20 % - Akzent5 4 2 3" xfId="43680"/>
    <cellStyle name="20 % - Akzent5 4 3" xfId="43681"/>
    <cellStyle name="20 % - Akzent5 4 4" xfId="43682"/>
    <cellStyle name="20 % - Akzent5 5" xfId="43683"/>
    <cellStyle name="20 % - Akzent5 5 2" xfId="43684"/>
    <cellStyle name="20 % - Akzent5 5 3" xfId="43685"/>
    <cellStyle name="20 % - Akzent5 6" xfId="43686"/>
    <cellStyle name="20 % - Akzent5 7" xfId="43687"/>
    <cellStyle name="20 % - Akzent6 2" xfId="43688"/>
    <cellStyle name="20 % - Akzent6 2 2" xfId="43689"/>
    <cellStyle name="20 % - Akzent6 2 3" xfId="43690"/>
    <cellStyle name="20 % - Akzent6 2 3 2" xfId="43691"/>
    <cellStyle name="20 % - Akzent6 2 3 2 2" xfId="43692"/>
    <cellStyle name="20 % - Akzent6 2 3 2 2 2" xfId="43693"/>
    <cellStyle name="20 % - Akzent6 2 3 2 2 3" xfId="43694"/>
    <cellStyle name="20 % - Akzent6 2 3 2 3" xfId="43695"/>
    <cellStyle name="20 % - Akzent6 2 3 2 4" xfId="43696"/>
    <cellStyle name="20 % - Akzent6 2 3 3" xfId="43697"/>
    <cellStyle name="20 % - Akzent6 2 3 3 2" xfId="43698"/>
    <cellStyle name="20 % - Akzent6 2 3 3 3" xfId="43699"/>
    <cellStyle name="20 % - Akzent6 2 3 4" xfId="43700"/>
    <cellStyle name="20 % - Akzent6 2 3 5" xfId="43701"/>
    <cellStyle name="20 % - Akzent6 2 4" xfId="43702"/>
    <cellStyle name="20 % - Akzent6 2 4 2" xfId="43703"/>
    <cellStyle name="20 % - Akzent6 2 4 2 2" xfId="43704"/>
    <cellStyle name="20 % - Akzent6 2 4 2 3" xfId="43705"/>
    <cellStyle name="20 % - Akzent6 2 4 3" xfId="43706"/>
    <cellStyle name="20 % - Akzent6 2 4 4" xfId="43707"/>
    <cellStyle name="20 % - Akzent6 2 5" xfId="43708"/>
    <cellStyle name="20 % - Akzent6 2 5 2" xfId="43709"/>
    <cellStyle name="20 % - Akzent6 2 5 3" xfId="43710"/>
    <cellStyle name="20 % - Akzent6 2 6" xfId="43711"/>
    <cellStyle name="20 % - Akzent6 2 7" xfId="43712"/>
    <cellStyle name="20 % - Akzent6 3" xfId="43713"/>
    <cellStyle name="20 % - Akzent6 3 2" xfId="43714"/>
    <cellStyle name="20 % - Akzent6 3 2 2" xfId="43715"/>
    <cellStyle name="20 % - Akzent6 3 2 2 2" xfId="43716"/>
    <cellStyle name="20 % - Akzent6 3 2 2 3" xfId="43717"/>
    <cellStyle name="20 % - Akzent6 3 2 3" xfId="43718"/>
    <cellStyle name="20 % - Akzent6 3 2 4" xfId="43719"/>
    <cellStyle name="20 % - Akzent6 3 3" xfId="43720"/>
    <cellStyle name="20 % - Akzent6 3 3 2" xfId="43721"/>
    <cellStyle name="20 % - Akzent6 3 3 3" xfId="43722"/>
    <cellStyle name="20 % - Akzent6 3 4" xfId="43723"/>
    <cellStyle name="20 % - Akzent6 3 5" xfId="43724"/>
    <cellStyle name="20 % - Akzent6 4" xfId="43725"/>
    <cellStyle name="20 % - Akzent6 4 2" xfId="43726"/>
    <cellStyle name="20 % - Akzent6 4 2 2" xfId="43727"/>
    <cellStyle name="20 % - Akzent6 4 2 3" xfId="43728"/>
    <cellStyle name="20 % - Akzent6 4 3" xfId="43729"/>
    <cellStyle name="20 % - Akzent6 4 4" xfId="43730"/>
    <cellStyle name="20 % - Akzent6 5" xfId="43731"/>
    <cellStyle name="20 % - Akzent6 5 2" xfId="43732"/>
    <cellStyle name="20 % - Akzent6 5 3" xfId="43733"/>
    <cellStyle name="20 % - Akzent6 6" xfId="43734"/>
    <cellStyle name="20 % - Akzent6 7" xfId="43735"/>
    <cellStyle name="20% - Accent1" xfId="46002"/>
    <cellStyle name="20% - Accent1 2" xfId="514"/>
    <cellStyle name="20% - Accent1 2 2" xfId="671"/>
    <cellStyle name="20% - Accent1 3" xfId="527"/>
    <cellStyle name="20% - Accent2" xfId="46006"/>
    <cellStyle name="20% - Accent2 2" xfId="516"/>
    <cellStyle name="20% - Accent2 2 2" xfId="673"/>
    <cellStyle name="20% - Accent2 3" xfId="529"/>
    <cellStyle name="20% - Accent3" xfId="46010"/>
    <cellStyle name="20% - Accent3 2" xfId="518"/>
    <cellStyle name="20% - Accent3 2 2" xfId="675"/>
    <cellStyle name="20% - Accent3 3" xfId="531"/>
    <cellStyle name="20% - Accent4" xfId="46014"/>
    <cellStyle name="20% - Accent4 2" xfId="520"/>
    <cellStyle name="20% - Accent4 2 2" xfId="677"/>
    <cellStyle name="20% - Accent4 3" xfId="533"/>
    <cellStyle name="20% - Accent5" xfId="46018"/>
    <cellStyle name="20% - Accent5 2" xfId="522"/>
    <cellStyle name="20% - Accent5 2 2" xfId="679"/>
    <cellStyle name="20% - Accent5 3" xfId="535"/>
    <cellStyle name="20% - Accent6" xfId="46022"/>
    <cellStyle name="20% - Accent6 2" xfId="524"/>
    <cellStyle name="20% - Accent6 2 2" xfId="681"/>
    <cellStyle name="20% - Accent6 3" xfId="537"/>
    <cellStyle name="20% - akcent 1 10" xfId="45858"/>
    <cellStyle name="20% — akcent 1 10" xfId="1134"/>
    <cellStyle name="20% — akcent 1 11" xfId="45870"/>
    <cellStyle name="20% — akcent 1 12" xfId="45882"/>
    <cellStyle name="20% — akcent 1 13" xfId="45894"/>
    <cellStyle name="20% — akcent 1 14" xfId="45906"/>
    <cellStyle name="20% — akcent 1 15" xfId="45919"/>
    <cellStyle name="20% — akcent 1 16" xfId="45930"/>
    <cellStyle name="20% — akcent 1 17" xfId="45943"/>
    <cellStyle name="20% — akcent 1 18" xfId="45954"/>
    <cellStyle name="20% — akcent 1 19" xfId="45966"/>
    <cellStyle name="20% - akcent 1 2" xfId="557"/>
    <cellStyle name="20% — akcent 1 2" xfId="792"/>
    <cellStyle name="20% - akcent 1 2 2" xfId="1063"/>
    <cellStyle name="20% — akcent 1 20" xfId="45978"/>
    <cellStyle name="20% - akcent 1 3" xfId="598"/>
    <cellStyle name="20% — akcent 1 3" xfId="791"/>
    <cellStyle name="20% - akcent 1 3 2" xfId="1076"/>
    <cellStyle name="20% - akcent 1 3 3" xfId="1017"/>
    <cellStyle name="20% - akcent 1 4" xfId="728"/>
    <cellStyle name="20% — akcent 1 4" xfId="827"/>
    <cellStyle name="20% - akcent 1 4 2" xfId="1089"/>
    <cellStyle name="20% - akcent 1 4 3" xfId="1030"/>
    <cellStyle name="20% - akcent 1 5" xfId="898"/>
    <cellStyle name="20% — akcent 1 5" xfId="838"/>
    <cellStyle name="20% - akcent 1 5 2" xfId="1043"/>
    <cellStyle name="20% - akcent 1 6" xfId="921"/>
    <cellStyle name="20% — akcent 1 6" xfId="863"/>
    <cellStyle name="20% - akcent 1 6 2" xfId="42717"/>
    <cellStyle name="20% - akcent 1 7" xfId="42731"/>
    <cellStyle name="20% — akcent 1 7" xfId="939"/>
    <cellStyle name="20% - akcent 1 8" xfId="42746"/>
    <cellStyle name="20% — akcent 1 8" xfId="962"/>
    <cellStyle name="20% - akcent 1 9" xfId="42759"/>
    <cellStyle name="20% — akcent 1 9" xfId="976"/>
    <cellStyle name="20% - akcent 2 10" xfId="45860"/>
    <cellStyle name="20% — akcent 2 10" xfId="1131"/>
    <cellStyle name="20% — akcent 2 11" xfId="45872"/>
    <cellStyle name="20% — akcent 2 12" xfId="45884"/>
    <cellStyle name="20% — akcent 2 13" xfId="45896"/>
    <cellStyle name="20% — akcent 2 14" xfId="45908"/>
    <cellStyle name="20% — akcent 2 15" xfId="45921"/>
    <cellStyle name="20% — akcent 2 16" xfId="45918"/>
    <cellStyle name="20% — akcent 2 17" xfId="45945"/>
    <cellStyle name="20% — akcent 2 18" xfId="45942"/>
    <cellStyle name="20% — akcent 2 19" xfId="45968"/>
    <cellStyle name="20% - akcent 2 2" xfId="561"/>
    <cellStyle name="20% — akcent 2 2" xfId="795"/>
    <cellStyle name="20% - akcent 2 2 2" xfId="1065"/>
    <cellStyle name="20% — akcent 2 20" xfId="45980"/>
    <cellStyle name="20% - akcent 2 3" xfId="602"/>
    <cellStyle name="20% — akcent 2 3" xfId="812"/>
    <cellStyle name="20% - akcent 2 3 2" xfId="1078"/>
    <cellStyle name="20% - akcent 2 3 3" xfId="1019"/>
    <cellStyle name="20% - akcent 2 4" xfId="732"/>
    <cellStyle name="20% — akcent 2 4" xfId="831"/>
    <cellStyle name="20% - akcent 2 4 2" xfId="1091"/>
    <cellStyle name="20% - akcent 2 4 3" xfId="1032"/>
    <cellStyle name="20% - akcent 2 5" xfId="902"/>
    <cellStyle name="20% — akcent 2 5" xfId="848"/>
    <cellStyle name="20% - akcent 2 5 2" xfId="1045"/>
    <cellStyle name="20% - akcent 2 6" xfId="924"/>
    <cellStyle name="20% — akcent 2 6" xfId="866"/>
    <cellStyle name="20% - akcent 2 6 2" xfId="42719"/>
    <cellStyle name="20% - akcent 2 7" xfId="42733"/>
    <cellStyle name="20% — akcent 2 7" xfId="942"/>
    <cellStyle name="20% - akcent 2 8" xfId="42748"/>
    <cellStyle name="20% — akcent 2 8" xfId="965"/>
    <cellStyle name="20% - akcent 2 9" xfId="42761"/>
    <cellStyle name="20% — akcent 2 9" xfId="961"/>
    <cellStyle name="20% - akcent 3 10" xfId="45862"/>
    <cellStyle name="20% — akcent 3 10" xfId="1128"/>
    <cellStyle name="20% — akcent 3 11" xfId="45874"/>
    <cellStyle name="20% — akcent 3 12" xfId="45886"/>
    <cellStyle name="20% — akcent 3 13" xfId="45898"/>
    <cellStyle name="20% — akcent 3 14" xfId="45910"/>
    <cellStyle name="20% — akcent 3 15" xfId="45924"/>
    <cellStyle name="20% — akcent 3 16" xfId="45926"/>
    <cellStyle name="20% — akcent 3 17" xfId="45948"/>
    <cellStyle name="20% — akcent 3 18" xfId="45950"/>
    <cellStyle name="20% — akcent 3 19" xfId="45970"/>
    <cellStyle name="20% - akcent 3 2" xfId="565"/>
    <cellStyle name="20% — akcent 3 2" xfId="798"/>
    <cellStyle name="20% - akcent 3 2 2" xfId="1067"/>
    <cellStyle name="20% — akcent 3 20" xfId="45982"/>
    <cellStyle name="20% - akcent 3 3" xfId="606"/>
    <cellStyle name="20% — akcent 3 3" xfId="815"/>
    <cellStyle name="20% - akcent 3 3 2" xfId="1080"/>
    <cellStyle name="20% - akcent 3 3 3" xfId="1021"/>
    <cellStyle name="20% - akcent 3 4" xfId="736"/>
    <cellStyle name="20% — akcent 3 4" xfId="835"/>
    <cellStyle name="20% - akcent 3 4 2" xfId="1093"/>
    <cellStyle name="20% - akcent 3 4 3" xfId="1034"/>
    <cellStyle name="20% - akcent 3 5" xfId="906"/>
    <cellStyle name="20% — akcent 3 5" xfId="851"/>
    <cellStyle name="20% - akcent 3 5 2" xfId="1047"/>
    <cellStyle name="20% - akcent 3 6" xfId="927"/>
    <cellStyle name="20% — akcent 3 6" xfId="869"/>
    <cellStyle name="20% - akcent 3 6 2" xfId="42721"/>
    <cellStyle name="20% - akcent 3 7" xfId="42735"/>
    <cellStyle name="20% — akcent 3 7" xfId="945"/>
    <cellStyle name="20% - akcent 3 8" xfId="42750"/>
    <cellStyle name="20% — akcent 3 8" xfId="969"/>
    <cellStyle name="20% - akcent 3 9" xfId="42763"/>
    <cellStyle name="20% — akcent 3 9" xfId="985"/>
    <cellStyle name="20% - akcent 4 10" xfId="45864"/>
    <cellStyle name="20% — akcent 4 10" xfId="1126"/>
    <cellStyle name="20% — akcent 4 11" xfId="45876"/>
    <cellStyle name="20% — akcent 4 12" xfId="45888"/>
    <cellStyle name="20% — akcent 4 13" xfId="45900"/>
    <cellStyle name="20% — akcent 4 14" xfId="45912"/>
    <cellStyle name="20% — akcent 4 15" xfId="45928"/>
    <cellStyle name="20% — akcent 4 16" xfId="45936"/>
    <cellStyle name="20% — akcent 4 17" xfId="45952"/>
    <cellStyle name="20% — akcent 4 18" xfId="45960"/>
    <cellStyle name="20% — akcent 4 19" xfId="45972"/>
    <cellStyle name="20% - akcent 4 2" xfId="569"/>
    <cellStyle name="20% — akcent 4 2" xfId="801"/>
    <cellStyle name="20% - akcent 4 2 2" xfId="1069"/>
    <cellStyle name="20% — akcent 4 20" xfId="45984"/>
    <cellStyle name="20% - akcent 4 3" xfId="610"/>
    <cellStyle name="20% — akcent 4 3" xfId="818"/>
    <cellStyle name="20% - akcent 4 3 2" xfId="1082"/>
    <cellStyle name="20% - akcent 4 3 3" xfId="1023"/>
    <cellStyle name="20% - akcent 4 4" xfId="740"/>
    <cellStyle name="20% — akcent 4 4" xfId="839"/>
    <cellStyle name="20% - akcent 4 4 2" xfId="1095"/>
    <cellStyle name="20% - akcent 4 4 3" xfId="1036"/>
    <cellStyle name="20% - akcent 4 5" xfId="910"/>
    <cellStyle name="20% — akcent 4 5" xfId="854"/>
    <cellStyle name="20% - akcent 4 5 2" xfId="1049"/>
    <cellStyle name="20% - akcent 4 6" xfId="930"/>
    <cellStyle name="20% — akcent 4 6" xfId="872"/>
    <cellStyle name="20% - akcent 4 6 2" xfId="42723"/>
    <cellStyle name="20% - akcent 4 7" xfId="42737"/>
    <cellStyle name="20% — akcent 4 7" xfId="948"/>
    <cellStyle name="20% - akcent 4 8" xfId="42752"/>
    <cellStyle name="20% — akcent 4 8" xfId="973"/>
    <cellStyle name="20% - akcent 4 9" xfId="42765"/>
    <cellStyle name="20% — akcent 4 9" xfId="988"/>
    <cellStyle name="20% - akcent 5 10" xfId="45866"/>
    <cellStyle name="20% — akcent 5 10" xfId="958"/>
    <cellStyle name="20% — akcent 5 11" xfId="45878"/>
    <cellStyle name="20% — akcent 5 12" xfId="45890"/>
    <cellStyle name="20% — akcent 5 13" xfId="45902"/>
    <cellStyle name="20% — akcent 5 14" xfId="45914"/>
    <cellStyle name="20% — akcent 5 15" xfId="45931"/>
    <cellStyle name="20% — akcent 5 16" xfId="45938"/>
    <cellStyle name="20% — akcent 5 17" xfId="45955"/>
    <cellStyle name="20% — akcent 5 18" xfId="45962"/>
    <cellStyle name="20% — akcent 5 19" xfId="45974"/>
    <cellStyle name="20% - akcent 5 2" xfId="573"/>
    <cellStyle name="20% — akcent 5 2" xfId="804"/>
    <cellStyle name="20% - akcent 5 2 2" xfId="1071"/>
    <cellStyle name="20% — akcent 5 20" xfId="45986"/>
    <cellStyle name="20% - akcent 5 3" xfId="614"/>
    <cellStyle name="20% — akcent 5 3" xfId="821"/>
    <cellStyle name="20% - akcent 5 3 2" xfId="1084"/>
    <cellStyle name="20% - akcent 5 3 3" xfId="1025"/>
    <cellStyle name="20% - akcent 5 4" xfId="744"/>
    <cellStyle name="20% — akcent 5 4" xfId="842"/>
    <cellStyle name="20% - akcent 5 4 2" xfId="1097"/>
    <cellStyle name="20% - akcent 5 4 3" xfId="1038"/>
    <cellStyle name="20% - akcent 5 5" xfId="914"/>
    <cellStyle name="20% — akcent 5 5" xfId="857"/>
    <cellStyle name="20% - akcent 5 5 2" xfId="1051"/>
    <cellStyle name="20% - akcent 5 6" xfId="933"/>
    <cellStyle name="20% — akcent 5 6" xfId="875"/>
    <cellStyle name="20% - akcent 5 6 2" xfId="42725"/>
    <cellStyle name="20% - akcent 5 7" xfId="42739"/>
    <cellStyle name="20% — akcent 5 7" xfId="951"/>
    <cellStyle name="20% - akcent 5 8" xfId="42754"/>
    <cellStyle name="20% — akcent 5 8" xfId="977"/>
    <cellStyle name="20% - akcent 5 9" xfId="42767"/>
    <cellStyle name="20% — akcent 5 9" xfId="991"/>
    <cellStyle name="20% - akcent 6 10" xfId="45868"/>
    <cellStyle name="20% — akcent 6 10" xfId="44991"/>
    <cellStyle name="20% — akcent 6 11" xfId="45880"/>
    <cellStyle name="20% — akcent 6 12" xfId="45892"/>
    <cellStyle name="20% — akcent 6 13" xfId="45904"/>
    <cellStyle name="20% — akcent 6 14" xfId="45916"/>
    <cellStyle name="20% — akcent 6 15" xfId="45933"/>
    <cellStyle name="20% — akcent 6 16" xfId="45940"/>
    <cellStyle name="20% — akcent 6 17" xfId="45957"/>
    <cellStyle name="20% — akcent 6 18" xfId="45964"/>
    <cellStyle name="20% — akcent 6 19" xfId="45976"/>
    <cellStyle name="20% - akcent 6 2" xfId="577"/>
    <cellStyle name="20% — akcent 6 2" xfId="807"/>
    <cellStyle name="20% - akcent 6 2 2" xfId="1073"/>
    <cellStyle name="20% — akcent 6 20" xfId="45988"/>
    <cellStyle name="20% - akcent 6 3" xfId="618"/>
    <cellStyle name="20% — akcent 6 3" xfId="824"/>
    <cellStyle name="20% - akcent 6 3 2" xfId="1086"/>
    <cellStyle name="20% - akcent 6 3 3" xfId="1027"/>
    <cellStyle name="20% - akcent 6 4" xfId="748"/>
    <cellStyle name="20% — akcent 6 4" xfId="845"/>
    <cellStyle name="20% - akcent 6 4 2" xfId="1099"/>
    <cellStyle name="20% - akcent 6 4 3" xfId="1040"/>
    <cellStyle name="20% - akcent 6 5" xfId="918"/>
    <cellStyle name="20% — akcent 6 5" xfId="860"/>
    <cellStyle name="20% - akcent 6 5 2" xfId="1053"/>
    <cellStyle name="20% - akcent 6 6" xfId="936"/>
    <cellStyle name="20% — akcent 6 6" xfId="878"/>
    <cellStyle name="20% - akcent 6 6 2" xfId="42727"/>
    <cellStyle name="20% - akcent 6 7" xfId="42741"/>
    <cellStyle name="20% — akcent 6 7" xfId="954"/>
    <cellStyle name="20% - akcent 6 8" xfId="42756"/>
    <cellStyle name="20% — akcent 6 8" xfId="980"/>
    <cellStyle name="20% - akcent 6 9" xfId="42769"/>
    <cellStyle name="20% — akcent 6 9" xfId="994"/>
    <cellStyle name="20% - Akzent1" xfId="43736"/>
    <cellStyle name="20% - Akzent2" xfId="43737"/>
    <cellStyle name="20% - Akzent3" xfId="43738"/>
    <cellStyle name="20% - Akzent4" xfId="43739"/>
    <cellStyle name="20% - Akzent5" xfId="43740"/>
    <cellStyle name="20% - Akzent6" xfId="43741"/>
    <cellStyle name="40 % - Akzent1 2" xfId="43742"/>
    <cellStyle name="40 % - Akzent1 2 2" xfId="43743"/>
    <cellStyle name="40 % - Akzent1 2 3" xfId="43744"/>
    <cellStyle name="40 % - Akzent1 2 3 2" xfId="43745"/>
    <cellStyle name="40 % - Akzent1 2 3 2 2" xfId="43746"/>
    <cellStyle name="40 % - Akzent1 2 3 2 2 2" xfId="43747"/>
    <cellStyle name="40 % - Akzent1 2 3 2 2 3" xfId="43748"/>
    <cellStyle name="40 % - Akzent1 2 3 2 3" xfId="43749"/>
    <cellStyle name="40 % - Akzent1 2 3 2 4" xfId="43750"/>
    <cellStyle name="40 % - Akzent1 2 3 3" xfId="43751"/>
    <cellStyle name="40 % - Akzent1 2 3 3 2" xfId="43752"/>
    <cellStyle name="40 % - Akzent1 2 3 3 3" xfId="43753"/>
    <cellStyle name="40 % - Akzent1 2 3 4" xfId="43754"/>
    <cellStyle name="40 % - Akzent1 2 3 5" xfId="43755"/>
    <cellStyle name="40 % - Akzent1 2 4" xfId="43756"/>
    <cellStyle name="40 % - Akzent1 2 4 2" xfId="43757"/>
    <cellStyle name="40 % - Akzent1 2 4 2 2" xfId="43758"/>
    <cellStyle name="40 % - Akzent1 2 4 2 3" xfId="43759"/>
    <cellStyle name="40 % - Akzent1 2 4 3" xfId="43760"/>
    <cellStyle name="40 % - Akzent1 2 4 4" xfId="43761"/>
    <cellStyle name="40 % - Akzent1 2 5" xfId="43762"/>
    <cellStyle name="40 % - Akzent1 2 5 2" xfId="43763"/>
    <cellStyle name="40 % - Akzent1 2 5 3" xfId="43764"/>
    <cellStyle name="40 % - Akzent1 2 6" xfId="43765"/>
    <cellStyle name="40 % - Akzent1 2 7" xfId="43766"/>
    <cellStyle name="40 % - Akzent1 3" xfId="43767"/>
    <cellStyle name="40 % - Akzent1 3 2" xfId="43768"/>
    <cellStyle name="40 % - Akzent1 3 2 2" xfId="43769"/>
    <cellStyle name="40 % - Akzent1 3 2 2 2" xfId="43770"/>
    <cellStyle name="40 % - Akzent1 3 2 2 3" xfId="43771"/>
    <cellStyle name="40 % - Akzent1 3 2 3" xfId="43772"/>
    <cellStyle name="40 % - Akzent1 3 2 4" xfId="43773"/>
    <cellStyle name="40 % - Akzent1 3 3" xfId="43774"/>
    <cellStyle name="40 % - Akzent1 3 3 2" xfId="43775"/>
    <cellStyle name="40 % - Akzent1 3 3 3" xfId="43776"/>
    <cellStyle name="40 % - Akzent1 3 4" xfId="43777"/>
    <cellStyle name="40 % - Akzent1 3 5" xfId="43778"/>
    <cellStyle name="40 % - Akzent1 4" xfId="43779"/>
    <cellStyle name="40 % - Akzent1 4 2" xfId="43780"/>
    <cellStyle name="40 % - Akzent1 4 2 2" xfId="43781"/>
    <cellStyle name="40 % - Akzent1 4 2 3" xfId="43782"/>
    <cellStyle name="40 % - Akzent1 4 3" xfId="43783"/>
    <cellStyle name="40 % - Akzent1 4 4" xfId="43784"/>
    <cellStyle name="40 % - Akzent1 5" xfId="43785"/>
    <cellStyle name="40 % - Akzent1 5 2" xfId="43786"/>
    <cellStyle name="40 % - Akzent1 5 3" xfId="43787"/>
    <cellStyle name="40 % - Akzent1 6" xfId="43788"/>
    <cellStyle name="40 % - Akzent1 7" xfId="43789"/>
    <cellStyle name="40 % - Akzent2 2" xfId="43790"/>
    <cellStyle name="40 % - Akzent2 2 2" xfId="43791"/>
    <cellStyle name="40 % - Akzent2 2 3" xfId="43792"/>
    <cellStyle name="40 % - Akzent2 2 3 2" xfId="43793"/>
    <cellStyle name="40 % - Akzent2 2 3 2 2" xfId="43794"/>
    <cellStyle name="40 % - Akzent2 2 3 2 2 2" xfId="43795"/>
    <cellStyle name="40 % - Akzent2 2 3 2 2 3" xfId="43796"/>
    <cellStyle name="40 % - Akzent2 2 3 2 3" xfId="43797"/>
    <cellStyle name="40 % - Akzent2 2 3 2 4" xfId="43798"/>
    <cellStyle name="40 % - Akzent2 2 3 3" xfId="43799"/>
    <cellStyle name="40 % - Akzent2 2 3 3 2" xfId="43800"/>
    <cellStyle name="40 % - Akzent2 2 3 3 3" xfId="43801"/>
    <cellStyle name="40 % - Akzent2 2 3 4" xfId="43802"/>
    <cellStyle name="40 % - Akzent2 2 3 5" xfId="43803"/>
    <cellStyle name="40 % - Akzent2 2 4" xfId="43804"/>
    <cellStyle name="40 % - Akzent2 2 4 2" xfId="43805"/>
    <cellStyle name="40 % - Akzent2 2 4 2 2" xfId="43806"/>
    <cellStyle name="40 % - Akzent2 2 4 2 3" xfId="43807"/>
    <cellStyle name="40 % - Akzent2 2 4 3" xfId="43808"/>
    <cellStyle name="40 % - Akzent2 2 4 4" xfId="43809"/>
    <cellStyle name="40 % - Akzent2 2 5" xfId="43810"/>
    <cellStyle name="40 % - Akzent2 2 5 2" xfId="43811"/>
    <cellStyle name="40 % - Akzent2 2 5 3" xfId="43812"/>
    <cellStyle name="40 % - Akzent2 2 6" xfId="43813"/>
    <cellStyle name="40 % - Akzent2 2 7" xfId="43814"/>
    <cellStyle name="40 % - Akzent2 3" xfId="43815"/>
    <cellStyle name="40 % - Akzent2 3 2" xfId="43816"/>
    <cellStyle name="40 % - Akzent2 3 2 2" xfId="43817"/>
    <cellStyle name="40 % - Akzent2 3 2 2 2" xfId="43818"/>
    <cellStyle name="40 % - Akzent2 3 2 2 3" xfId="43819"/>
    <cellStyle name="40 % - Akzent2 3 2 3" xfId="43820"/>
    <cellStyle name="40 % - Akzent2 3 2 4" xfId="43821"/>
    <cellStyle name="40 % - Akzent2 3 3" xfId="43822"/>
    <cellStyle name="40 % - Akzent2 3 3 2" xfId="43823"/>
    <cellStyle name="40 % - Akzent2 3 3 3" xfId="43824"/>
    <cellStyle name="40 % - Akzent2 3 4" xfId="43825"/>
    <cellStyle name="40 % - Akzent2 3 5" xfId="43826"/>
    <cellStyle name="40 % - Akzent2 4" xfId="43827"/>
    <cellStyle name="40 % - Akzent2 4 2" xfId="43828"/>
    <cellStyle name="40 % - Akzent2 4 2 2" xfId="43829"/>
    <cellStyle name="40 % - Akzent2 4 2 3" xfId="43830"/>
    <cellStyle name="40 % - Akzent2 4 3" xfId="43831"/>
    <cellStyle name="40 % - Akzent2 4 4" xfId="43832"/>
    <cellStyle name="40 % - Akzent2 5" xfId="43833"/>
    <cellStyle name="40 % - Akzent2 5 2" xfId="43834"/>
    <cellStyle name="40 % - Akzent2 5 3" xfId="43835"/>
    <cellStyle name="40 % - Akzent2 6" xfId="43836"/>
    <cellStyle name="40 % - Akzent2 7" xfId="43837"/>
    <cellStyle name="40 % - Akzent3 2" xfId="43838"/>
    <cellStyle name="40 % - Akzent3 2 2" xfId="43839"/>
    <cellStyle name="40 % - Akzent3 2 3" xfId="43840"/>
    <cellStyle name="40 % - Akzent3 2 3 2" xfId="43841"/>
    <cellStyle name="40 % - Akzent3 2 3 2 2" xfId="43842"/>
    <cellStyle name="40 % - Akzent3 2 3 2 2 2" xfId="43843"/>
    <cellStyle name="40 % - Akzent3 2 3 2 2 3" xfId="43844"/>
    <cellStyle name="40 % - Akzent3 2 3 2 3" xfId="43845"/>
    <cellStyle name="40 % - Akzent3 2 3 2 4" xfId="43846"/>
    <cellStyle name="40 % - Akzent3 2 3 3" xfId="43847"/>
    <cellStyle name="40 % - Akzent3 2 3 3 2" xfId="43848"/>
    <cellStyle name="40 % - Akzent3 2 3 3 3" xfId="43849"/>
    <cellStyle name="40 % - Akzent3 2 3 4" xfId="43850"/>
    <cellStyle name="40 % - Akzent3 2 3 5" xfId="43851"/>
    <cellStyle name="40 % - Akzent3 2 4" xfId="43852"/>
    <cellStyle name="40 % - Akzent3 2 4 2" xfId="43853"/>
    <cellStyle name="40 % - Akzent3 2 4 2 2" xfId="43854"/>
    <cellStyle name="40 % - Akzent3 2 4 2 3" xfId="43855"/>
    <cellStyle name="40 % - Akzent3 2 4 3" xfId="43856"/>
    <cellStyle name="40 % - Akzent3 2 4 4" xfId="43857"/>
    <cellStyle name="40 % - Akzent3 2 5" xfId="43858"/>
    <cellStyle name="40 % - Akzent3 2 5 2" xfId="43859"/>
    <cellStyle name="40 % - Akzent3 2 5 3" xfId="43860"/>
    <cellStyle name="40 % - Akzent3 2 6" xfId="43861"/>
    <cellStyle name="40 % - Akzent3 2 7" xfId="43862"/>
    <cellStyle name="40 % - Akzent3 3" xfId="43863"/>
    <cellStyle name="40 % - Akzent3 3 2" xfId="43864"/>
    <cellStyle name="40 % - Akzent3 3 2 2" xfId="43865"/>
    <cellStyle name="40 % - Akzent3 3 2 2 2" xfId="43866"/>
    <cellStyle name="40 % - Akzent3 3 2 2 3" xfId="43867"/>
    <cellStyle name="40 % - Akzent3 3 2 3" xfId="43868"/>
    <cellStyle name="40 % - Akzent3 3 2 4" xfId="43869"/>
    <cellStyle name="40 % - Akzent3 3 3" xfId="43870"/>
    <cellStyle name="40 % - Akzent3 3 3 2" xfId="43871"/>
    <cellStyle name="40 % - Akzent3 3 3 3" xfId="43872"/>
    <cellStyle name="40 % - Akzent3 3 4" xfId="43873"/>
    <cellStyle name="40 % - Akzent3 3 5" xfId="43874"/>
    <cellStyle name="40 % - Akzent3 4" xfId="43875"/>
    <cellStyle name="40 % - Akzent3 4 2" xfId="43876"/>
    <cellStyle name="40 % - Akzent3 4 2 2" xfId="43877"/>
    <cellStyle name="40 % - Akzent3 4 2 3" xfId="43878"/>
    <cellStyle name="40 % - Akzent3 4 3" xfId="43879"/>
    <cellStyle name="40 % - Akzent3 4 4" xfId="43880"/>
    <cellStyle name="40 % - Akzent3 5" xfId="43881"/>
    <cellStyle name="40 % - Akzent3 5 2" xfId="43882"/>
    <cellStyle name="40 % - Akzent3 5 3" xfId="43883"/>
    <cellStyle name="40 % - Akzent3 6" xfId="43884"/>
    <cellStyle name="40 % - Akzent3 7" xfId="43885"/>
    <cellStyle name="40 % - Akzent4 2" xfId="43886"/>
    <cellStyle name="40 % - Akzent4 2 2" xfId="43887"/>
    <cellStyle name="40 % - Akzent4 2 3" xfId="43888"/>
    <cellStyle name="40 % - Akzent4 2 3 2" xfId="43889"/>
    <cellStyle name="40 % - Akzent4 2 3 2 2" xfId="43890"/>
    <cellStyle name="40 % - Akzent4 2 3 2 2 2" xfId="43891"/>
    <cellStyle name="40 % - Akzent4 2 3 2 2 3" xfId="43892"/>
    <cellStyle name="40 % - Akzent4 2 3 2 3" xfId="43893"/>
    <cellStyle name="40 % - Akzent4 2 3 2 4" xfId="43894"/>
    <cellStyle name="40 % - Akzent4 2 3 3" xfId="43895"/>
    <cellStyle name="40 % - Akzent4 2 3 3 2" xfId="43896"/>
    <cellStyle name="40 % - Akzent4 2 3 3 3" xfId="43897"/>
    <cellStyle name="40 % - Akzent4 2 3 4" xfId="43898"/>
    <cellStyle name="40 % - Akzent4 2 3 5" xfId="43899"/>
    <cellStyle name="40 % - Akzent4 2 4" xfId="43900"/>
    <cellStyle name="40 % - Akzent4 2 4 2" xfId="43901"/>
    <cellStyle name="40 % - Akzent4 2 4 2 2" xfId="43902"/>
    <cellStyle name="40 % - Akzent4 2 4 2 3" xfId="43903"/>
    <cellStyle name="40 % - Akzent4 2 4 3" xfId="43904"/>
    <cellStyle name="40 % - Akzent4 2 4 4" xfId="43905"/>
    <cellStyle name="40 % - Akzent4 2 5" xfId="43906"/>
    <cellStyle name="40 % - Akzent4 2 5 2" xfId="43907"/>
    <cellStyle name="40 % - Akzent4 2 5 3" xfId="43908"/>
    <cellStyle name="40 % - Akzent4 2 6" xfId="43909"/>
    <cellStyle name="40 % - Akzent4 2 7" xfId="43910"/>
    <cellStyle name="40 % - Akzent4 3" xfId="43911"/>
    <cellStyle name="40 % - Akzent4 3 2" xfId="43912"/>
    <cellStyle name="40 % - Akzent4 3 2 2" xfId="43913"/>
    <cellStyle name="40 % - Akzent4 3 2 2 2" xfId="43914"/>
    <cellStyle name="40 % - Akzent4 3 2 2 3" xfId="43915"/>
    <cellStyle name="40 % - Akzent4 3 2 3" xfId="43916"/>
    <cellStyle name="40 % - Akzent4 3 2 4" xfId="43917"/>
    <cellStyle name="40 % - Akzent4 3 3" xfId="43918"/>
    <cellStyle name="40 % - Akzent4 3 3 2" xfId="43919"/>
    <cellStyle name="40 % - Akzent4 3 3 3" xfId="43920"/>
    <cellStyle name="40 % - Akzent4 3 4" xfId="43921"/>
    <cellStyle name="40 % - Akzent4 3 5" xfId="43922"/>
    <cellStyle name="40 % - Akzent4 4" xfId="43923"/>
    <cellStyle name="40 % - Akzent4 4 2" xfId="43924"/>
    <cellStyle name="40 % - Akzent4 4 2 2" xfId="43925"/>
    <cellStyle name="40 % - Akzent4 4 2 3" xfId="43926"/>
    <cellStyle name="40 % - Akzent4 4 3" xfId="43927"/>
    <cellStyle name="40 % - Akzent4 4 4" xfId="43928"/>
    <cellStyle name="40 % - Akzent4 5" xfId="43929"/>
    <cellStyle name="40 % - Akzent4 5 2" xfId="43930"/>
    <cellStyle name="40 % - Akzent4 5 3" xfId="43931"/>
    <cellStyle name="40 % - Akzent4 6" xfId="43932"/>
    <cellStyle name="40 % - Akzent4 7" xfId="43933"/>
    <cellStyle name="40 % - Akzent5 2" xfId="43934"/>
    <cellStyle name="40 % - Akzent5 2 2" xfId="43935"/>
    <cellStyle name="40 % - Akzent5 2 3" xfId="43936"/>
    <cellStyle name="40 % - Akzent5 2 3 2" xfId="43937"/>
    <cellStyle name="40 % - Akzent5 2 3 2 2" xfId="43938"/>
    <cellStyle name="40 % - Akzent5 2 3 2 2 2" xfId="43939"/>
    <cellStyle name="40 % - Akzent5 2 3 2 2 3" xfId="43940"/>
    <cellStyle name="40 % - Akzent5 2 3 2 3" xfId="43941"/>
    <cellStyle name="40 % - Akzent5 2 3 2 4" xfId="43942"/>
    <cellStyle name="40 % - Akzent5 2 3 3" xfId="43943"/>
    <cellStyle name="40 % - Akzent5 2 3 3 2" xfId="43944"/>
    <cellStyle name="40 % - Akzent5 2 3 3 3" xfId="43945"/>
    <cellStyle name="40 % - Akzent5 2 3 4" xfId="43946"/>
    <cellStyle name="40 % - Akzent5 2 3 5" xfId="43947"/>
    <cellStyle name="40 % - Akzent5 2 4" xfId="43948"/>
    <cellStyle name="40 % - Akzent5 2 4 2" xfId="43949"/>
    <cellStyle name="40 % - Akzent5 2 4 2 2" xfId="43950"/>
    <cellStyle name="40 % - Akzent5 2 4 2 3" xfId="43951"/>
    <cellStyle name="40 % - Akzent5 2 4 3" xfId="43952"/>
    <cellStyle name="40 % - Akzent5 2 4 4" xfId="43953"/>
    <cellStyle name="40 % - Akzent5 2 5" xfId="43954"/>
    <cellStyle name="40 % - Akzent5 2 5 2" xfId="43955"/>
    <cellStyle name="40 % - Akzent5 2 5 3" xfId="43956"/>
    <cellStyle name="40 % - Akzent5 2 6" xfId="43957"/>
    <cellStyle name="40 % - Akzent5 2 7" xfId="43958"/>
    <cellStyle name="40 % - Akzent5 3" xfId="43959"/>
    <cellStyle name="40 % - Akzent5 3 2" xfId="43960"/>
    <cellStyle name="40 % - Akzent5 3 2 2" xfId="43961"/>
    <cellStyle name="40 % - Akzent5 3 2 2 2" xfId="43962"/>
    <cellStyle name="40 % - Akzent5 3 2 2 3" xfId="43963"/>
    <cellStyle name="40 % - Akzent5 3 2 3" xfId="43964"/>
    <cellStyle name="40 % - Akzent5 3 2 4" xfId="43965"/>
    <cellStyle name="40 % - Akzent5 3 3" xfId="43966"/>
    <cellStyle name="40 % - Akzent5 3 3 2" xfId="43967"/>
    <cellStyle name="40 % - Akzent5 3 3 3" xfId="43968"/>
    <cellStyle name="40 % - Akzent5 3 4" xfId="43969"/>
    <cellStyle name="40 % - Akzent5 3 5" xfId="43970"/>
    <cellStyle name="40 % - Akzent5 4" xfId="43971"/>
    <cellStyle name="40 % - Akzent5 4 2" xfId="43972"/>
    <cellStyle name="40 % - Akzent5 4 2 2" xfId="43973"/>
    <cellStyle name="40 % - Akzent5 4 2 3" xfId="43974"/>
    <cellStyle name="40 % - Akzent5 4 3" xfId="43975"/>
    <cellStyle name="40 % - Akzent5 4 4" xfId="43976"/>
    <cellStyle name="40 % - Akzent5 5" xfId="43977"/>
    <cellStyle name="40 % - Akzent5 5 2" xfId="43978"/>
    <cellStyle name="40 % - Akzent5 5 3" xfId="43979"/>
    <cellStyle name="40 % - Akzent5 6" xfId="43980"/>
    <cellStyle name="40 % - Akzent5 7" xfId="43981"/>
    <cellStyle name="40 % - Akzent6 2" xfId="43982"/>
    <cellStyle name="40 % - Akzent6 2 2" xfId="43983"/>
    <cellStyle name="40 % - Akzent6 2 3" xfId="43984"/>
    <cellStyle name="40 % - Akzent6 2 3 2" xfId="43985"/>
    <cellStyle name="40 % - Akzent6 2 3 2 2" xfId="43986"/>
    <cellStyle name="40 % - Akzent6 2 3 2 2 2" xfId="43987"/>
    <cellStyle name="40 % - Akzent6 2 3 2 2 3" xfId="43988"/>
    <cellStyle name="40 % - Akzent6 2 3 2 3" xfId="43989"/>
    <cellStyle name="40 % - Akzent6 2 3 2 4" xfId="43990"/>
    <cellStyle name="40 % - Akzent6 2 3 3" xfId="43991"/>
    <cellStyle name="40 % - Akzent6 2 3 3 2" xfId="43992"/>
    <cellStyle name="40 % - Akzent6 2 3 3 3" xfId="43993"/>
    <cellStyle name="40 % - Akzent6 2 3 4" xfId="43994"/>
    <cellStyle name="40 % - Akzent6 2 3 5" xfId="43995"/>
    <cellStyle name="40 % - Akzent6 2 4" xfId="43996"/>
    <cellStyle name="40 % - Akzent6 2 4 2" xfId="43997"/>
    <cellStyle name="40 % - Akzent6 2 4 2 2" xfId="43998"/>
    <cellStyle name="40 % - Akzent6 2 4 2 3" xfId="43999"/>
    <cellStyle name="40 % - Akzent6 2 4 3" xfId="44000"/>
    <cellStyle name="40 % - Akzent6 2 4 4" xfId="44001"/>
    <cellStyle name="40 % - Akzent6 2 5" xfId="44002"/>
    <cellStyle name="40 % - Akzent6 2 5 2" xfId="44003"/>
    <cellStyle name="40 % - Akzent6 2 5 3" xfId="44004"/>
    <cellStyle name="40 % - Akzent6 2 6" xfId="44005"/>
    <cellStyle name="40 % - Akzent6 2 7" xfId="44006"/>
    <cellStyle name="40 % - Akzent6 3" xfId="44007"/>
    <cellStyle name="40 % - Akzent6 3 2" xfId="44008"/>
    <cellStyle name="40 % - Akzent6 3 2 2" xfId="44009"/>
    <cellStyle name="40 % - Akzent6 3 2 2 2" xfId="44010"/>
    <cellStyle name="40 % - Akzent6 3 2 2 3" xfId="44011"/>
    <cellStyle name="40 % - Akzent6 3 2 3" xfId="44012"/>
    <cellStyle name="40 % - Akzent6 3 2 4" xfId="44013"/>
    <cellStyle name="40 % - Akzent6 3 3" xfId="44014"/>
    <cellStyle name="40 % - Akzent6 3 3 2" xfId="44015"/>
    <cellStyle name="40 % - Akzent6 3 3 3" xfId="44016"/>
    <cellStyle name="40 % - Akzent6 3 4" xfId="44017"/>
    <cellStyle name="40 % - Akzent6 3 5" xfId="44018"/>
    <cellStyle name="40 % - Akzent6 4" xfId="44019"/>
    <cellStyle name="40 % - Akzent6 4 2" xfId="44020"/>
    <cellStyle name="40 % - Akzent6 4 2 2" xfId="44021"/>
    <cellStyle name="40 % - Akzent6 4 2 3" xfId="44022"/>
    <cellStyle name="40 % - Akzent6 4 3" xfId="44023"/>
    <cellStyle name="40 % - Akzent6 4 4" xfId="44024"/>
    <cellStyle name="40 % - Akzent6 5" xfId="44025"/>
    <cellStyle name="40 % - Akzent6 5 2" xfId="44026"/>
    <cellStyle name="40 % - Akzent6 5 3" xfId="44027"/>
    <cellStyle name="40 % - Akzent6 6" xfId="44028"/>
    <cellStyle name="40 % - Akzent6 7" xfId="44029"/>
    <cellStyle name="40% - Accent1" xfId="46003"/>
    <cellStyle name="40% - Accent1 2" xfId="515"/>
    <cellStyle name="40% - Accent1 2 2" xfId="672"/>
    <cellStyle name="40% - Accent1 3" xfId="528"/>
    <cellStyle name="40% - Accent2" xfId="46007"/>
    <cellStyle name="40% - Accent2 2" xfId="517"/>
    <cellStyle name="40% - Accent2 2 2" xfId="674"/>
    <cellStyle name="40% - Accent2 2 3" xfId="1140"/>
    <cellStyle name="40% - Accent2 3" xfId="530"/>
    <cellStyle name="40% - Accent3" xfId="46011"/>
    <cellStyle name="40% - Accent3 2" xfId="519"/>
    <cellStyle name="40% - Accent3 2 2" xfId="676"/>
    <cellStyle name="40% - Accent3 3" xfId="532"/>
    <cellStyle name="40% - Accent4" xfId="46015"/>
    <cellStyle name="40% - Accent4 2" xfId="521"/>
    <cellStyle name="40% - Accent4 2 2" xfId="678"/>
    <cellStyle name="40% - Accent4 3" xfId="534"/>
    <cellStyle name="40% - Accent5" xfId="46019"/>
    <cellStyle name="40% - Accent5 2" xfId="523"/>
    <cellStyle name="40% - Accent5 2 2" xfId="680"/>
    <cellStyle name="40% - Accent5 3" xfId="536"/>
    <cellStyle name="40% - Accent6" xfId="46023"/>
    <cellStyle name="40% - Accent6 2" xfId="525"/>
    <cellStyle name="40% - Accent6 2 2" xfId="682"/>
    <cellStyle name="40% - Accent6 3" xfId="538"/>
    <cellStyle name="40% - akcent 1 10" xfId="45859"/>
    <cellStyle name="40% — akcent 1 10" xfId="1133"/>
    <cellStyle name="40% — akcent 1 11" xfId="45871"/>
    <cellStyle name="40% — akcent 1 12" xfId="45883"/>
    <cellStyle name="40% — akcent 1 13" xfId="45895"/>
    <cellStyle name="40% — akcent 1 14" xfId="45907"/>
    <cellStyle name="40% — akcent 1 15" xfId="45920"/>
    <cellStyle name="40% — akcent 1 16" xfId="45927"/>
    <cellStyle name="40% — akcent 1 17" xfId="45944"/>
    <cellStyle name="40% — akcent 1 18" xfId="45951"/>
    <cellStyle name="40% — akcent 1 19" xfId="45967"/>
    <cellStyle name="40% - akcent 1 2" xfId="558"/>
    <cellStyle name="40% — akcent 1 2" xfId="793"/>
    <cellStyle name="40% - akcent 1 2 2" xfId="1064"/>
    <cellStyle name="40% — akcent 1 20" xfId="45979"/>
    <cellStyle name="40% - akcent 1 3" xfId="599"/>
    <cellStyle name="40% — akcent 1 3" xfId="810"/>
    <cellStyle name="40% - akcent 1 3 2" xfId="1077"/>
    <cellStyle name="40% - akcent 1 3 3" xfId="1018"/>
    <cellStyle name="40% - akcent 1 4" xfId="729"/>
    <cellStyle name="40% — akcent 1 4" xfId="828"/>
    <cellStyle name="40% - akcent 1 4 2" xfId="1090"/>
    <cellStyle name="40% - akcent 1 4 3" xfId="1031"/>
    <cellStyle name="40% - akcent 1 5" xfId="899"/>
    <cellStyle name="40% — akcent 1 5" xfId="834"/>
    <cellStyle name="40% - akcent 1 5 2" xfId="1044"/>
    <cellStyle name="40% - akcent 1 6" xfId="922"/>
    <cellStyle name="40% — akcent 1 6" xfId="864"/>
    <cellStyle name="40% - akcent 1 6 2" xfId="42718"/>
    <cellStyle name="40% - akcent 1 7" xfId="42732"/>
    <cellStyle name="40% — akcent 1 7" xfId="940"/>
    <cellStyle name="40% - akcent 1 8" xfId="42747"/>
    <cellStyle name="40% — akcent 1 8" xfId="963"/>
    <cellStyle name="40% - akcent 1 9" xfId="42760"/>
    <cellStyle name="40% — akcent 1 9" xfId="972"/>
    <cellStyle name="40% - akcent 2 10" xfId="45861"/>
    <cellStyle name="40% — akcent 2 10" xfId="1130"/>
    <cellStyle name="40% — akcent 2 11" xfId="45873"/>
    <cellStyle name="40% — akcent 2 12" xfId="45885"/>
    <cellStyle name="40% — akcent 2 13" xfId="45897"/>
    <cellStyle name="40% — akcent 2 14" xfId="45909"/>
    <cellStyle name="40% — akcent 2 15" xfId="45922"/>
    <cellStyle name="40% — akcent 2 16" xfId="45935"/>
    <cellStyle name="40% — akcent 2 17" xfId="45946"/>
    <cellStyle name="40% — akcent 2 18" xfId="45959"/>
    <cellStyle name="40% — akcent 2 19" xfId="45969"/>
    <cellStyle name="40% - akcent 2 2" xfId="562"/>
    <cellStyle name="40% — akcent 2 2" xfId="796"/>
    <cellStyle name="40% - akcent 2 2 2" xfId="1066"/>
    <cellStyle name="40% — akcent 2 20" xfId="45981"/>
    <cellStyle name="40% - akcent 2 3" xfId="603"/>
    <cellStyle name="40% — akcent 2 3" xfId="813"/>
    <cellStyle name="40% - akcent 2 3 2" xfId="1079"/>
    <cellStyle name="40% - akcent 2 3 3" xfId="1020"/>
    <cellStyle name="40% - akcent 2 4" xfId="733"/>
    <cellStyle name="40% — akcent 2 4" xfId="832"/>
    <cellStyle name="40% - akcent 2 4 2" xfId="1092"/>
    <cellStyle name="40% - akcent 2 4 3" xfId="1033"/>
    <cellStyle name="40% - akcent 2 5" xfId="903"/>
    <cellStyle name="40% — akcent 2 5" xfId="849"/>
    <cellStyle name="40% - akcent 2 5 2" xfId="1046"/>
    <cellStyle name="40% - akcent 2 6" xfId="925"/>
    <cellStyle name="40% — akcent 2 6" xfId="867"/>
    <cellStyle name="40% - akcent 2 6 2" xfId="42720"/>
    <cellStyle name="40% - akcent 2 7" xfId="42734"/>
    <cellStyle name="40% — akcent 2 7" xfId="943"/>
    <cellStyle name="40% - akcent 2 8" xfId="42749"/>
    <cellStyle name="40% — akcent 2 8" xfId="966"/>
    <cellStyle name="40% - akcent 2 9" xfId="42762"/>
    <cellStyle name="40% — akcent 2 9" xfId="983"/>
    <cellStyle name="40% - akcent 3 10" xfId="45863"/>
    <cellStyle name="40% — akcent 3 10" xfId="1106"/>
    <cellStyle name="40% — akcent 3 11" xfId="45875"/>
    <cellStyle name="40% — akcent 3 12" xfId="45887"/>
    <cellStyle name="40% — akcent 3 13" xfId="45899"/>
    <cellStyle name="40% — akcent 3 14" xfId="45911"/>
    <cellStyle name="40% — akcent 3 15" xfId="45925"/>
    <cellStyle name="40% — akcent 3 16" xfId="45923"/>
    <cellStyle name="40% — akcent 3 17" xfId="45949"/>
    <cellStyle name="40% — akcent 3 18" xfId="45947"/>
    <cellStyle name="40% — akcent 3 19" xfId="45971"/>
    <cellStyle name="40% - akcent 3 2" xfId="566"/>
    <cellStyle name="40% — akcent 3 2" xfId="799"/>
    <cellStyle name="40% - akcent 3 2 2" xfId="1068"/>
    <cellStyle name="40% — akcent 3 20" xfId="45983"/>
    <cellStyle name="40% - akcent 3 3" xfId="607"/>
    <cellStyle name="40% — akcent 3 3" xfId="816"/>
    <cellStyle name="40% - akcent 3 3 2" xfId="1081"/>
    <cellStyle name="40% - akcent 3 3 3" xfId="1022"/>
    <cellStyle name="40% - akcent 3 4" xfId="737"/>
    <cellStyle name="40% — akcent 3 4" xfId="836"/>
    <cellStyle name="40% - akcent 3 4 2" xfId="1094"/>
    <cellStyle name="40% - akcent 3 4 3" xfId="1035"/>
    <cellStyle name="40% - akcent 3 5" xfId="907"/>
    <cellStyle name="40% — akcent 3 5" xfId="852"/>
    <cellStyle name="40% - akcent 3 5 2" xfId="1048"/>
    <cellStyle name="40% - akcent 3 6" xfId="928"/>
    <cellStyle name="40% — akcent 3 6" xfId="870"/>
    <cellStyle name="40% - akcent 3 6 2" xfId="42722"/>
    <cellStyle name="40% - akcent 3 7" xfId="42736"/>
    <cellStyle name="40% — akcent 3 7" xfId="946"/>
    <cellStyle name="40% - akcent 3 8" xfId="42751"/>
    <cellStyle name="40% — akcent 3 8" xfId="970"/>
    <cellStyle name="40% - akcent 3 9" xfId="42764"/>
    <cellStyle name="40% — akcent 3 9" xfId="986"/>
    <cellStyle name="40% - akcent 4 10" xfId="45865"/>
    <cellStyle name="40% — akcent 4 10" xfId="1105"/>
    <cellStyle name="40% — akcent 4 11" xfId="45877"/>
    <cellStyle name="40% — akcent 4 12" xfId="45889"/>
    <cellStyle name="40% — akcent 4 13" xfId="45901"/>
    <cellStyle name="40% — akcent 4 14" xfId="45913"/>
    <cellStyle name="40% — akcent 4 15" xfId="45929"/>
    <cellStyle name="40% — akcent 4 16" xfId="45937"/>
    <cellStyle name="40% — akcent 4 17" xfId="45953"/>
    <cellStyle name="40% — akcent 4 18" xfId="45961"/>
    <cellStyle name="40% — akcent 4 19" xfId="45973"/>
    <cellStyle name="40% - akcent 4 2" xfId="570"/>
    <cellStyle name="40% — akcent 4 2" xfId="802"/>
    <cellStyle name="40% - akcent 4 2 2" xfId="1070"/>
    <cellStyle name="40% — akcent 4 20" xfId="45985"/>
    <cellStyle name="40% - akcent 4 3" xfId="611"/>
    <cellStyle name="40% — akcent 4 3" xfId="819"/>
    <cellStyle name="40% - akcent 4 3 2" xfId="1083"/>
    <cellStyle name="40% - akcent 4 3 3" xfId="1024"/>
    <cellStyle name="40% - akcent 4 4" xfId="741"/>
    <cellStyle name="40% — akcent 4 4" xfId="840"/>
    <cellStyle name="40% - akcent 4 4 2" xfId="1096"/>
    <cellStyle name="40% - akcent 4 4 3" xfId="1037"/>
    <cellStyle name="40% - akcent 4 5" xfId="911"/>
    <cellStyle name="40% — akcent 4 5" xfId="855"/>
    <cellStyle name="40% - akcent 4 5 2" xfId="1050"/>
    <cellStyle name="40% - akcent 4 6" xfId="931"/>
    <cellStyle name="40% — akcent 4 6" xfId="873"/>
    <cellStyle name="40% - akcent 4 6 2" xfId="42724"/>
    <cellStyle name="40% - akcent 4 7" xfId="42738"/>
    <cellStyle name="40% — akcent 4 7" xfId="949"/>
    <cellStyle name="40% - akcent 4 8" xfId="42753"/>
    <cellStyle name="40% — akcent 4 8" xfId="974"/>
    <cellStyle name="40% - akcent 4 9" xfId="42766"/>
    <cellStyle name="40% — akcent 4 9" xfId="989"/>
    <cellStyle name="40% - akcent 5 10" xfId="45867"/>
    <cellStyle name="40% — akcent 5 10" xfId="45036"/>
    <cellStyle name="40% — akcent 5 11" xfId="45879"/>
    <cellStyle name="40% — akcent 5 12" xfId="45891"/>
    <cellStyle name="40% — akcent 5 13" xfId="45903"/>
    <cellStyle name="40% — akcent 5 14" xfId="45915"/>
    <cellStyle name="40% — akcent 5 15" xfId="45932"/>
    <cellStyle name="40% — akcent 5 16" xfId="45939"/>
    <cellStyle name="40% — akcent 5 17" xfId="45956"/>
    <cellStyle name="40% — akcent 5 18" xfId="45963"/>
    <cellStyle name="40% — akcent 5 19" xfId="45975"/>
    <cellStyle name="40% - akcent 5 2" xfId="574"/>
    <cellStyle name="40% — akcent 5 2" xfId="805"/>
    <cellStyle name="40% - akcent 5 2 2" xfId="1072"/>
    <cellStyle name="40% — akcent 5 20" xfId="45987"/>
    <cellStyle name="40% - akcent 5 3" xfId="615"/>
    <cellStyle name="40% — akcent 5 3" xfId="822"/>
    <cellStyle name="40% - akcent 5 3 2" xfId="1085"/>
    <cellStyle name="40% - akcent 5 3 3" xfId="1026"/>
    <cellStyle name="40% - akcent 5 4" xfId="745"/>
    <cellStyle name="40% — akcent 5 4" xfId="843"/>
    <cellStyle name="40% - akcent 5 4 2" xfId="1098"/>
    <cellStyle name="40% - akcent 5 4 3" xfId="1039"/>
    <cellStyle name="40% - akcent 5 5" xfId="915"/>
    <cellStyle name="40% — akcent 5 5" xfId="858"/>
    <cellStyle name="40% - akcent 5 5 2" xfId="1052"/>
    <cellStyle name="40% - akcent 5 6" xfId="934"/>
    <cellStyle name="40% — akcent 5 6" xfId="876"/>
    <cellStyle name="40% - akcent 5 6 2" xfId="42726"/>
    <cellStyle name="40% - akcent 5 7" xfId="42740"/>
    <cellStyle name="40% — akcent 5 7" xfId="952"/>
    <cellStyle name="40% - akcent 5 8" xfId="42755"/>
    <cellStyle name="40% — akcent 5 8" xfId="978"/>
    <cellStyle name="40% - akcent 5 9" xfId="42768"/>
    <cellStyle name="40% — akcent 5 9" xfId="992"/>
    <cellStyle name="40% - akcent 6 10" xfId="45869"/>
    <cellStyle name="40% — akcent 6 10" xfId="959"/>
    <cellStyle name="40% — akcent 6 11" xfId="45881"/>
    <cellStyle name="40% — akcent 6 12" xfId="45893"/>
    <cellStyle name="40% — akcent 6 13" xfId="45905"/>
    <cellStyle name="40% — akcent 6 14" xfId="45917"/>
    <cellStyle name="40% — akcent 6 15" xfId="45934"/>
    <cellStyle name="40% — akcent 6 16" xfId="45941"/>
    <cellStyle name="40% — akcent 6 17" xfId="45958"/>
    <cellStyle name="40% — akcent 6 18" xfId="45965"/>
    <cellStyle name="40% — akcent 6 19" xfId="45977"/>
    <cellStyle name="40% - akcent 6 2" xfId="578"/>
    <cellStyle name="40% — akcent 6 2" xfId="808"/>
    <cellStyle name="40% - akcent 6 2 2" xfId="1074"/>
    <cellStyle name="40% — akcent 6 20" xfId="45989"/>
    <cellStyle name="40% - akcent 6 3" xfId="619"/>
    <cellStyle name="40% — akcent 6 3" xfId="825"/>
    <cellStyle name="40% - akcent 6 3 2" xfId="1087"/>
    <cellStyle name="40% - akcent 6 3 3" xfId="1028"/>
    <cellStyle name="40% - akcent 6 4" xfId="749"/>
    <cellStyle name="40% — akcent 6 4" xfId="846"/>
    <cellStyle name="40% - akcent 6 4 2" xfId="1100"/>
    <cellStyle name="40% - akcent 6 4 3" xfId="1041"/>
    <cellStyle name="40% - akcent 6 5" xfId="919"/>
    <cellStyle name="40% — akcent 6 5" xfId="861"/>
    <cellStyle name="40% - akcent 6 5 2" xfId="1054"/>
    <cellStyle name="40% - akcent 6 6" xfId="937"/>
    <cellStyle name="40% — akcent 6 6" xfId="879"/>
    <cellStyle name="40% - akcent 6 6 2" xfId="42728"/>
    <cellStyle name="40% - akcent 6 7" xfId="42742"/>
    <cellStyle name="40% — akcent 6 7" xfId="955"/>
    <cellStyle name="40% - akcent 6 8" xfId="42757"/>
    <cellStyle name="40% — akcent 6 8" xfId="981"/>
    <cellStyle name="40% - akcent 6 9" xfId="42770"/>
    <cellStyle name="40% — akcent 6 9" xfId="995"/>
    <cellStyle name="40% - Akzent1" xfId="44030"/>
    <cellStyle name="40% - Akzent2" xfId="44031"/>
    <cellStyle name="40% - Akzent3" xfId="44032"/>
    <cellStyle name="40% - Akzent4" xfId="44033"/>
    <cellStyle name="40% - Akzent5" xfId="44034"/>
    <cellStyle name="40% - Akzent6" xfId="44035"/>
    <cellStyle name="60 % - Akzent1 2" xfId="44036"/>
    <cellStyle name="60 % - Akzent2 2" xfId="44037"/>
    <cellStyle name="60 % - Akzent3 2" xfId="44038"/>
    <cellStyle name="60 % - Akzent4 2" xfId="44039"/>
    <cellStyle name="60 % - Akzent5 2" xfId="44040"/>
    <cellStyle name="60 % - Akzent6 2" xfId="44041"/>
    <cellStyle name="60% - Accent1" xfId="46004"/>
    <cellStyle name="60% - Accent2" xfId="46008"/>
    <cellStyle name="60% - Accent2 2" xfId="1141"/>
    <cellStyle name="60% - Accent3" xfId="46012"/>
    <cellStyle name="60% - Accent4" xfId="46016"/>
    <cellStyle name="60% - Accent5" xfId="46020"/>
    <cellStyle name="60% - Accent6" xfId="46024"/>
    <cellStyle name="60% — akcent 1 10" xfId="1132"/>
    <cellStyle name="60% - akcent 1 2" xfId="559"/>
    <cellStyle name="60% — akcent 1 2" xfId="794"/>
    <cellStyle name="60% - akcent 1 3" xfId="600"/>
    <cellStyle name="60% — akcent 1 3" xfId="811"/>
    <cellStyle name="60% - akcent 1 4" xfId="730"/>
    <cellStyle name="60% — akcent 1 4" xfId="829"/>
    <cellStyle name="60% - akcent 1 5" xfId="900"/>
    <cellStyle name="60% — akcent 1 5" xfId="830"/>
    <cellStyle name="60% - akcent 1 6" xfId="923"/>
    <cellStyle name="60% — akcent 1 6" xfId="865"/>
    <cellStyle name="60% — akcent 1 7" xfId="941"/>
    <cellStyle name="60% — akcent 1 8" xfId="964"/>
    <cellStyle name="60% — akcent 1 9" xfId="968"/>
    <cellStyle name="60% — akcent 2 10" xfId="1129"/>
    <cellStyle name="60% - akcent 2 2" xfId="563"/>
    <cellStyle name="60% — akcent 2 2" xfId="797"/>
    <cellStyle name="60% - akcent 2 3" xfId="604"/>
    <cellStyle name="60% — akcent 2 3" xfId="814"/>
    <cellStyle name="60% - akcent 2 4" xfId="734"/>
    <cellStyle name="60% — akcent 2 4" xfId="833"/>
    <cellStyle name="60% - akcent 2 5" xfId="904"/>
    <cellStyle name="60% — akcent 2 5" xfId="850"/>
    <cellStyle name="60% - akcent 2 6" xfId="926"/>
    <cellStyle name="60% — akcent 2 6" xfId="868"/>
    <cellStyle name="60% — akcent 2 7" xfId="944"/>
    <cellStyle name="60% — akcent 2 8" xfId="967"/>
    <cellStyle name="60% — akcent 2 9" xfId="984"/>
    <cellStyle name="60% — akcent 3 10" xfId="1127"/>
    <cellStyle name="60% - akcent 3 2" xfId="567"/>
    <cellStyle name="60% — akcent 3 2" xfId="800"/>
    <cellStyle name="60% - akcent 3 3" xfId="608"/>
    <cellStyle name="60% — akcent 3 3" xfId="817"/>
    <cellStyle name="60% - akcent 3 4" xfId="738"/>
    <cellStyle name="60% — akcent 3 4" xfId="837"/>
    <cellStyle name="60% - akcent 3 5" xfId="908"/>
    <cellStyle name="60% — akcent 3 5" xfId="853"/>
    <cellStyle name="60% - akcent 3 6" xfId="929"/>
    <cellStyle name="60% — akcent 3 6" xfId="871"/>
    <cellStyle name="60% — akcent 3 7" xfId="947"/>
    <cellStyle name="60% — akcent 3 8" xfId="971"/>
    <cellStyle name="60% — akcent 3 9" xfId="987"/>
    <cellStyle name="60% — akcent 4 10" xfId="957"/>
    <cellStyle name="60% - akcent 4 2" xfId="571"/>
    <cellStyle name="60% — akcent 4 2" xfId="803"/>
    <cellStyle name="60% - akcent 4 3" xfId="612"/>
    <cellStyle name="60% — akcent 4 3" xfId="820"/>
    <cellStyle name="60% - akcent 4 4" xfId="742"/>
    <cellStyle name="60% — akcent 4 4" xfId="841"/>
    <cellStyle name="60% - akcent 4 5" xfId="912"/>
    <cellStyle name="60% — akcent 4 5" xfId="856"/>
    <cellStyle name="60% - akcent 4 6" xfId="932"/>
    <cellStyle name="60% — akcent 4 6" xfId="874"/>
    <cellStyle name="60% — akcent 4 7" xfId="950"/>
    <cellStyle name="60% — akcent 4 8" xfId="975"/>
    <cellStyle name="60% — akcent 4 9" xfId="990"/>
    <cellStyle name="60% — akcent 5 10" xfId="45035"/>
    <cellStyle name="60% - akcent 5 2" xfId="575"/>
    <cellStyle name="60% — akcent 5 2" xfId="806"/>
    <cellStyle name="60% - akcent 5 3" xfId="616"/>
    <cellStyle name="60% — akcent 5 3" xfId="823"/>
    <cellStyle name="60% - akcent 5 4" xfId="746"/>
    <cellStyle name="60% — akcent 5 4" xfId="844"/>
    <cellStyle name="60% - akcent 5 5" xfId="916"/>
    <cellStyle name="60% — akcent 5 5" xfId="859"/>
    <cellStyle name="60% - akcent 5 6" xfId="935"/>
    <cellStyle name="60% — akcent 5 6" xfId="877"/>
    <cellStyle name="60% — akcent 5 7" xfId="953"/>
    <cellStyle name="60% — akcent 5 8" xfId="979"/>
    <cellStyle name="60% — akcent 5 9" xfId="993"/>
    <cellStyle name="60% — akcent 6 10" xfId="960"/>
    <cellStyle name="60% - akcent 6 2" xfId="579"/>
    <cellStyle name="60% — akcent 6 2" xfId="809"/>
    <cellStyle name="60% - akcent 6 3" xfId="620"/>
    <cellStyle name="60% — akcent 6 3" xfId="826"/>
    <cellStyle name="60% - akcent 6 4" xfId="750"/>
    <cellStyle name="60% — akcent 6 4" xfId="847"/>
    <cellStyle name="60% - akcent 6 5" xfId="920"/>
    <cellStyle name="60% — akcent 6 5" xfId="862"/>
    <cellStyle name="60% - akcent 6 6" xfId="938"/>
    <cellStyle name="60% — akcent 6 6" xfId="880"/>
    <cellStyle name="60% — akcent 6 7" xfId="956"/>
    <cellStyle name="60% — akcent 6 8" xfId="982"/>
    <cellStyle name="60% — akcent 6 9" xfId="996"/>
    <cellStyle name="60% - Akzent1" xfId="44042"/>
    <cellStyle name="60% - Akzent2" xfId="44043"/>
    <cellStyle name="60% - Akzent3" xfId="44044"/>
    <cellStyle name="60% - Akzent4" xfId="44045"/>
    <cellStyle name="60% - Akzent5" xfId="44046"/>
    <cellStyle name="60% - Akzent6" xfId="44047"/>
    <cellStyle name="6401" xfId="44048"/>
    <cellStyle name="ac" xfId="44049"/>
    <cellStyle name="Accent1" xfId="46001"/>
    <cellStyle name="Accent1 - 20%" xfId="20"/>
    <cellStyle name="Accent1 - 40%" xfId="21"/>
    <cellStyle name="Accent1 - 60%" xfId="22"/>
    <cellStyle name="Accent1 2" xfId="23"/>
    <cellStyle name="Accent1 3" xfId="24"/>
    <cellStyle name="Accent2" xfId="46005"/>
    <cellStyle name="Accent2 - 20%" xfId="25"/>
    <cellStyle name="Accent2 - 40%" xfId="26"/>
    <cellStyle name="Accent2 - 60%" xfId="27"/>
    <cellStyle name="Accent2 2" xfId="28"/>
    <cellStyle name="Accent2 3" xfId="29"/>
    <cellStyle name="Accent3" xfId="46009"/>
    <cellStyle name="Accent3 - 20%" xfId="30"/>
    <cellStyle name="Accent3 - 40%" xfId="31"/>
    <cellStyle name="Accent3 - 60%" xfId="32"/>
    <cellStyle name="Accent3 2" xfId="33"/>
    <cellStyle name="Accent3 3" xfId="34"/>
    <cellStyle name="Accent4" xfId="46013"/>
    <cellStyle name="Accent4 - 20%" xfId="35"/>
    <cellStyle name="Accent4 - 40%" xfId="36"/>
    <cellStyle name="Accent4 - 60%" xfId="37"/>
    <cellStyle name="Accent4 2" xfId="38"/>
    <cellStyle name="Accent4 3" xfId="39"/>
    <cellStyle name="Accent5" xfId="46017"/>
    <cellStyle name="Accent5 - 20%" xfId="40"/>
    <cellStyle name="Accent5 - 40%" xfId="41"/>
    <cellStyle name="Accent5 - 60%" xfId="42"/>
    <cellStyle name="Accent5 2" xfId="43"/>
    <cellStyle name="Accent5 3" xfId="44"/>
    <cellStyle name="Accent6" xfId="46021"/>
    <cellStyle name="Accent6 - 20%" xfId="45"/>
    <cellStyle name="Accent6 - 40%" xfId="46"/>
    <cellStyle name="Accent6 - 60%" xfId="47"/>
    <cellStyle name="Accent6 2" xfId="48"/>
    <cellStyle name="Accent6 3" xfId="49"/>
    <cellStyle name="Accounting" xfId="44050"/>
    <cellStyle name="AeE­ [0]_INQUIRY ¿?¾÷AßAø " xfId="44051"/>
    <cellStyle name="AeE­_INQUIRY ¿?¾÷AßAø " xfId="44052"/>
    <cellStyle name="AFE" xfId="44053"/>
    <cellStyle name="Akcent 1 2" xfId="556"/>
    <cellStyle name="Akcent 1 2 2" xfId="1107"/>
    <cellStyle name="Akcent 1 3" xfId="597"/>
    <cellStyle name="Akcent 1 4" xfId="727"/>
    <cellStyle name="Akcent 1 5" xfId="897"/>
    <cellStyle name="Akcent 2 2" xfId="560"/>
    <cellStyle name="Akcent 2 2 2" xfId="1108"/>
    <cellStyle name="Akcent 2 3" xfId="601"/>
    <cellStyle name="Akcent 2 4" xfId="731"/>
    <cellStyle name="Akcent 2 5" xfId="901"/>
    <cellStyle name="Akcent 3 2" xfId="564"/>
    <cellStyle name="Akcent 3 2 2" xfId="1109"/>
    <cellStyle name="Akcent 3 3" xfId="605"/>
    <cellStyle name="Akcent 3 4" xfId="735"/>
    <cellStyle name="Akcent 3 5" xfId="905"/>
    <cellStyle name="Akcent 4 2" xfId="568"/>
    <cellStyle name="Akcent 4 2 2" xfId="1110"/>
    <cellStyle name="Akcent 4 3" xfId="609"/>
    <cellStyle name="Akcent 4 4" xfId="739"/>
    <cellStyle name="Akcent 4 5" xfId="909"/>
    <cellStyle name="Akcent 5 2" xfId="572"/>
    <cellStyle name="Akcent 5 2 2" xfId="1111"/>
    <cellStyle name="Akcent 5 3" xfId="613"/>
    <cellStyle name="Akcent 5 4" xfId="743"/>
    <cellStyle name="Akcent 5 5" xfId="913"/>
    <cellStyle name="Akcent 6 2" xfId="576"/>
    <cellStyle name="Akcent 6 2 2" xfId="1112"/>
    <cellStyle name="Akcent 6 3" xfId="617"/>
    <cellStyle name="Akcent 6 4" xfId="747"/>
    <cellStyle name="Akcent 6 5" xfId="917"/>
    <cellStyle name="ALIGNMENT" xfId="44054"/>
    <cellStyle name="args.style" xfId="44055"/>
    <cellStyle name="Array-Entered" xfId="44056"/>
    <cellStyle name="AÞ¸¶ [0]_INQUIRY ¿?¾÷AßAø " xfId="44057"/>
    <cellStyle name="AÞ¸¶_INQUIRY ¿?¾÷AßAø " xfId="44058"/>
    <cellStyle name="Ausgabe 2" xfId="44059"/>
    <cellStyle name="Ausgabe 3" xfId="44060"/>
    <cellStyle name="AutoFormat-Optionen" xfId="44061"/>
    <cellStyle name="Bad" xfId="45995"/>
    <cellStyle name="Bad 2" xfId="50"/>
    <cellStyle name="Berechnung 2" xfId="44062"/>
    <cellStyle name="Berechnung 3" xfId="44063"/>
    <cellStyle name="blue" xfId="44064"/>
    <cellStyle name="Blue Dollars" xfId="44065"/>
    <cellStyle name="Blue Numbers" xfId="44066"/>
    <cellStyle name="Body - No Decimal Place" xfId="44067"/>
    <cellStyle name="Bolivars" xfId="44068"/>
    <cellStyle name="Bottom Row" xfId="44069"/>
    <cellStyle name="BoxedTotal" xfId="44070"/>
    <cellStyle name="Buena 2" xfId="51"/>
    <cellStyle name="BuiltOption_Content" xfId="44071"/>
    <cellStyle name="C?AØ_¿?¾÷CoE² " xfId="44072"/>
    <cellStyle name="C￥AØ_¿μ¾÷CoE² " xfId="44073"/>
    <cellStyle name="Calc Currency (0)" xfId="44074"/>
    <cellStyle name="Calc Currency (2)" xfId="44075"/>
    <cellStyle name="Calc opsec" xfId="44076"/>
    <cellStyle name="Calc Percent (0)" xfId="44077"/>
    <cellStyle name="Calc Percent (1)" xfId="44078"/>
    <cellStyle name="Calc Percent (2)" xfId="44079"/>
    <cellStyle name="Calc total" xfId="44080"/>
    <cellStyle name="Calc Units (0)" xfId="44081"/>
    <cellStyle name="Calc Units (1)" xfId="44082"/>
    <cellStyle name="Calc Units (2)" xfId="44083"/>
    <cellStyle name="Calculation" xfId="45997"/>
    <cellStyle name="Calculation 2" xfId="52"/>
    <cellStyle name="Calculation 3" xfId="53"/>
    <cellStyle name="Cálculo 2" xfId="54"/>
    <cellStyle name="Cálculo 2 2" xfId="55"/>
    <cellStyle name="Cálculo 2 3" xfId="56"/>
    <cellStyle name="Cálculo 3" xfId="57"/>
    <cellStyle name="Cálculo 4" xfId="58"/>
    <cellStyle name="Cálculo 5" xfId="59"/>
    <cellStyle name="Cálculo 6" xfId="60"/>
    <cellStyle name="čárky_List1" xfId="44084"/>
    <cellStyle name="category" xfId="44085"/>
    <cellStyle name="category 2" xfId="44086"/>
    <cellStyle name="Celda de comprobación 2" xfId="61"/>
    <cellStyle name="Celda vinculada 2" xfId="62"/>
    <cellStyle name="Cgmma [0]_Focus History" xfId="44087"/>
    <cellStyle name="Check Cell" xfId="45998"/>
    <cellStyle name="Check Cell 2" xfId="63"/>
    <cellStyle name="čiarky [0]_Kalkulation POLO GP STAND 23.7.99" xfId="44088"/>
    <cellStyle name="čiarky_Kalkulation POLO GP STAND 23.7.99" xfId="44089"/>
    <cellStyle name="CombinedVol_Data" xfId="44090"/>
    <cellStyle name="Comma  - Style1" xfId="44091"/>
    <cellStyle name="Comma  - Style1 2" xfId="44092"/>
    <cellStyle name="Comma  - Style2" xfId="44093"/>
    <cellStyle name="Comma  - Style2 2" xfId="44094"/>
    <cellStyle name="Comma  - Style3" xfId="44095"/>
    <cellStyle name="Comma  - Style3 2" xfId="44096"/>
    <cellStyle name="Comma  - Style4" xfId="44097"/>
    <cellStyle name="Comma  - Style4 2" xfId="44098"/>
    <cellStyle name="Comma  - Style5" xfId="44099"/>
    <cellStyle name="Comma  - Style5 2" xfId="44100"/>
    <cellStyle name="Comma  - Style6" xfId="44101"/>
    <cellStyle name="Comma  - Style6 2" xfId="44102"/>
    <cellStyle name="Comma  - Style7" xfId="44103"/>
    <cellStyle name="Comma  - Style7 2" xfId="44104"/>
    <cellStyle name="Comma  - Style8" xfId="44105"/>
    <cellStyle name="Comma  - Style8 2" xfId="44106"/>
    <cellStyle name="Comma (0,0)" xfId="44107"/>
    <cellStyle name="Comma (0,0) -" xfId="44108"/>
    <cellStyle name="Comma (0,0) incl." xfId="44109"/>
    <cellStyle name="Comma (0,0) N/A" xfId="44110"/>
    <cellStyle name="Comma (0,0) TBD" xfId="44111"/>
    <cellStyle name="Comma (0,0) TBD-" xfId="44112"/>
    <cellStyle name="Comma (0,0) TBD_(4+8) YoY (3)" xfId="44113"/>
    <cellStyle name="Comma (0,0) TBD-_Europe Region" xfId="44114"/>
    <cellStyle name="Comma (0,0) TBD_H-C Facer" xfId="44115"/>
    <cellStyle name="Comma (0,0) TBD-_Page 2f (2)" xfId="44116"/>
    <cellStyle name="Comma (0,0) TBD_Tab 1" xfId="44117"/>
    <cellStyle name="Comma (0,0) TBD-_YoY" xfId="44118"/>
    <cellStyle name="Comma (0,0) TBD_YoY (4)" xfId="44119"/>
    <cellStyle name="Comma (0,0)_Tab 1" xfId="44120"/>
    <cellStyle name="Comma (0,00)" xfId="44121"/>
    <cellStyle name="Comma (0,00) -" xfId="44122"/>
    <cellStyle name="Comma (0,00) incl." xfId="44123"/>
    <cellStyle name="Comma (0,00) N/A" xfId="44124"/>
    <cellStyle name="Comma (0,00) TBD" xfId="44125"/>
    <cellStyle name="Comma (0,00) TBD-" xfId="44126"/>
    <cellStyle name="Comma (0,00) TBD_Europe Region" xfId="44127"/>
    <cellStyle name="Comma (0,00) TBD-_Europe Region" xfId="44128"/>
    <cellStyle name="Comma (0,00) TBD_Page 2f (2)" xfId="44129"/>
    <cellStyle name="Comma (0,00) TBD-_Page 2f (2)" xfId="44130"/>
    <cellStyle name="Comma (0,00) TBD_Tab 1" xfId="44131"/>
    <cellStyle name="Comma (0,00) TBD-_YoY" xfId="44132"/>
    <cellStyle name="Comma (0,00)_B Car facer (2f)" xfId="44133"/>
    <cellStyle name="Comma (0,000)" xfId="44134"/>
    <cellStyle name="Comma (0,000) -" xfId="44135"/>
    <cellStyle name="Comma (0,000) incl." xfId="44136"/>
    <cellStyle name="Comma (0,000) N/A" xfId="44137"/>
    <cellStyle name="Comma (0,000) TBD" xfId="44138"/>
    <cellStyle name="Comma (0,000) TBD-" xfId="44139"/>
    <cellStyle name="Comma (0,000) TBD_Page 2f (2)" xfId="44140"/>
    <cellStyle name="Comma (0,000) TBD-_Page 2f (2)" xfId="44141"/>
    <cellStyle name="Comma (0,000) TBD_Tab 1" xfId="44142"/>
    <cellStyle name="Comma (0,000) TBD-_YoY" xfId="44143"/>
    <cellStyle name="Comma (0,000)_(4+8) YoY (3)" xfId="44144"/>
    <cellStyle name="Comma (00)" xfId="44145"/>
    <cellStyle name="Comma (1)" xfId="44146"/>
    <cellStyle name="Comma (2)" xfId="44147"/>
    <cellStyle name="Comma [0] -" xfId="44148"/>
    <cellStyle name="Comma [0] incl." xfId="44149"/>
    <cellStyle name="Comma [0] N/A" xfId="44150"/>
    <cellStyle name="Comma [0] TBD" xfId="44151"/>
    <cellStyle name="Comma [0] TBD-" xfId="44152"/>
    <cellStyle name="Comma [0] TBD_12+0 Updated vs Budget incl gross list" xfId="44153"/>
    <cellStyle name="Comma [0] TBD-_12+0 Updated vs Budget incl gross list" xfId="44154"/>
    <cellStyle name="Comma [0] TBD_120 vs Budget incl gross list" xfId="44155"/>
    <cellStyle name="Comma [0] TBD-_120 vs Budget incl gross list" xfId="44156"/>
    <cellStyle name="Comma [0] TBD_2002BusPlanAttachments" xfId="44157"/>
    <cellStyle name="Comma [0] TBD-_2002BusPlanAttachments" xfId="44158"/>
    <cellStyle name="Comma [0] TBD_2002BusPlanAttachments - Revised" xfId="44159"/>
    <cellStyle name="Comma [0] TBD-_2002BusPlanAttachments - Revised" xfId="44160"/>
    <cellStyle name="Comma [0] TBD_2003 r&amp;o" xfId="44161"/>
    <cellStyle name="Comma [0] TBD-_2003 r&amp;o" xfId="44162"/>
    <cellStyle name="Comma [0] TBD_2004 Budget Restatement Key Phys" xfId="44163"/>
    <cellStyle name="Comma [0] TBD-_2004 Budget Restatement Key Phys" xfId="44164"/>
    <cellStyle name="Comma [0] TBD_2004 Rest. Budget QoQ new format" xfId="44165"/>
    <cellStyle name="Comma [0] TBD-_2004 Rest. Budget QoQ new format" xfId="44166"/>
    <cellStyle name="Comma [0] TBD_688(39)Attachments revised2" xfId="44167"/>
    <cellStyle name="Comma [0] TBD-_688(39)Attachments revised2" xfId="44168"/>
    <cellStyle name="Comma [0] TBD_Book3" xfId="44169"/>
    <cellStyle name="Comma [0] TBD-_Book3" xfId="44170"/>
    <cellStyle name="Comma [0] TBD_Book4" xfId="44171"/>
    <cellStyle name="Comma [0] TBD-_Book4" xfId="44172"/>
    <cellStyle name="Comma [0] TBD_BP6 Analysis Package v1" xfId="44173"/>
    <cellStyle name="Comma [0] TBD-_BP6 Analysis Package v1" xfId="44174"/>
    <cellStyle name="Comma [0] TBD_BPL Volumes Target vs BP6 Overlayed" xfId="44175"/>
    <cellStyle name="Comma [0] TBD-_BPL Volumes Target vs BP6 Overlayed" xfId="44176"/>
    <cellStyle name="Comma [0] TBD_Calendarisation 2003 Total PAG vs 11+1" xfId="44177"/>
    <cellStyle name="Comma [0] TBD-_Calendarisation 2003 Total PAG vs 11+1" xfId="44178"/>
    <cellStyle name="Comma [0] TBD_Calendarised 2004 Budget v7 Update" xfId="44179"/>
    <cellStyle name="Comma [0] TBD-_Calendarised 2004 Budget v7 Update" xfId="44180"/>
    <cellStyle name="Comma [0] TBD_Europe Region" xfId="44181"/>
    <cellStyle name="Comma [0] TBD-_Europe Region" xfId="44182"/>
    <cellStyle name="Comma [0] TBD_F08 00 to PF3" xfId="44183"/>
    <cellStyle name="Comma [0] TBD-_F08 00 to PF3" xfId="44184"/>
    <cellStyle name="Comma [0] TBD_J&amp;LR 6+6 QoQ" xfId="44185"/>
    <cellStyle name="Comma [0] TBD-_J&amp;LR 6+6 QoQ" xfId="44186"/>
    <cellStyle name="Comma [0] TBD_JLR 0+12 Forecast v11c part2" xfId="44187"/>
    <cellStyle name="Comma [0] TBD-_JLR 0+12 Forecast v11c part2" xfId="44188"/>
    <cellStyle name="Comma [0] TBD_PAG (0+12) Base Forecast Y-o-Y" xfId="44189"/>
    <cellStyle name="Comma [0] TBD-_PAG (0+12) Base Forecast Y-o-Y" xfId="44190"/>
    <cellStyle name="Comma [0] TBD_PAG (0+12) Variance Analysis Back up" xfId="44191"/>
    <cellStyle name="Comma [0] TBD-_PAG (0+12) Variance Analysis Back up" xfId="44192"/>
    <cellStyle name="Comma [0] TBD_PAG August 14 Status" xfId="44193"/>
    <cellStyle name="Comma [0] TBD-_PAG August 14 Status" xfId="44194"/>
    <cellStyle name="Comma [0] TBD_PAG Budget consol vs 10+2" xfId="44195"/>
    <cellStyle name="Comma [0] TBD-_PAG Budget consol vs 10+2" xfId="44196"/>
    <cellStyle name="Comma [0] TBD_PAG Budget consol vs 11+1" xfId="44197"/>
    <cellStyle name="Comma [0] TBD-_PAG Budget consol vs 11+1" xfId="44198"/>
    <cellStyle name="Comma [0] TBD_PAG Calendarised 2004 Budet - Derek backup" xfId="44199"/>
    <cellStyle name="Comma [0] TBD-_PAG Calendarised 2004 Budet - Derek backup" xfId="44200"/>
    <cellStyle name="Comma [0] TBD_PAG Calendarised 2004 Budet - Derek backupUpdateJan15 - new risksCostPerfUpdate" xfId="44201"/>
    <cellStyle name="Comma [0] TBD-_PAG Calendarised 2004 Budet - Derek backupUpdateJan15 - new risksCostPerfUpdate" xfId="44202"/>
    <cellStyle name="Comma [0] TBD_PAG consol 10+2 v3" xfId="44203"/>
    <cellStyle name="Comma [0] TBD-_PAG consol 10+2 v3" xfId="44204"/>
    <cellStyle name="Comma [0] TBD_PAG YoY Summary by Qtr &amp; Brand" xfId="44205"/>
    <cellStyle name="Comma [0] TBD-_PAG YoY Summary by Qtr &amp; Brand" xfId="44206"/>
    <cellStyle name="Comma [0] TBD_Page 2f (2)" xfId="44207"/>
    <cellStyle name="Comma [0] TBD-_Page 2f (2)" xfId="44208"/>
    <cellStyle name="Comma [0] TBD_PF1 to PF3 Walk" xfId="44209"/>
    <cellStyle name="Comma [0] TBD-_PF1 to PF3 Walk" xfId="44210"/>
    <cellStyle name="Comma [0] TBD_Profitable Growth for Thursfield Feb 2003 v2" xfId="44211"/>
    <cellStyle name="Comma [0] TBD-_Profitable Growth for Thursfield Feb 2003 v2" xfId="44212"/>
    <cellStyle name="Comma [0] TBD_r&amp;o" xfId="44213"/>
    <cellStyle name="Comma [0] TBD-_Sept 24 SBG Volvo Cars" xfId="44214"/>
    <cellStyle name="Comma [0] TBD_Volvo Budget Quarter Cash Flow 21Jan04" xfId="44215"/>
    <cellStyle name="Comma [0] TBD-_Volvo Budget Quarter Cash Flow 21Jan04" xfId="44216"/>
    <cellStyle name="Comma [0] TBD_Volvo Forecast Input Template" xfId="44217"/>
    <cellStyle name="Comma [0] TBD-_Volvo Forecast Input Template" xfId="44218"/>
    <cellStyle name="Comma [0] TBD_Year over Year schedules_post Mr Fields Review" xfId="44219"/>
    <cellStyle name="Comma [0] TBD-_Year over Year schedules_post Mr Fields Review" xfId="44220"/>
    <cellStyle name="Comma [0] TBD_YoY BP6 2003-2007 Summary" xfId="44221"/>
    <cellStyle name="Comma [0] TBD-_YoY BP6 2003-2007 Summary" xfId="44222"/>
    <cellStyle name="Comma [00]" xfId="44223"/>
    <cellStyle name="Comma [1]" xfId="44224"/>
    <cellStyle name="Comma [2]" xfId="44225"/>
    <cellStyle name="Comma 2" xfId="44226"/>
    <cellStyle name="comma zerodec" xfId="44227"/>
    <cellStyle name="Comma, 0" xfId="44228"/>
    <cellStyle name="Comma, 0 2" xfId="44229"/>
    <cellStyle name="Comma, 0 2 2" xfId="44230"/>
    <cellStyle name="Comma, 0 3" xfId="44231"/>
    <cellStyle name="Comma[2]" xfId="44232"/>
    <cellStyle name="Comma0" xfId="44233"/>
    <cellStyle name="Copied" xfId="44234"/>
    <cellStyle name="COST1" xfId="44235"/>
    <cellStyle name="Currency $" xfId="44236"/>
    <cellStyle name="Currency $ 2" xfId="44237"/>
    <cellStyle name="Currency $ 2 2" xfId="44238"/>
    <cellStyle name="Currency $ 3" xfId="44239"/>
    <cellStyle name="Currency $ 4" xfId="44240"/>
    <cellStyle name="Currency $ 5" xfId="44241"/>
    <cellStyle name="Currency $ 6" xfId="44242"/>
    <cellStyle name="Currency (0)" xfId="44243"/>
    <cellStyle name="Currency (0) -" xfId="44244"/>
    <cellStyle name="Currency (0) incl." xfId="44245"/>
    <cellStyle name="Currency (0) N/A" xfId="44246"/>
    <cellStyle name="Currency (0) TBD" xfId="44247"/>
    <cellStyle name="Currency (0) TBD-" xfId="44248"/>
    <cellStyle name="Currency (0) TBD_12+0 Updated vs Budget incl gross list" xfId="44249"/>
    <cellStyle name="Currency (0) TBD-_12+0 Updated vs Budget incl gross list" xfId="44250"/>
    <cellStyle name="Currency (0) TBD_120 vs Budget incl gross list" xfId="44251"/>
    <cellStyle name="Currency (0) TBD-_120 vs Budget incl gross list" xfId="44252"/>
    <cellStyle name="Currency (0) TBD_2002BusPlanAttachments" xfId="44253"/>
    <cellStyle name="Currency (0) TBD-_2002BusPlanAttachments" xfId="44254"/>
    <cellStyle name="Currency (0) TBD_2002BusPlanAttachments - Revised" xfId="44255"/>
    <cellStyle name="Currency (0) TBD-_2002BusPlanAttachments - Revised" xfId="44256"/>
    <cellStyle name="Currency (0) TBD_2003 r&amp;o" xfId="44257"/>
    <cellStyle name="Currency (0) TBD-_2003 r&amp;o" xfId="44258"/>
    <cellStyle name="Currency (0) TBD_2004 Budget Restatement Key Phys" xfId="44259"/>
    <cellStyle name="Currency (0) TBD-_2004 Budget Restatement Key Phys" xfId="44260"/>
    <cellStyle name="Currency (0) TBD_2004 Rest. Budget QoQ new format" xfId="44261"/>
    <cellStyle name="Currency (0) TBD-_2004 Rest. Budget QoQ new format" xfId="44262"/>
    <cellStyle name="Currency (0) TBD_688(39)Attachments revised2" xfId="44263"/>
    <cellStyle name="Currency (0) TBD-_688(39)Attachments revised2" xfId="44264"/>
    <cellStyle name="Currency (0) TBD_Book3" xfId="44265"/>
    <cellStyle name="Currency (0) TBD-_Book3" xfId="44266"/>
    <cellStyle name="Currency (0) TBD_Book4" xfId="44267"/>
    <cellStyle name="Currency (0) TBD-_Book4" xfId="44268"/>
    <cellStyle name="Currency (0) TBD_BP6 Analysis Package v1" xfId="44269"/>
    <cellStyle name="Currency (0) TBD-_BP6 Analysis Package v1" xfId="44270"/>
    <cellStyle name="Currency (0) TBD_BPL Volumes Target vs BP6 Overlayed" xfId="44271"/>
    <cellStyle name="Currency (0) TBD-_BPL Volumes Target vs BP6 Overlayed" xfId="44272"/>
    <cellStyle name="Currency (0) TBD_Calendarisation 2003 Total PAG vs 11+1" xfId="44273"/>
    <cellStyle name="Currency (0) TBD-_Calendarisation 2003 Total PAG vs 11+1" xfId="44274"/>
    <cellStyle name="Currency (0) TBD_Calendarised 2004 Budget v7 Update" xfId="44275"/>
    <cellStyle name="Currency (0) TBD-_Calendarised 2004 Budget v7 Update" xfId="44276"/>
    <cellStyle name="Currency (0) TBD_F08 00 to PF3" xfId="44277"/>
    <cellStyle name="Currency (0) TBD-_F08 00 to PF3" xfId="44278"/>
    <cellStyle name="Currency (0) TBD_J&amp;LR 6+6 QoQ" xfId="44279"/>
    <cellStyle name="Currency (0) TBD-_J&amp;LR 6+6 QoQ" xfId="44280"/>
    <cellStyle name="Currency (0) TBD_JLR 0+12 Forecast v11c part2" xfId="44281"/>
    <cellStyle name="Currency (0) TBD-_JLR 0+12 Forecast v11c part2" xfId="44282"/>
    <cellStyle name="Currency (0) TBD_PAG (0+12) Base Forecast Y-o-Y" xfId="44283"/>
    <cellStyle name="Currency (0) TBD-_PAG (0+12) Base Forecast Y-o-Y" xfId="44284"/>
    <cellStyle name="Currency (0) TBD_PAG (0+12) Variance Analysis Back up" xfId="44285"/>
    <cellStyle name="Currency (0) TBD-_PAG (0+12) Variance Analysis Back up" xfId="44286"/>
    <cellStyle name="Currency (0) TBD_PAG August 14 Status" xfId="44287"/>
    <cellStyle name="Currency (0) TBD-_PAG August 14 Status" xfId="44288"/>
    <cellStyle name="Currency (0) TBD_PAG Budget consol vs 10+2" xfId="44289"/>
    <cellStyle name="Currency (0) TBD-_PAG Budget consol vs 10+2" xfId="44290"/>
    <cellStyle name="Currency (0) TBD_PAG Budget consol vs 11+1" xfId="44291"/>
    <cellStyle name="Currency (0) TBD-_PAG Budget consol vs 11+1" xfId="44292"/>
    <cellStyle name="Currency (0) TBD_PAG Calendarised 2004 Budet - Derek backup" xfId="44293"/>
    <cellStyle name="Currency (0) TBD-_PAG Calendarised 2004 Budet - Derek backup" xfId="44294"/>
    <cellStyle name="Currency (0) TBD_PAG Calendarised 2004 Budet - Derek backupUpdateJan15 - new risksCostPerfUpdate" xfId="44295"/>
    <cellStyle name="Currency (0) TBD-_PAG Calendarised 2004 Budet - Derek backupUpdateJan15 - new risksCostPerfUpdate" xfId="44296"/>
    <cellStyle name="Currency (0) TBD_PAG consol 10+2 v3" xfId="44297"/>
    <cellStyle name="Currency (0) TBD-_PAG consol 10+2 v3" xfId="44298"/>
    <cellStyle name="Currency (0) TBD_PAG YoY Summary by Qtr &amp; Brand" xfId="44299"/>
    <cellStyle name="Currency (0) TBD-_PAG YoY Summary by Qtr &amp; Brand" xfId="44300"/>
    <cellStyle name="Currency (0) TBD_PF1 to PF3 Walk" xfId="44301"/>
    <cellStyle name="Currency (0) TBD-_PF1 to PF3 Walk" xfId="44302"/>
    <cellStyle name="Currency (0) TBD_Profitable Growth for Thursfield Feb 2003 v2" xfId="44303"/>
    <cellStyle name="Currency (0) TBD-_Profitable Growth for Thursfield Feb 2003 v2" xfId="44304"/>
    <cellStyle name="Currency (0) TBD_Sept 24 SBG Volvo Cars" xfId="44305"/>
    <cellStyle name="Currency (0) TBD-_Sept 24 SBG Volvo Cars" xfId="44306"/>
    <cellStyle name="Currency (0) TBD_Tab 1" xfId="44307"/>
    <cellStyle name="Currency (0) TBD-_Volvo Budget Quarter Cash Flow 21Jan04" xfId="44308"/>
    <cellStyle name="Currency (0) TBD_Volvo Forecast Input Template" xfId="44309"/>
    <cellStyle name="Currency (0) TBD-_Volvo Forecast Input Template" xfId="44310"/>
    <cellStyle name="Currency (0) TBD_Year over Year schedules_post Mr Fields Review" xfId="44311"/>
    <cellStyle name="Currency (0) TBD-_Year over Year schedules_post Mr Fields Review" xfId="44312"/>
    <cellStyle name="Currency (0) TBD_YoY BP6 2003-2007 Summary" xfId="44313"/>
    <cellStyle name="Currency (0) TBD-_YoY BP6 2003-2007 Summary" xfId="44314"/>
    <cellStyle name="Currency (0)_12+0 Updated vs Budget incl gross list" xfId="44315"/>
    <cellStyle name="Currency (00)" xfId="44316"/>
    <cellStyle name="Currency (1)" xfId="44317"/>
    <cellStyle name="Currency (2)" xfId="44318"/>
    <cellStyle name="Currency [0,0]" xfId="44319"/>
    <cellStyle name="Currency [0,0] -" xfId="44320"/>
    <cellStyle name="Currency [0,0] incl." xfId="44321"/>
    <cellStyle name="Currency [0,0] N/A" xfId="44322"/>
    <cellStyle name="Currency [0,0] TBD" xfId="44323"/>
    <cellStyle name="Currency [0,0] TBD-" xfId="44324"/>
    <cellStyle name="Currency [0,0] TBD_Tab 1" xfId="44325"/>
    <cellStyle name="Currency [0,0] TBD-_YoY" xfId="44326"/>
    <cellStyle name="Currency [0,0]_Box (vs 1998 (12+0))" xfId="44327"/>
    <cellStyle name="Currency [0,00]" xfId="44328"/>
    <cellStyle name="Currency [0,00] -" xfId="44329"/>
    <cellStyle name="Currency [0,00] incl." xfId="44330"/>
    <cellStyle name="Currency [0,00] N/A" xfId="44331"/>
    <cellStyle name="Currency [0,00] TBD" xfId="44332"/>
    <cellStyle name="Currency [0,00] TBD-" xfId="44333"/>
    <cellStyle name="Currency [0,00] TBD_1f" xfId="44334"/>
    <cellStyle name="Currency [0,00] TBD-_Europe Region" xfId="44335"/>
    <cellStyle name="Currency [0,00] TBD_Key Data (2f)" xfId="44336"/>
    <cellStyle name="Currency [0,00] TBD-_Page 2f (2)" xfId="44337"/>
    <cellStyle name="Currency [0,00] TBD_Tab 1" xfId="44338"/>
    <cellStyle name="Currency [0,00] TBD-_YoY" xfId="44339"/>
    <cellStyle name="Currency [0,00] TBD_YoY (4)" xfId="44340"/>
    <cellStyle name="Currency [0,00]_Europe Region" xfId="44341"/>
    <cellStyle name="Currency [0,000]" xfId="44342"/>
    <cellStyle name="Currency [0,000] -" xfId="44343"/>
    <cellStyle name="Currency [0,000] incl." xfId="44344"/>
    <cellStyle name="Currency [0,000] N/A" xfId="44345"/>
    <cellStyle name="Currency [0,000] TBD" xfId="44346"/>
    <cellStyle name="Currency [0,000] TBD-" xfId="44347"/>
    <cellStyle name="Currency [0,000] TBD_Page 2f (2)" xfId="44348"/>
    <cellStyle name="Currency [0,000] TBD-_Page 2f (2)" xfId="44349"/>
    <cellStyle name="Currency [0,000] TBD_Tab 1" xfId="44350"/>
    <cellStyle name="Currency [0,000] TBD-_YoY" xfId="44351"/>
    <cellStyle name="Currency [0,000]_Page 2f (2)" xfId="44352"/>
    <cellStyle name="Currency [00]" xfId="44353"/>
    <cellStyle name="Currency [1]" xfId="44354"/>
    <cellStyle name="Currency [2]" xfId="44355"/>
    <cellStyle name="Currency 2" xfId="44356"/>
    <cellStyle name="Currency[2]" xfId="44357"/>
    <cellStyle name="Currency[2] 2" xfId="44358"/>
    <cellStyle name="Currency[2] 2 2" xfId="44359"/>
    <cellStyle name="Currency[2] 3" xfId="44360"/>
    <cellStyle name="Currency[2] 4" xfId="44361"/>
    <cellStyle name="Currency[2] 5" xfId="44362"/>
    <cellStyle name="Currency0" xfId="44363"/>
    <cellStyle name="Currency1" xfId="44364"/>
    <cellStyle name="custom" xfId="44365"/>
    <cellStyle name="Dane wejściowe 2" xfId="548"/>
    <cellStyle name="Dane wejściowe 2 2" xfId="1113"/>
    <cellStyle name="Dane wejściowe 3" xfId="589"/>
    <cellStyle name="Dane wejściowe 3 2" xfId="45850"/>
    <cellStyle name="Dane wejściowe 4" xfId="719"/>
    <cellStyle name="Dane wejściowe 4 2" xfId="1006"/>
    <cellStyle name="Dane wejściowe 5" xfId="889"/>
    <cellStyle name="Dane wyjściowe 2" xfId="549"/>
    <cellStyle name="Dane wyjściowe 2 2" xfId="1114"/>
    <cellStyle name="Dane wyjściowe 3" xfId="590"/>
    <cellStyle name="Dane wyjściowe 3 2" xfId="45851"/>
    <cellStyle name="Dane wyjściowe 4" xfId="720"/>
    <cellStyle name="Dane wyjściowe 4 2" xfId="1008"/>
    <cellStyle name="Dane wyjściowe 5" xfId="890"/>
    <cellStyle name="Date" xfId="44366"/>
    <cellStyle name="Date (m/d/y)" xfId="44367"/>
    <cellStyle name="date 10" xfId="44368"/>
    <cellStyle name="date 11" xfId="44369"/>
    <cellStyle name="date 12" xfId="44370"/>
    <cellStyle name="Date 13" xfId="44371"/>
    <cellStyle name="Date 14" xfId="44372"/>
    <cellStyle name="Date 15" xfId="44373"/>
    <cellStyle name="Date 16" xfId="44374"/>
    <cellStyle name="date 17" xfId="44375"/>
    <cellStyle name="Date 17 2" xfId="44376"/>
    <cellStyle name="date 18" xfId="44377"/>
    <cellStyle name="date 19" xfId="44378"/>
    <cellStyle name="Date 2" xfId="44379"/>
    <cellStyle name="Date 2 2" xfId="44380"/>
    <cellStyle name="date 20" xfId="44381"/>
    <cellStyle name="date 21" xfId="44382"/>
    <cellStyle name="date 22" xfId="44383"/>
    <cellStyle name="date 23" xfId="44384"/>
    <cellStyle name="date 24" xfId="44385"/>
    <cellStyle name="date 25" xfId="44386"/>
    <cellStyle name="date 26" xfId="44387"/>
    <cellStyle name="date 27" xfId="44388"/>
    <cellStyle name="date 28" xfId="44389"/>
    <cellStyle name="date 29" xfId="44390"/>
    <cellStyle name="date 3" xfId="44391"/>
    <cellStyle name="date 30" xfId="44392"/>
    <cellStyle name="date 31" xfId="44393"/>
    <cellStyle name="date 32" xfId="44394"/>
    <cellStyle name="date 33" xfId="44395"/>
    <cellStyle name="date 34" xfId="44396"/>
    <cellStyle name="date 35" xfId="44397"/>
    <cellStyle name="date 36" xfId="44398"/>
    <cellStyle name="date 37" xfId="44399"/>
    <cellStyle name="date 38" xfId="44400"/>
    <cellStyle name="date 39" xfId="44401"/>
    <cellStyle name="date 4" xfId="44402"/>
    <cellStyle name="date 40" xfId="44403"/>
    <cellStyle name="date 41" xfId="44404"/>
    <cellStyle name="date 42" xfId="44405"/>
    <cellStyle name="date 43" xfId="44406"/>
    <cellStyle name="date 44" xfId="44407"/>
    <cellStyle name="date 45" xfId="44408"/>
    <cellStyle name="date 46" xfId="44409"/>
    <cellStyle name="date 47" xfId="44410"/>
    <cellStyle name="date 48" xfId="44411"/>
    <cellStyle name="date 49" xfId="44412"/>
    <cellStyle name="date 5" xfId="44413"/>
    <cellStyle name="date 50" xfId="44414"/>
    <cellStyle name="date 51" xfId="44415"/>
    <cellStyle name="date 52" xfId="44416"/>
    <cellStyle name="date 53" xfId="44417"/>
    <cellStyle name="date 54" xfId="44418"/>
    <cellStyle name="date 55" xfId="44419"/>
    <cellStyle name="date 56" xfId="44420"/>
    <cellStyle name="date 57" xfId="44421"/>
    <cellStyle name="date 58" xfId="44422"/>
    <cellStyle name="date 59" xfId="44423"/>
    <cellStyle name="date 6" xfId="44424"/>
    <cellStyle name="date 60" xfId="44425"/>
    <cellStyle name="date 61" xfId="44426"/>
    <cellStyle name="date 62" xfId="44427"/>
    <cellStyle name="date 63" xfId="44428"/>
    <cellStyle name="date 64" xfId="44429"/>
    <cellStyle name="date 65" xfId="44430"/>
    <cellStyle name="date 66" xfId="44431"/>
    <cellStyle name="date 67" xfId="44432"/>
    <cellStyle name="date 68" xfId="44433"/>
    <cellStyle name="date 69" xfId="44434"/>
    <cellStyle name="date 7" xfId="44435"/>
    <cellStyle name="date 70" xfId="44436"/>
    <cellStyle name="date 71" xfId="44437"/>
    <cellStyle name="date 72" xfId="44438"/>
    <cellStyle name="date 73" xfId="44439"/>
    <cellStyle name="date 8" xfId="44440"/>
    <cellStyle name="date 9" xfId="44441"/>
    <cellStyle name="Date Short" xfId="44442"/>
    <cellStyle name="Date_(54) pbt" xfId="44443"/>
    <cellStyle name="Decimal (0)" xfId="44444"/>
    <cellStyle name="Decimal (1)" xfId="44445"/>
    <cellStyle name="Decimal (2)" xfId="44446"/>
    <cellStyle name="DELTA" xfId="44447"/>
    <cellStyle name="Dezimal [0]_!!!GO" xfId="44448"/>
    <cellStyle name="Dezimal_!!!GO" xfId="44449"/>
    <cellStyle name="Dezimal1" xfId="44450"/>
    <cellStyle name="Dialog / Menu / Toolbar" xfId="44451"/>
    <cellStyle name="dlrs_no_decimal" xfId="44452"/>
    <cellStyle name="Dobre 2" xfId="545"/>
    <cellStyle name="Dobre 2 2" xfId="1115"/>
    <cellStyle name="Dobre 3" xfId="586"/>
    <cellStyle name="Dobre 4" xfId="716"/>
    <cellStyle name="Dobre 4 2" xfId="45849"/>
    <cellStyle name="Dobre 5" xfId="886"/>
    <cellStyle name="Dobry 2" xfId="788"/>
    <cellStyle name="Dobry 2 2" xfId="1005"/>
    <cellStyle name="Dollar" xfId="44453"/>
    <cellStyle name="Dollar (zero dec)" xfId="44454"/>
    <cellStyle name="Dollar-Actg" xfId="44455"/>
    <cellStyle name="Dollars" xfId="44456"/>
    <cellStyle name="Dziesietny [0]_#" xfId="44457"/>
    <cellStyle name="Dziesiêtny [0]_#" xfId="44458"/>
    <cellStyle name="Dziesietny [0]_#_Abweich_Grafiken_12_2002" xfId="44459"/>
    <cellStyle name="Dziesiêtny [0]_Absatz VS(4+8)'98" xfId="44460"/>
    <cellStyle name="Dziesietny [0]_Absatz VS(4+8)'98_AR_06_2002_Backups_Ist_2001.xls Diagramm 2" xfId="44461"/>
    <cellStyle name="Dziesiêtny [0]_Faktoren-Abw." xfId="44462"/>
    <cellStyle name="Dziesietny [0]_Faktoren-Abw._AR_06_2002_Backups_Ist_2001.xls Diagramm 2" xfId="44463"/>
    <cellStyle name="Dziesiêtny [0]_Produktion VS(4+8)'98" xfId="44464"/>
    <cellStyle name="Dziesietny [0]_Produktion VS(4+8)'98_AR_06_2002_Backups_Ist_2001.xls Diagramm 2" xfId="44465"/>
    <cellStyle name="Dziesiętny 2" xfId="623"/>
    <cellStyle name="Dziesiętny 2 2" xfId="44475"/>
    <cellStyle name="Dziesiętny 2 3" xfId="1004"/>
    <cellStyle name="Dziesiętny 3" xfId="751"/>
    <cellStyle name="Dziesiętny 3 2" xfId="1059"/>
    <cellStyle name="Dziesiętny 4" xfId="1116"/>
    <cellStyle name="Dziesiętny 4 2" xfId="44476"/>
    <cellStyle name="Dziesiętny 5" xfId="1139"/>
    <cellStyle name="Dziesiętny 6" xfId="1001"/>
    <cellStyle name="Dziesietny_#" xfId="44466"/>
    <cellStyle name="Dziesiêtny_#" xfId="44467"/>
    <cellStyle name="Dziesietny_Abs_Fzg" xfId="44468"/>
    <cellStyle name="Dziesiêtny_Absatz VS(4+8)'98" xfId="44469"/>
    <cellStyle name="Dziesietny_Absatz VS(4+8)'98_AR_06_2002_Backups_Ist_2001.xls Diagramm 2" xfId="44470"/>
    <cellStyle name="Dziesiêtny_Faktoren-Abw." xfId="44471"/>
    <cellStyle name="Dziesietny_Faktoren-Abw._AR_06_2002_Backups_Ist_2001.xls Diagramm 2" xfId="44472"/>
    <cellStyle name="Dziesiêtny_Produktion VS(4+8)'98" xfId="44473"/>
    <cellStyle name="Dziesietny_Produktion VS(4+8)'98_AR_06_2002_Backups_Ist_2001.xls Diagramm 2" xfId="44474"/>
    <cellStyle name="Edited_Data" xfId="44477"/>
    <cellStyle name="Ej ram" xfId="44478"/>
    <cellStyle name="Ej rapporterat" xfId="44479"/>
    <cellStyle name="Element-text" xfId="44480"/>
    <cellStyle name="Emphasis 1" xfId="64"/>
    <cellStyle name="Emphasis 2" xfId="65"/>
    <cellStyle name="Emphasis 3" xfId="66"/>
    <cellStyle name="Encabezado 1 2" xfId="67"/>
    <cellStyle name="Encabezado 4 2" xfId="68"/>
    <cellStyle name="End of Section" xfId="44481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er Currency (0)" xfId="44482"/>
    <cellStyle name="Enter Currency (2)" xfId="44483"/>
    <cellStyle name="Enter Units (0)" xfId="44484"/>
    <cellStyle name="Enter Units (1)" xfId="44485"/>
    <cellStyle name="Enter Units (2)" xfId="44486"/>
    <cellStyle name="Entered" xfId="44487"/>
    <cellStyle name="Entrada 2" xfId="75"/>
    <cellStyle name="Entrada 2 2" xfId="76"/>
    <cellStyle name="Entrada 2 3" xfId="77"/>
    <cellStyle name="Entrada 3" xfId="78"/>
    <cellStyle name="Entrada 4" xfId="79"/>
    <cellStyle name="Entrada 5" xfId="80"/>
    <cellStyle name="Entrada 6" xfId="81"/>
    <cellStyle name="Estilo 1" xfId="44488"/>
    <cellStyle name="Estimated_Data" xfId="44489"/>
    <cellStyle name="Etext_baksida" xfId="44490"/>
    <cellStyle name="Euro" xfId="44491"/>
    <cellStyle name="Euro 2" xfId="44492"/>
    <cellStyle name="Euro 3" xfId="44493"/>
    <cellStyle name="Euro 3 2" xfId="44494"/>
    <cellStyle name="Euro 3 2 2" xfId="44495"/>
    <cellStyle name="Euro 3 2 3" xfId="44496"/>
    <cellStyle name="Euro 3 3" xfId="44497"/>
    <cellStyle name="Euro 3 4" xfId="44498"/>
    <cellStyle name="Euro 3 5" xfId="44499"/>
    <cellStyle name="Euro 4" xfId="44500"/>
    <cellStyle name="Euro 5" xfId="44501"/>
    <cellStyle name="Explanatory Text" xfId="46000"/>
    <cellStyle name="Fill" xfId="44502"/>
    <cellStyle name="Fixed" xfId="44503"/>
    <cellStyle name="ƒnƒCƒp[ƒŠƒ“ƒN" xfId="44504"/>
    <cellStyle name="Forecast_Data" xfId="44505"/>
    <cellStyle name="ƒp[ƒZƒ“ƒg_!!!GO" xfId="44506"/>
    <cellStyle name="General" xfId="44507"/>
    <cellStyle name="Good" xfId="7" builtinId="26" customBuiltin="1"/>
    <cellStyle name="Good 2" xfId="82"/>
    <cellStyle name="Grand Total" xfId="44508"/>
    <cellStyle name="Grey" xfId="44509"/>
    <cellStyle name="Grey 2" xfId="44510"/>
    <cellStyle name="Grey 3" xfId="44511"/>
    <cellStyle name="Gut 2" xfId="44512"/>
    <cellStyle name="Gut 3" xfId="44513"/>
    <cellStyle name="HEADER" xfId="44514"/>
    <cellStyle name="HEADER 2" xfId="44515"/>
    <cellStyle name="Header1" xfId="44516"/>
    <cellStyle name="Header2" xfId="44517"/>
    <cellStyle name="Heading 1" xfId="45991"/>
    <cellStyle name="Heading 1 2" xfId="83"/>
    <cellStyle name="Heading 2" xfId="45992"/>
    <cellStyle name="Heading 2 2" xfId="84"/>
    <cellStyle name="Heading 3" xfId="45993"/>
    <cellStyle name="Heading 3 2" xfId="85"/>
    <cellStyle name="Heading 4" xfId="45994"/>
    <cellStyle name="Heading 4 2" xfId="86"/>
    <cellStyle name="HEADING1" xfId="44518"/>
    <cellStyle name="HEADING2" xfId="44519"/>
    <cellStyle name="HEADINGS" xfId="44520"/>
    <cellStyle name="HEADINGSTOP" xfId="44521"/>
    <cellStyle name="hidden" xfId="44522"/>
    <cellStyle name="Hiperligação" xfId="44523"/>
    <cellStyle name="Hiperligação visitada" xfId="44524"/>
    <cellStyle name="Hipervínculo" xfId="44525"/>
    <cellStyle name="Hipervínculo visitado" xfId="44526"/>
    <cellStyle name="Hipervínculo_abweichungsanalyse-a" xfId="44527"/>
    <cellStyle name="Hyperlink 2" xfId="44528"/>
    <cellStyle name="Hyperlink 2 2" xfId="44529"/>
    <cellStyle name="Hypertextový odkaz" xfId="44530"/>
    <cellStyle name="i" xfId="44531"/>
    <cellStyle name="_x0017_ï²_x0013_ïD_x0018_ïî_x0016_ï15ï_x000f__x0016_ïHP LaserJet 5Si/5Si MX PS" xfId="44532"/>
    <cellStyle name="Incorrecto 2" xfId="87"/>
    <cellStyle name="Input" xfId="8" builtinId="20" customBuiltin="1"/>
    <cellStyle name="Input [yellow]" xfId="44533"/>
    <cellStyle name="Input [yellow] 2" xfId="44534"/>
    <cellStyle name="Input [yellow] 2 2" xfId="44535"/>
    <cellStyle name="Input [yellow] 3" xfId="44536"/>
    <cellStyle name="Input 2" xfId="88"/>
    <cellStyle name="Input 3" xfId="89"/>
    <cellStyle name="Input Cells" xfId="44537"/>
    <cellStyle name="Item_Current" xfId="44538"/>
    <cellStyle name="Komma 2" xfId="44539"/>
    <cellStyle name="Komma 2 2" xfId="44540"/>
    <cellStyle name="Komma 3" xfId="44541"/>
    <cellStyle name="Komma 3 2" xfId="44542"/>
    <cellStyle name="Komma 4" xfId="44543"/>
    <cellStyle name="Komma 4 2" xfId="44544"/>
    <cellStyle name="Komma 4 3" xfId="44545"/>
    <cellStyle name="Komma 5" xfId="44546"/>
    <cellStyle name="Komma 5 2" xfId="44547"/>
    <cellStyle name="Komma 5 2 2" xfId="44548"/>
    <cellStyle name="Komma 5 2 2 2" xfId="44549"/>
    <cellStyle name="Komma 5 2 2 2 2" xfId="44550"/>
    <cellStyle name="Komma 5 2 2 2 2 2" xfId="44551"/>
    <cellStyle name="Komma 5 2 2 2 2 3" xfId="44552"/>
    <cellStyle name="Komma 5 2 2 2 3" xfId="44553"/>
    <cellStyle name="Komma 5 2 2 2 4" xfId="44554"/>
    <cellStyle name="Komma 5 2 2 3" xfId="44555"/>
    <cellStyle name="Komma 5 2 2 3 2" xfId="44556"/>
    <cellStyle name="Komma 5 2 2 3 3" xfId="44557"/>
    <cellStyle name="Komma 5 2 2 4" xfId="44558"/>
    <cellStyle name="Komma 5 2 2 5" xfId="44559"/>
    <cellStyle name="Komma 5 2 3" xfId="44560"/>
    <cellStyle name="Komma 5 2 3 2" xfId="44561"/>
    <cellStyle name="Komma 5 2 3 2 2" xfId="44562"/>
    <cellStyle name="Komma 5 2 3 2 2 2" xfId="44563"/>
    <cellStyle name="Komma 5 2 3 2 2 3" xfId="44564"/>
    <cellStyle name="Komma 5 2 3 2 3" xfId="44565"/>
    <cellStyle name="Komma 5 2 3 2 4" xfId="44566"/>
    <cellStyle name="Komma 5 2 3 3" xfId="44567"/>
    <cellStyle name="Komma 5 2 3 3 2" xfId="44568"/>
    <cellStyle name="Komma 5 2 3 3 3" xfId="44569"/>
    <cellStyle name="Komma 5 2 3 4" xfId="44570"/>
    <cellStyle name="Komma 5 2 3 5" xfId="44571"/>
    <cellStyle name="Komma 5 2 4" xfId="44572"/>
    <cellStyle name="Komma 5 2 4 2" xfId="44573"/>
    <cellStyle name="Komma 5 2 4 2 2" xfId="44574"/>
    <cellStyle name="Komma 5 2 4 2 3" xfId="44575"/>
    <cellStyle name="Komma 5 2 4 3" xfId="44576"/>
    <cellStyle name="Komma 5 2 4 4" xfId="44577"/>
    <cellStyle name="Komma 5 2 5" xfId="44578"/>
    <cellStyle name="Komma 5 2 5 2" xfId="44579"/>
    <cellStyle name="Komma 5 2 5 3" xfId="44580"/>
    <cellStyle name="Komma 5 2 6" xfId="44581"/>
    <cellStyle name="Komma 5 2 7" xfId="44582"/>
    <cellStyle name="Komma 5 3" xfId="44583"/>
    <cellStyle name="Komma 5 3 2" xfId="44584"/>
    <cellStyle name="Komma 5 3 2 2" xfId="44585"/>
    <cellStyle name="Komma 5 3 2 2 2" xfId="44586"/>
    <cellStyle name="Komma 5 3 2 2 2 2" xfId="44587"/>
    <cellStyle name="Komma 5 3 2 2 2 3" xfId="44588"/>
    <cellStyle name="Komma 5 3 2 2 3" xfId="44589"/>
    <cellStyle name="Komma 5 3 2 2 4" xfId="44590"/>
    <cellStyle name="Komma 5 3 2 3" xfId="44591"/>
    <cellStyle name="Komma 5 3 2 3 2" xfId="44592"/>
    <cellStyle name="Komma 5 3 2 3 3" xfId="44593"/>
    <cellStyle name="Komma 5 3 2 4" xfId="44594"/>
    <cellStyle name="Komma 5 3 2 5" xfId="44595"/>
    <cellStyle name="Komma 5 3 3" xfId="44596"/>
    <cellStyle name="Komma 5 3 3 2" xfId="44597"/>
    <cellStyle name="Komma 5 3 3 2 2" xfId="44598"/>
    <cellStyle name="Komma 5 3 3 2 2 2" xfId="44599"/>
    <cellStyle name="Komma 5 3 3 2 2 3" xfId="44600"/>
    <cellStyle name="Komma 5 3 3 2 3" xfId="44601"/>
    <cellStyle name="Komma 5 3 3 2 4" xfId="44602"/>
    <cellStyle name="Komma 5 3 3 3" xfId="44603"/>
    <cellStyle name="Komma 5 3 3 3 2" xfId="44604"/>
    <cellStyle name="Komma 5 3 3 3 3" xfId="44605"/>
    <cellStyle name="Komma 5 3 3 4" xfId="44606"/>
    <cellStyle name="Komma 5 3 3 5" xfId="44607"/>
    <cellStyle name="Komma 5 3 4" xfId="44608"/>
    <cellStyle name="Komma 5 3 4 2" xfId="44609"/>
    <cellStyle name="Komma 5 3 4 2 2" xfId="44610"/>
    <cellStyle name="Komma 5 3 4 2 3" xfId="44611"/>
    <cellStyle name="Komma 5 3 4 3" xfId="44612"/>
    <cellStyle name="Komma 5 3 4 4" xfId="44613"/>
    <cellStyle name="Komma 5 3 5" xfId="44614"/>
    <cellStyle name="Komma 5 3 5 2" xfId="44615"/>
    <cellStyle name="Komma 5 3 5 3" xfId="44616"/>
    <cellStyle name="Komma 5 3 6" xfId="44617"/>
    <cellStyle name="Komma 5 3 7" xfId="44618"/>
    <cellStyle name="Komma 5 4" xfId="44619"/>
    <cellStyle name="Komma 5 4 2" xfId="44620"/>
    <cellStyle name="Komma 5 4 2 2" xfId="44621"/>
    <cellStyle name="Komma 5 4 2 2 2" xfId="44622"/>
    <cellStyle name="Komma 5 4 2 2 3" xfId="44623"/>
    <cellStyle name="Komma 5 4 2 3" xfId="44624"/>
    <cellStyle name="Komma 5 4 2 4" xfId="44625"/>
    <cellStyle name="Komma 5 4 3" xfId="44626"/>
    <cellStyle name="Komma 5 4 3 2" xfId="44627"/>
    <cellStyle name="Komma 5 4 3 3" xfId="44628"/>
    <cellStyle name="Komma 5 4 4" xfId="44629"/>
    <cellStyle name="Komma 5 4 5" xfId="44630"/>
    <cellStyle name="Komma 5 5" xfId="44631"/>
    <cellStyle name="Komma 5 5 2" xfId="44632"/>
    <cellStyle name="Komma 5 5 2 2" xfId="44633"/>
    <cellStyle name="Komma 5 5 2 2 2" xfId="44634"/>
    <cellStyle name="Komma 5 5 2 2 3" xfId="44635"/>
    <cellStyle name="Komma 5 5 2 3" xfId="44636"/>
    <cellStyle name="Komma 5 5 2 4" xfId="44637"/>
    <cellStyle name="Komma 5 5 3" xfId="44638"/>
    <cellStyle name="Komma 5 5 3 2" xfId="44639"/>
    <cellStyle name="Komma 5 5 3 3" xfId="44640"/>
    <cellStyle name="Komma 5 5 4" xfId="44641"/>
    <cellStyle name="Komma 5 5 5" xfId="44642"/>
    <cellStyle name="Komma 5 6" xfId="44643"/>
    <cellStyle name="Komma 5 6 2" xfId="44644"/>
    <cellStyle name="Komma 5 6 2 2" xfId="44645"/>
    <cellStyle name="Komma 5 6 2 3" xfId="44646"/>
    <cellStyle name="Komma 5 6 3" xfId="44647"/>
    <cellStyle name="Komma 5 6 4" xfId="44648"/>
    <cellStyle name="Komma 5 7" xfId="44649"/>
    <cellStyle name="Komma 5 7 2" xfId="44650"/>
    <cellStyle name="Komma 5 7 2 2" xfId="44651"/>
    <cellStyle name="Komma 5 7 2 3" xfId="44652"/>
    <cellStyle name="Komma 5 7 3" xfId="44653"/>
    <cellStyle name="Komma 5 7 4" xfId="44654"/>
    <cellStyle name="Komma 5 8" xfId="44655"/>
    <cellStyle name="Komma 6" xfId="44656"/>
    <cellStyle name="Komma 6 2" xfId="44657"/>
    <cellStyle name="Komma 6 3" xfId="44658"/>
    <cellStyle name="Komórka połączona 2" xfId="551"/>
    <cellStyle name="Komórka połączona 2 2" xfId="1117"/>
    <cellStyle name="Komórka połączona 3" xfId="592"/>
    <cellStyle name="Komórka połączona 3 2" xfId="45852"/>
    <cellStyle name="Komórka połączona 4" xfId="722"/>
    <cellStyle name="Komórka połączona 4 2" xfId="1007"/>
    <cellStyle name="Komórka połączona 5" xfId="892"/>
    <cellStyle name="Komórka zaznaczona 2" xfId="552"/>
    <cellStyle name="Komórka zaznaczona 2 2" xfId="1118"/>
    <cellStyle name="Komórka zaznaczona 3" xfId="593"/>
    <cellStyle name="Komórka zaznaczona 4" xfId="723"/>
    <cellStyle name="Komórka zaznaczona 5" xfId="893"/>
    <cellStyle name="kryssen" xfId="44659"/>
    <cellStyle name="Link Currency (0)" xfId="44660"/>
    <cellStyle name="Link Currency (2)" xfId="44661"/>
    <cellStyle name="Link Units (0)" xfId="44662"/>
    <cellStyle name="Link Units (1)" xfId="44663"/>
    <cellStyle name="Link Units (2)" xfId="44664"/>
    <cellStyle name="Linked Cell" xfId="10" builtinId="24" customBuiltin="1"/>
    <cellStyle name="Linked Cell 2" xfId="90"/>
    <cellStyle name="Linked Cells" xfId="44665"/>
    <cellStyle name="locked" xfId="44666"/>
    <cellStyle name="Macro Header" xfId="44667"/>
    <cellStyle name="Macro Routine" xfId="44668"/>
    <cellStyle name="mart Two-Step Locking" xfId="44669"/>
    <cellStyle name="meny_Kalkulation POLO GP STAND 23.7.99" xfId="44670"/>
    <cellStyle name="Mick" xfId="44671"/>
    <cellStyle name="Migliaia [0]_Costed BOM Skoda Fabia rev1 del 19 feb 02" xfId="44672"/>
    <cellStyle name="Migliaia_Costed BOM Skoda Fabia rev1 del 19 feb 02" xfId="44673"/>
    <cellStyle name="Millares 10" xfId="44674"/>
    <cellStyle name="Millares 2" xfId="91"/>
    <cellStyle name="Millares 2 2" xfId="44676"/>
    <cellStyle name="Millares 2 3" xfId="44677"/>
    <cellStyle name="Millares 2 4" xfId="44675"/>
    <cellStyle name="Millares 3" xfId="44678"/>
    <cellStyle name="Millares 4" xfId="44679"/>
    <cellStyle name="Millares 5" xfId="44680"/>
    <cellStyle name="Millares 5 2" xfId="44681"/>
    <cellStyle name="Millares 6" xfId="44682"/>
    <cellStyle name="Millares 6 2" xfId="44683"/>
    <cellStyle name="Millares 6 3" xfId="44684"/>
    <cellStyle name="Millares 6 3 2" xfId="44685"/>
    <cellStyle name="Millares 6 4" xfId="44686"/>
    <cellStyle name="Millares 7" xfId="44687"/>
    <cellStyle name="Millares 7 2" xfId="44688"/>
    <cellStyle name="Millares 7 2 2" xfId="44689"/>
    <cellStyle name="Millares 7 2 3" xfId="44690"/>
    <cellStyle name="Millares 7 3" xfId="44691"/>
    <cellStyle name="Millares 7 3 2" xfId="44692"/>
    <cellStyle name="Millares 7 3 3" xfId="44693"/>
    <cellStyle name="Millares 7 4" xfId="44694"/>
    <cellStyle name="Millares 7 4 2" xfId="44695"/>
    <cellStyle name="Millares 7 4 3" xfId="44696"/>
    <cellStyle name="Millares 7 5" xfId="44697"/>
    <cellStyle name="Millares 7 6" xfId="44698"/>
    <cellStyle name="Millares 8" xfId="44699"/>
    <cellStyle name="Millares 9" xfId="44700"/>
    <cellStyle name="Milliers [0]_!!!GO" xfId="44701"/>
    <cellStyle name="Milliers_!!!GO" xfId="44702"/>
    <cellStyle name="Model" xfId="44703"/>
    <cellStyle name="Model 2" xfId="44704"/>
    <cellStyle name="Moeda [0]_aola" xfId="44705"/>
    <cellStyle name="Moeda_aola" xfId="44706"/>
    <cellStyle name="Mon?aire [0]_!!!GO" xfId="44707"/>
    <cellStyle name="Mon?aire_!!!GO" xfId="44708"/>
    <cellStyle name="Moneda 2" xfId="44709"/>
    <cellStyle name="Moneda 2 2" xfId="44710"/>
    <cellStyle name="Moneda 3" xfId="44711"/>
    <cellStyle name="Moneda 3 2" xfId="44712"/>
    <cellStyle name="Moneda 4" xfId="44713"/>
    <cellStyle name="Moneda 5" xfId="44714"/>
    <cellStyle name="Monétaire [0]_!!!GO" xfId="44715"/>
    <cellStyle name="Monetaire [0]_EDYAN" xfId="44716"/>
    <cellStyle name="Monétaire [0]_EDYAN" xfId="44717"/>
    <cellStyle name="Monétaire_!!!GO" xfId="44718"/>
    <cellStyle name="Monetaire_EDYAN" xfId="44719"/>
    <cellStyle name="Monétaire_EDYAN" xfId="44720"/>
    <cellStyle name="Mon騁aire [0]_!!!GO" xfId="44721"/>
    <cellStyle name="Mon騁aire_!!!GO" xfId="44722"/>
    <cellStyle name="Nagłówek 1 2" xfId="541"/>
    <cellStyle name="Nagłówek 1 2 2" xfId="1119"/>
    <cellStyle name="Nagłówek 1 3" xfId="582"/>
    <cellStyle name="Nagłówek 1 4" xfId="712"/>
    <cellStyle name="Nagłówek 1 5" xfId="882"/>
    <cellStyle name="Nagłówek 2 2" xfId="542"/>
    <cellStyle name="Nagłówek 2 2 2" xfId="1120"/>
    <cellStyle name="Nagłówek 2 3" xfId="583"/>
    <cellStyle name="Nagłówek 2 4" xfId="713"/>
    <cellStyle name="Nagłówek 2 5" xfId="883"/>
    <cellStyle name="Nagłówek 3 2" xfId="543"/>
    <cellStyle name="Nagłówek 3 2 2" xfId="1121"/>
    <cellStyle name="Nagłówek 3 3" xfId="584"/>
    <cellStyle name="Nagłówek 3 4" xfId="714"/>
    <cellStyle name="Nagłówek 3 5" xfId="884"/>
    <cellStyle name="Nagłówek 4 2" xfId="544"/>
    <cellStyle name="Nagłówek 4 2 2" xfId="1122"/>
    <cellStyle name="Nagłówek 4 3" xfId="585"/>
    <cellStyle name="Nagłówek 4 4" xfId="715"/>
    <cellStyle name="Nagłówek 4 5" xfId="885"/>
    <cellStyle name="Neutral" xfId="45996"/>
    <cellStyle name="Neutral 2" xfId="92"/>
    <cellStyle name="Neutral 2 2" xfId="44723"/>
    <cellStyle name="Neutral 3" xfId="93"/>
    <cellStyle name="Neutral 3 2" xfId="44724"/>
    <cellStyle name="Neutralne 2" xfId="547"/>
    <cellStyle name="Neutralne 2 2" xfId="1123"/>
    <cellStyle name="Neutralne 3" xfId="588"/>
    <cellStyle name="Neutralne 4" xfId="718"/>
    <cellStyle name="Neutralne 5" xfId="888"/>
    <cellStyle name="Neutralny 2" xfId="790"/>
    <cellStyle name="New Times Roman" xfId="44725"/>
    <cellStyle name="no dec" xfId="44726"/>
    <cellStyle name="Normal" xfId="0" builtinId="0"/>
    <cellStyle name="Normal - Style1" xfId="44727"/>
    <cellStyle name="Normal - Style1 2" xfId="44728"/>
    <cellStyle name="Normal - Style1 3" xfId="44729"/>
    <cellStyle name="Normal - Style1 4" xfId="44730"/>
    <cellStyle name="Normal - スタイル1" xfId="44731"/>
    <cellStyle name="Normal - スタイル2" xfId="44732"/>
    <cellStyle name="Normal - スタイル3" xfId="44733"/>
    <cellStyle name="Normal - スタイル4" xfId="44734"/>
    <cellStyle name="Normal - スタイル5" xfId="44735"/>
    <cellStyle name="Normal - スタイル6" xfId="44736"/>
    <cellStyle name="Normal - スタイル7" xfId="44737"/>
    <cellStyle name="Normal - スタイル8" xfId="44738"/>
    <cellStyle name="Normal 10" xfId="94"/>
    <cellStyle name="Normal 10 2" xfId="44740"/>
    <cellStyle name="Normal 10 3" xfId="44739"/>
    <cellStyle name="Normal 11" xfId="44741"/>
    <cellStyle name="Normal 11 2" xfId="44742"/>
    <cellStyle name="Normal 12" xfId="44743"/>
    <cellStyle name="Normal 12 2" xfId="44744"/>
    <cellStyle name="Normal 13" xfId="44745"/>
    <cellStyle name="Normal 14" xfId="44746"/>
    <cellStyle name="Normal 14 2" xfId="44747"/>
    <cellStyle name="Normal 14 2 2" xfId="44748"/>
    <cellStyle name="Normal 14 2 3" xfId="44749"/>
    <cellStyle name="Normal 14 3" xfId="44750"/>
    <cellStyle name="Normal 14 3 2" xfId="44751"/>
    <cellStyle name="Normal 14 3 3" xfId="44752"/>
    <cellStyle name="Normal 14 4" xfId="44753"/>
    <cellStyle name="Normal 14 4 2" xfId="44754"/>
    <cellStyle name="Normal 14 4 3" xfId="44755"/>
    <cellStyle name="Normal 14 5" xfId="44756"/>
    <cellStyle name="Normal 14 6" xfId="44757"/>
    <cellStyle name="Normal 15" xfId="44758"/>
    <cellStyle name="Normal 15 2" xfId="44759"/>
    <cellStyle name="Normal 15 2 2" xfId="44760"/>
    <cellStyle name="Normal 15 2 3" xfId="44761"/>
    <cellStyle name="Normal 15 3" xfId="44762"/>
    <cellStyle name="Normal 15 3 2" xfId="44763"/>
    <cellStyle name="Normal 15 3 3" xfId="44764"/>
    <cellStyle name="Normal 15 4" xfId="44765"/>
    <cellStyle name="Normal 15 4 2" xfId="44766"/>
    <cellStyle name="Normal 15 4 3" xfId="44767"/>
    <cellStyle name="Normal 15 5" xfId="44768"/>
    <cellStyle name="Normal 15 6" xfId="44769"/>
    <cellStyle name="Normal 16" xfId="44770"/>
    <cellStyle name="Normal 16 2" xfId="44771"/>
    <cellStyle name="Normal 16 2 2" xfId="44772"/>
    <cellStyle name="Normal 16 2 3" xfId="44773"/>
    <cellStyle name="Normal 16 3" xfId="44774"/>
    <cellStyle name="Normal 16 3 2" xfId="44775"/>
    <cellStyle name="Normal 16 3 3" xfId="44776"/>
    <cellStyle name="Normal 16 4" xfId="44777"/>
    <cellStyle name="Normal 16 4 2" xfId="44778"/>
    <cellStyle name="Normal 16 4 3" xfId="44779"/>
    <cellStyle name="Normal 16 5" xfId="44780"/>
    <cellStyle name="Normal 16 6" xfId="44781"/>
    <cellStyle name="Normal 17" xfId="44782"/>
    <cellStyle name="Normal 17 2" xfId="44783"/>
    <cellStyle name="Normal 17 2 2" xfId="44784"/>
    <cellStyle name="Normal 17 2 3" xfId="44785"/>
    <cellStyle name="Normal 17 3" xfId="44786"/>
    <cellStyle name="Normal 17 3 2" xfId="44787"/>
    <cellStyle name="Normal 17 3 3" xfId="44788"/>
    <cellStyle name="Normal 17 4" xfId="44789"/>
    <cellStyle name="Normal 17 4 2" xfId="44790"/>
    <cellStyle name="Normal 17 4 3" xfId="44791"/>
    <cellStyle name="Normal 17 5" xfId="44792"/>
    <cellStyle name="Normal 17 6" xfId="44793"/>
    <cellStyle name="Normal 18" xfId="44794"/>
    <cellStyle name="Normal 18 2" xfId="44795"/>
    <cellStyle name="Normal 18 2 2" xfId="44796"/>
    <cellStyle name="Normal 18 2 3" xfId="44797"/>
    <cellStyle name="Normal 18 3" xfId="44798"/>
    <cellStyle name="Normal 18 3 2" xfId="44799"/>
    <cellStyle name="Normal 18 3 3" xfId="44800"/>
    <cellStyle name="Normal 18 4" xfId="44801"/>
    <cellStyle name="Normal 18 4 2" xfId="44802"/>
    <cellStyle name="Normal 18 4 3" xfId="44803"/>
    <cellStyle name="Normal 18 5" xfId="44804"/>
    <cellStyle name="Normal 18 6" xfId="44805"/>
    <cellStyle name="Normal 19" xfId="44806"/>
    <cellStyle name="Normal 19 2" xfId="44807"/>
    <cellStyle name="Normal 19 2 2" xfId="44808"/>
    <cellStyle name="Normal 19 2 3" xfId="44809"/>
    <cellStyle name="Normal 19 3" xfId="44810"/>
    <cellStyle name="Normal 19 3 2" xfId="44811"/>
    <cellStyle name="Normal 19 3 3" xfId="44812"/>
    <cellStyle name="Normal 19 4" xfId="44813"/>
    <cellStyle name="Normal 19 4 2" xfId="44814"/>
    <cellStyle name="Normal 19 4 3" xfId="44815"/>
    <cellStyle name="Normal 19 5" xfId="44816"/>
    <cellStyle name="Normal 19 6" xfId="44817"/>
    <cellStyle name="Normal 2" xfId="13"/>
    <cellStyle name="Normal 2 2" xfId="44818"/>
    <cellStyle name="Normal 2 2 2" xfId="44819"/>
    <cellStyle name="Normal 2 2 3" xfId="44820"/>
    <cellStyle name="Normal 2 2 3 2" xfId="44821"/>
    <cellStyle name="Normal 2 2 3 2 2" xfId="44822"/>
    <cellStyle name="Normal 2 2 3 2 3" xfId="44823"/>
    <cellStyle name="Normal 2 2 3 3" xfId="44824"/>
    <cellStyle name="Normal 2 2 3 3 2" xfId="44825"/>
    <cellStyle name="Normal 2 2 3 4" xfId="44826"/>
    <cellStyle name="Normal 2 2 3 5" xfId="44827"/>
    <cellStyle name="Normal 2 2 4" xfId="44828"/>
    <cellStyle name="Normal 2 2 5" xfId="44829"/>
    <cellStyle name="Normal 2 2 5 2" xfId="44830"/>
    <cellStyle name="Normal 2 2 5 3" xfId="44831"/>
    <cellStyle name="Normal 2 2 6" xfId="44832"/>
    <cellStyle name="Normal 2 3" xfId="44833"/>
    <cellStyle name="Normal 2 3 2" xfId="44834"/>
    <cellStyle name="Normal 2 3 2 2" xfId="44835"/>
    <cellStyle name="Normal 2 3 2 3" xfId="44836"/>
    <cellStyle name="Normal 2 3 3" xfId="44837"/>
    <cellStyle name="Normal 2 3 3 2" xfId="44838"/>
    <cellStyle name="Normal 2 3 3 3" xfId="44839"/>
    <cellStyle name="Normal 2 3 4" xfId="44840"/>
    <cellStyle name="Normal 2 3 4 2" xfId="44841"/>
    <cellStyle name="Normal 2 3 4 3" xfId="44842"/>
    <cellStyle name="Normal 2 3 5" xfId="44843"/>
    <cellStyle name="Normal 2 3 6" xfId="44844"/>
    <cellStyle name="Normal 2 4" xfId="44845"/>
    <cellStyle name="Normal 2 5" xfId="44846"/>
    <cellStyle name="Normal 2 5 2" xfId="44847"/>
    <cellStyle name="Normal 2 5 2 2" xfId="44848"/>
    <cellStyle name="Normal 2 5 2 3" xfId="44849"/>
    <cellStyle name="Normal 2 5 3" xfId="44850"/>
    <cellStyle name="Normal 2 5 4" xfId="44851"/>
    <cellStyle name="Normal 2 5 5" xfId="44852"/>
    <cellStyle name="Normal 2 6" xfId="44853"/>
    <cellStyle name="Normal 2 7" xfId="1142"/>
    <cellStyle name="Normal 20" xfId="44854"/>
    <cellStyle name="Normal 21" xfId="44855"/>
    <cellStyle name="Normal 22" xfId="44856"/>
    <cellStyle name="Normal 23" xfId="44857"/>
    <cellStyle name="Normal 24" xfId="44858"/>
    <cellStyle name="Normal 24 10" xfId="44859"/>
    <cellStyle name="Normal 24 2" xfId="44860"/>
    <cellStyle name="Normal 24 2 2" xfId="44861"/>
    <cellStyle name="Normal 24 2 2 2" xfId="44862"/>
    <cellStyle name="Normal 24 2 2 2 2" xfId="44863"/>
    <cellStyle name="Normal 24 2 2 2 3" xfId="44864"/>
    <cellStyle name="Normal 24 2 2 3" xfId="44865"/>
    <cellStyle name="Normal 24 2 2 3 2" xfId="44866"/>
    <cellStyle name="Normal 24 2 2 4" xfId="44867"/>
    <cellStyle name="Normal 24 2 2 5" xfId="44868"/>
    <cellStyle name="Normal 24 2 3" xfId="44869"/>
    <cellStyle name="Normal 24 2 3 2" xfId="44870"/>
    <cellStyle name="Normal 24 2 3 2 2" xfId="44871"/>
    <cellStyle name="Normal 24 2 3 2 3" xfId="44872"/>
    <cellStyle name="Normal 24 2 3 3" xfId="44873"/>
    <cellStyle name="Normal 24 2 3 4" xfId="44874"/>
    <cellStyle name="Normal 24 2 4" xfId="44875"/>
    <cellStyle name="Normal 24 2 4 2" xfId="44876"/>
    <cellStyle name="Normal 24 2 4 3" xfId="44877"/>
    <cellStyle name="Normal 24 2 5" xfId="44878"/>
    <cellStyle name="Normal 24 2 5 2" xfId="44879"/>
    <cellStyle name="Normal 24 2 5 3" xfId="44880"/>
    <cellStyle name="Normal 24 2 6" xfId="44881"/>
    <cellStyle name="Normal 24 2 6 2" xfId="44882"/>
    <cellStyle name="Normal 24 2 6 3" xfId="44883"/>
    <cellStyle name="Normal 24 2 7" xfId="44884"/>
    <cellStyle name="Normal 24 2 8" xfId="44885"/>
    <cellStyle name="Normal 24 3" xfId="44886"/>
    <cellStyle name="Normal 24 3 2" xfId="44887"/>
    <cellStyle name="Normal 24 3 2 2" xfId="44888"/>
    <cellStyle name="Normal 24 3 2 2 2" xfId="44889"/>
    <cellStyle name="Normal 24 3 2 2 3" xfId="44890"/>
    <cellStyle name="Normal 24 3 2 3" xfId="44891"/>
    <cellStyle name="Normal 24 3 2 4" xfId="44892"/>
    <cellStyle name="Normal 24 3 3" xfId="44893"/>
    <cellStyle name="Normal 24 3 3 2" xfId="44894"/>
    <cellStyle name="Normal 24 3 3 3" xfId="44895"/>
    <cellStyle name="Normal 24 3 4" xfId="44896"/>
    <cellStyle name="Normal 24 3 4 2" xfId="44897"/>
    <cellStyle name="Normal 24 3 4 3" xfId="44898"/>
    <cellStyle name="Normal 24 3 5" xfId="44899"/>
    <cellStyle name="Normal 24 3 5 2" xfId="44900"/>
    <cellStyle name="Normal 24 3 5 3" xfId="44901"/>
    <cellStyle name="Normal 24 3 6" xfId="44902"/>
    <cellStyle name="Normal 24 3 7" xfId="44903"/>
    <cellStyle name="Normal 24 4" xfId="44904"/>
    <cellStyle name="Normal 24 4 2" xfId="44905"/>
    <cellStyle name="Normal 24 4 2 2" xfId="44906"/>
    <cellStyle name="Normal 24 4 2 3" xfId="44907"/>
    <cellStyle name="Normal 24 4 3" xfId="44908"/>
    <cellStyle name="Normal 24 4 3 2" xfId="44909"/>
    <cellStyle name="Normal 24 4 4" xfId="44910"/>
    <cellStyle name="Normal 24 4 5" xfId="44911"/>
    <cellStyle name="Normal 24 5" xfId="44912"/>
    <cellStyle name="Normal 24 5 2" xfId="44913"/>
    <cellStyle name="Normal 24 5 2 2" xfId="44914"/>
    <cellStyle name="Normal 24 5 2 3" xfId="44915"/>
    <cellStyle name="Normal 24 5 3" xfId="44916"/>
    <cellStyle name="Normal 24 5 4" xfId="44917"/>
    <cellStyle name="Normal 24 6" xfId="44918"/>
    <cellStyle name="Normal 24 6 2" xfId="44919"/>
    <cellStyle name="Normal 24 6 3" xfId="44920"/>
    <cellStyle name="Normal 24 7" xfId="44921"/>
    <cellStyle name="Normal 24 7 2" xfId="44922"/>
    <cellStyle name="Normal 24 7 3" xfId="44923"/>
    <cellStyle name="Normal 24 8" xfId="44924"/>
    <cellStyle name="Normal 24 8 2" xfId="44925"/>
    <cellStyle name="Normal 24 8 3" xfId="44926"/>
    <cellStyle name="Normal 24 9" xfId="44927"/>
    <cellStyle name="Normal 25" xfId="44928"/>
    <cellStyle name="Normal 25 2" xfId="44929"/>
    <cellStyle name="Normal 25 2 2" xfId="44930"/>
    <cellStyle name="Normal 25 2 3" xfId="44931"/>
    <cellStyle name="Normal 25 3" xfId="44932"/>
    <cellStyle name="Normal 25 3 2" xfId="44933"/>
    <cellStyle name="Normal 25 3 3" xfId="44934"/>
    <cellStyle name="Normal 25 4" xfId="44935"/>
    <cellStyle name="Normal 25 4 2" xfId="44936"/>
    <cellStyle name="Normal 25 4 3" xfId="44937"/>
    <cellStyle name="Normal 25 5" xfId="44938"/>
    <cellStyle name="Normal 25 6" xfId="44939"/>
    <cellStyle name="Normal 26" xfId="44940"/>
    <cellStyle name="Normal 26 2" xfId="44941"/>
    <cellStyle name="Normal 26 2 2" xfId="44942"/>
    <cellStyle name="Normal 26 2 3" xfId="44943"/>
    <cellStyle name="Normal 26 3" xfId="44944"/>
    <cellStyle name="Normal 26 3 2" xfId="44945"/>
    <cellStyle name="Normal 26 3 3" xfId="44946"/>
    <cellStyle name="Normal 26 4" xfId="44947"/>
    <cellStyle name="Normal 26 4 2" xfId="44948"/>
    <cellStyle name="Normal 26 4 3" xfId="44949"/>
    <cellStyle name="Normal 26 5" xfId="44950"/>
    <cellStyle name="Normal 26 6" xfId="44951"/>
    <cellStyle name="Normal 27" xfId="44952"/>
    <cellStyle name="Normal 27 2" xfId="44953"/>
    <cellStyle name="Normal 27 2 2" xfId="44954"/>
    <cellStyle name="Normal 27 2 3" xfId="44955"/>
    <cellStyle name="Normal 27 3" xfId="44956"/>
    <cellStyle name="Normal 27 3 2" xfId="44957"/>
    <cellStyle name="Normal 27 3 3" xfId="44958"/>
    <cellStyle name="Normal 27 4" xfId="44959"/>
    <cellStyle name="Normal 27 4 2" xfId="44960"/>
    <cellStyle name="Normal 27 4 3" xfId="44961"/>
    <cellStyle name="Normal 27 5" xfId="44962"/>
    <cellStyle name="Normal 27 6" xfId="44963"/>
    <cellStyle name="Normal 28" xfId="44964"/>
    <cellStyle name="Normal 28 2" xfId="44965"/>
    <cellStyle name="Normal 28 2 2" xfId="44966"/>
    <cellStyle name="Normal 28 2 3" xfId="44967"/>
    <cellStyle name="Normal 28 3" xfId="44968"/>
    <cellStyle name="Normal 28 3 2" xfId="44969"/>
    <cellStyle name="Normal 28 3 3" xfId="44970"/>
    <cellStyle name="Normal 28 4" xfId="44971"/>
    <cellStyle name="Normal 28 4 2" xfId="44972"/>
    <cellStyle name="Normal 28 4 3" xfId="44973"/>
    <cellStyle name="Normal 28 5" xfId="44974"/>
    <cellStyle name="Normal 28 6" xfId="44975"/>
    <cellStyle name="Normal 29" xfId="44976"/>
    <cellStyle name="Normal 3" xfId="18"/>
    <cellStyle name="Normal 3 2" xfId="95"/>
    <cellStyle name="Normal 3 2 2" xfId="44978"/>
    <cellStyle name="Normal 3 3" xfId="624"/>
    <cellStyle name="Normal 3 3 2" xfId="44979"/>
    <cellStyle name="Normal 3 4" xfId="44977"/>
    <cellStyle name="Normal 30" xfId="44980"/>
    <cellStyle name="Normal 31" xfId="44981"/>
    <cellStyle name="Normal 32" xfId="44982"/>
    <cellStyle name="Normal 33" xfId="44983"/>
    <cellStyle name="Normal 34" xfId="44984"/>
    <cellStyle name="Normal 35" xfId="44985"/>
    <cellStyle name="Normal 36" xfId="44986"/>
    <cellStyle name="Normal 37" xfId="44987"/>
    <cellStyle name="Normal 38" xfId="44988"/>
    <cellStyle name="Normal 39" xfId="44989"/>
    <cellStyle name="Normal 4" xfId="96"/>
    <cellStyle name="Normal 4 2" xfId="97"/>
    <cellStyle name="Normal 4 2 2" xfId="626"/>
    <cellStyle name="Normal 4 2 2 2" xfId="44992"/>
    <cellStyle name="Normal 4 2 2 3" xfId="44993"/>
    <cellStyle name="Normal 4 2 3" xfId="44994"/>
    <cellStyle name="Normal 4 2 4" xfId="44995"/>
    <cellStyle name="Normal 4 3" xfId="625"/>
    <cellStyle name="Normal 4 4" xfId="44990"/>
    <cellStyle name="Normal 40" xfId="44996"/>
    <cellStyle name="Normal 41" xfId="44997"/>
    <cellStyle name="Normal 42" xfId="44998"/>
    <cellStyle name="Normal 43" xfId="44999"/>
    <cellStyle name="Normal 44" xfId="45000"/>
    <cellStyle name="Normal 45" xfId="45001"/>
    <cellStyle name="Normal 46" xfId="45002"/>
    <cellStyle name="Normal 47" xfId="45003"/>
    <cellStyle name="Normal 48" xfId="45004"/>
    <cellStyle name="Normal 49" xfId="45005"/>
    <cellStyle name="Normal 5" xfId="98"/>
    <cellStyle name="Normal 5 2" xfId="45007"/>
    <cellStyle name="Normal 5 2 2" xfId="45008"/>
    <cellStyle name="Normal 5 2 2 2" xfId="45009"/>
    <cellStyle name="Normal 5 2 2 3" xfId="45010"/>
    <cellStyle name="Normal 5 2 3" xfId="45011"/>
    <cellStyle name="Normal 5 2 4" xfId="45012"/>
    <cellStyle name="Normal 5 3" xfId="45013"/>
    <cellStyle name="Normal 5 3 2" xfId="45014"/>
    <cellStyle name="Normal 5 3 3" xfId="45015"/>
    <cellStyle name="Normal 5 4" xfId="45016"/>
    <cellStyle name="Normal 5 4 2" xfId="45017"/>
    <cellStyle name="Normal 5 4 3" xfId="45018"/>
    <cellStyle name="Normal 5 5" xfId="45019"/>
    <cellStyle name="Normal 5 5 2" xfId="45020"/>
    <cellStyle name="Normal 5 5 3" xfId="45021"/>
    <cellStyle name="Normal 5 6" xfId="45022"/>
    <cellStyle name="Normal 5 7" xfId="45023"/>
    <cellStyle name="Normal 5 8" xfId="45024"/>
    <cellStyle name="Normal 5 9" xfId="45006"/>
    <cellStyle name="Normal 50" xfId="45025"/>
    <cellStyle name="Normal 51" xfId="45026"/>
    <cellStyle name="Normal 52" xfId="45027"/>
    <cellStyle name="Normal 53" xfId="45028"/>
    <cellStyle name="Normal 54" xfId="45029"/>
    <cellStyle name="Normal 55" xfId="45030"/>
    <cellStyle name="Normal 56" xfId="45031"/>
    <cellStyle name="Normal 57" xfId="45032"/>
    <cellStyle name="Normal 58" xfId="45033"/>
    <cellStyle name="Normal 59" xfId="45034"/>
    <cellStyle name="Normal 6" xfId="99"/>
    <cellStyle name="Normal 6 2" xfId="627"/>
    <cellStyle name="Normal 6 2 2" xfId="45037"/>
    <cellStyle name="Normal 6 2 2 2" xfId="45038"/>
    <cellStyle name="Normal 6 2 2 3" xfId="45039"/>
    <cellStyle name="Normal 6 2 3" xfId="45040"/>
    <cellStyle name="Normal 6 2 4" xfId="45041"/>
    <cellStyle name="Normal 6 3" xfId="45042"/>
    <cellStyle name="Normal 6 3 2" xfId="45043"/>
    <cellStyle name="Normal 6 3 3" xfId="45044"/>
    <cellStyle name="Normal 6 4" xfId="45045"/>
    <cellStyle name="Normal 6 4 2" xfId="45046"/>
    <cellStyle name="Normal 6 4 3" xfId="45047"/>
    <cellStyle name="Normal 6 5" xfId="45048"/>
    <cellStyle name="Normal 6 5 2" xfId="45049"/>
    <cellStyle name="Normal 6 5 3" xfId="45050"/>
    <cellStyle name="Normal 6 6" xfId="45051"/>
    <cellStyle name="Normal 6 7" xfId="45052"/>
    <cellStyle name="Normal 60" xfId="45053"/>
    <cellStyle name="Normal 61" xfId="45054"/>
    <cellStyle name="Normal 62" xfId="45055"/>
    <cellStyle name="Normal 63" xfId="45056"/>
    <cellStyle name="Normal 64" xfId="45057"/>
    <cellStyle name="Normal 65" xfId="45058"/>
    <cellStyle name="Normal 66" xfId="45059"/>
    <cellStyle name="Normal 67" xfId="45060"/>
    <cellStyle name="Normal 68" xfId="45061"/>
    <cellStyle name="Normal 69" xfId="45062"/>
    <cellStyle name="Normal 7" xfId="100"/>
    <cellStyle name="Normal 7 2" xfId="45064"/>
    <cellStyle name="Normal 7 2 2" xfId="45065"/>
    <cellStyle name="Normal 7 2 3" xfId="45066"/>
    <cellStyle name="Normal 7 3" xfId="45067"/>
    <cellStyle name="Normal 7 3 2" xfId="45068"/>
    <cellStyle name="Normal 7 3 3" xfId="45069"/>
    <cellStyle name="Normal 7 4" xfId="45070"/>
    <cellStyle name="Normal 7 4 2" xfId="45071"/>
    <cellStyle name="Normal 7 4 3" xfId="45072"/>
    <cellStyle name="Normal 7 5" xfId="45073"/>
    <cellStyle name="Normal 7 6" xfId="45074"/>
    <cellStyle name="Normal 7 7" xfId="45063"/>
    <cellStyle name="Normal 70" xfId="45075"/>
    <cellStyle name="Normal 71" xfId="45076"/>
    <cellStyle name="Normal 72" xfId="45077"/>
    <cellStyle name="Normal 73" xfId="45078"/>
    <cellStyle name="Normal 73 2" xfId="45079"/>
    <cellStyle name="Normal 73 2 2" xfId="45080"/>
    <cellStyle name="Normal 73 3" xfId="45081"/>
    <cellStyle name="Normal 8" xfId="101"/>
    <cellStyle name="Normal 8 2" xfId="45083"/>
    <cellStyle name="Normal 8 3" xfId="45082"/>
    <cellStyle name="Normal 9" xfId="102"/>
    <cellStyle name="Normal 9 2" xfId="45084"/>
    <cellStyle name="Normal Summary" xfId="45085"/>
    <cellStyle name="Normál_PD_193c_MAGNA_Abdeckteil prisma48" xfId="45086"/>
    <cellStyle name="Normal1" xfId="45087"/>
    <cellStyle name="normálne_0000005" xfId="45088"/>
    <cellStyle name="normální_061.Hauptscheinwerfer F_SK_00_32263 SK 351 Fr. Polmova" xfId="45089"/>
    <cellStyle name="Normalny 10" xfId="1102"/>
    <cellStyle name="Normalny 10 10" xfId="1143"/>
    <cellStyle name="Normalny 10 11" xfId="1144"/>
    <cellStyle name="Normalny 10 12" xfId="1145"/>
    <cellStyle name="Normalny 10 13" xfId="1146"/>
    <cellStyle name="Normalny 10 14" xfId="1147"/>
    <cellStyle name="Normalny 10 15" xfId="1148"/>
    <cellStyle name="Normalny 10 16" xfId="1149"/>
    <cellStyle name="Normalny 10 17" xfId="1150"/>
    <cellStyle name="Normalny 10 18" xfId="1151"/>
    <cellStyle name="Normalny 10 19" xfId="1152"/>
    <cellStyle name="Normalny 10 2" xfId="1153"/>
    <cellStyle name="Normalny 10 20" xfId="1154"/>
    <cellStyle name="Normalny 10 21" xfId="1155"/>
    <cellStyle name="Normalny 10 22" xfId="1156"/>
    <cellStyle name="Normalny 10 23" xfId="1157"/>
    <cellStyle name="Normalny 10 24" xfId="1158"/>
    <cellStyle name="Normalny 10 25" xfId="1159"/>
    <cellStyle name="Normalny 10 26" xfId="1160"/>
    <cellStyle name="Normalny 10 27" xfId="1161"/>
    <cellStyle name="Normalny 10 28" xfId="1162"/>
    <cellStyle name="Normalny 10 29" xfId="1163"/>
    <cellStyle name="Normalny 10 3" xfId="1164"/>
    <cellStyle name="Normalny 10 30" xfId="1165"/>
    <cellStyle name="Normalny 10 31" xfId="1166"/>
    <cellStyle name="Normalny 10 32" xfId="1167"/>
    <cellStyle name="Normalny 10 33" xfId="1168"/>
    <cellStyle name="Normalny 10 34" xfId="1169"/>
    <cellStyle name="Normalny 10 35" xfId="1170"/>
    <cellStyle name="Normalny 10 36" xfId="1171"/>
    <cellStyle name="Normalny 10 37" xfId="1172"/>
    <cellStyle name="Normalny 10 38" xfId="1173"/>
    <cellStyle name="Normalny 10 39" xfId="1174"/>
    <cellStyle name="Normalny 10 4" xfId="1175"/>
    <cellStyle name="Normalny 10 40" xfId="1176"/>
    <cellStyle name="Normalny 10 41" xfId="1177"/>
    <cellStyle name="Normalny 10 42" xfId="1178"/>
    <cellStyle name="Normalny 10 43" xfId="1179"/>
    <cellStyle name="Normalny 10 44" xfId="1180"/>
    <cellStyle name="Normalny 10 45" xfId="1181"/>
    <cellStyle name="Normalny 10 46" xfId="1182"/>
    <cellStyle name="Normalny 10 47" xfId="1183"/>
    <cellStyle name="Normalny 10 48" xfId="1184"/>
    <cellStyle name="Normalny 10 49" xfId="1185"/>
    <cellStyle name="Normalny 10 5" xfId="1186"/>
    <cellStyle name="Normalny 10 50" xfId="1187"/>
    <cellStyle name="Normalny 10 51" xfId="1188"/>
    <cellStyle name="Normalny 10 52" xfId="1189"/>
    <cellStyle name="Normalny 10 53" xfId="1190"/>
    <cellStyle name="Normalny 10 54" xfId="1191"/>
    <cellStyle name="Normalny 10 55" xfId="1192"/>
    <cellStyle name="Normalny 10 6" xfId="1193"/>
    <cellStyle name="Normalny 10 7" xfId="1194"/>
    <cellStyle name="Normalny 10 8" xfId="1195"/>
    <cellStyle name="Normalny 10 9" xfId="1196"/>
    <cellStyle name="Normalny 100" xfId="1197"/>
    <cellStyle name="Normalny 100 2" xfId="1198"/>
    <cellStyle name="Normalny 100 3" xfId="1199"/>
    <cellStyle name="Normalny 100 4" xfId="1200"/>
    <cellStyle name="Normalny 100 5" xfId="1201"/>
    <cellStyle name="Normalny 100 6" xfId="1202"/>
    <cellStyle name="Normalny 101" xfId="1203"/>
    <cellStyle name="Normalny 101 2" xfId="1204"/>
    <cellStyle name="Normalny 101 3" xfId="1205"/>
    <cellStyle name="Normalny 101 4" xfId="1206"/>
    <cellStyle name="Normalny 101 5" xfId="1207"/>
    <cellStyle name="Normalny 101 6" xfId="1208"/>
    <cellStyle name="Normalny 102" xfId="1209"/>
    <cellStyle name="Normalny 102 2" xfId="1210"/>
    <cellStyle name="Normalny 102 3" xfId="1211"/>
    <cellStyle name="Normalny 102 4" xfId="1212"/>
    <cellStyle name="Normalny 102 5" xfId="1213"/>
    <cellStyle name="Normalny 102 6" xfId="1214"/>
    <cellStyle name="Normalny 102 7" xfId="1215"/>
    <cellStyle name="Normalny 103" xfId="1216"/>
    <cellStyle name="Normalny 104" xfId="1217"/>
    <cellStyle name="Normalny 105" xfId="1218"/>
    <cellStyle name="Normalny 106" xfId="1219"/>
    <cellStyle name="Normalny 107" xfId="1220"/>
    <cellStyle name="Normalny 108" xfId="1221"/>
    <cellStyle name="Normalny 109" xfId="1222"/>
    <cellStyle name="Normalny 11" xfId="17"/>
    <cellStyle name="Normalny 11 2" xfId="622"/>
    <cellStyle name="Normalny 11 3" xfId="1223"/>
    <cellStyle name="Normalny 11 4" xfId="1224"/>
    <cellStyle name="Normalny 11 5" xfId="1225"/>
    <cellStyle name="Normalny 11 6" xfId="1226"/>
    <cellStyle name="Normalny 11 7" xfId="1103"/>
    <cellStyle name="Normalny 110" xfId="1227"/>
    <cellStyle name="Normalny 111" xfId="1228"/>
    <cellStyle name="Normalny 112" xfId="1229"/>
    <cellStyle name="Normalny 113" xfId="1230"/>
    <cellStyle name="Normalny 114" xfId="1231"/>
    <cellStyle name="Normalny 115" xfId="1232"/>
    <cellStyle name="Normalny 116" xfId="1233"/>
    <cellStyle name="Normalny 117" xfId="1234"/>
    <cellStyle name="Normalny 118" xfId="1235"/>
    <cellStyle name="Normalny 119" xfId="1236"/>
    <cellStyle name="Normalny 12" xfId="1237"/>
    <cellStyle name="Normalny 12 2" xfId="1238"/>
    <cellStyle name="Normalny 12 3" xfId="1239"/>
    <cellStyle name="Normalny 12 4" xfId="1240"/>
    <cellStyle name="Normalny 12 5" xfId="1241"/>
    <cellStyle name="Normalny 12 6" xfId="1242"/>
    <cellStyle name="Normalny 120" xfId="1243"/>
    <cellStyle name="Normalny 121" xfId="1244"/>
    <cellStyle name="Normalny 122" xfId="1245"/>
    <cellStyle name="Normalny 123" xfId="1246"/>
    <cellStyle name="Normalny 124" xfId="1247"/>
    <cellStyle name="Normalny 125" xfId="42743"/>
    <cellStyle name="Normalny 126" xfId="997"/>
    <cellStyle name="Normalny 13" xfId="1248"/>
    <cellStyle name="Normalny 13 2" xfId="1249"/>
    <cellStyle name="Normalny 13 3" xfId="1250"/>
    <cellStyle name="Normalny 13 4" xfId="1251"/>
    <cellStyle name="Normalny 13 5" xfId="1252"/>
    <cellStyle name="Normalny 13 6" xfId="1253"/>
    <cellStyle name="Normalny 14" xfId="1254"/>
    <cellStyle name="Normalny 14 2" xfId="1255"/>
    <cellStyle name="Normalny 14 3" xfId="1256"/>
    <cellStyle name="Normalny 14 4" xfId="1257"/>
    <cellStyle name="Normalny 14 5" xfId="1258"/>
    <cellStyle name="Normalny 14 6" xfId="1259"/>
    <cellStyle name="Normalny 15" xfId="1260"/>
    <cellStyle name="Normalny 15 2" xfId="1261"/>
    <cellStyle name="Normalny 15 3" xfId="1262"/>
    <cellStyle name="Normalny 15 4" xfId="1263"/>
    <cellStyle name="Normalny 15 5" xfId="1264"/>
    <cellStyle name="Normalny 15 6" xfId="1265"/>
    <cellStyle name="Normalny 16" xfId="1266"/>
    <cellStyle name="Normalny 16 2" xfId="1267"/>
    <cellStyle name="Normalny 16 3" xfId="1268"/>
    <cellStyle name="Normalny 16 4" xfId="1269"/>
    <cellStyle name="Normalny 16 5" xfId="1270"/>
    <cellStyle name="Normalny 16 6" xfId="1271"/>
    <cellStyle name="Normalny 17" xfId="1272"/>
    <cellStyle name="Normalny 17 2" xfId="1273"/>
    <cellStyle name="Normalny 17 3" xfId="1274"/>
    <cellStyle name="Normalny 17 4" xfId="1275"/>
    <cellStyle name="Normalny 17 5" xfId="1276"/>
    <cellStyle name="Normalny 17 6" xfId="1277"/>
    <cellStyle name="Normalny 18" xfId="1278"/>
    <cellStyle name="Normalny 18 2" xfId="1279"/>
    <cellStyle name="Normalny 18 3" xfId="1280"/>
    <cellStyle name="Normalny 18 4" xfId="1281"/>
    <cellStyle name="Normalny 18 5" xfId="1282"/>
    <cellStyle name="Normalny 18 6" xfId="1283"/>
    <cellStyle name="Normalny 19" xfId="1284"/>
    <cellStyle name="Normalny 19 2" xfId="1285"/>
    <cellStyle name="Normalny 19 3" xfId="1286"/>
    <cellStyle name="Normalny 19 4" xfId="1287"/>
    <cellStyle name="Normalny 19 5" xfId="1288"/>
    <cellStyle name="Normalny 19 6" xfId="1289"/>
    <cellStyle name="Normalny 2" xfId="6"/>
    <cellStyle name="Normalny 2 10" xfId="1290"/>
    <cellStyle name="Normalny 2 10 2" xfId="1291"/>
    <cellStyle name="Normalny 2 10 3" xfId="1292"/>
    <cellStyle name="Normalny 2 10 4" xfId="1293"/>
    <cellStyle name="Normalny 2 10 5" xfId="1294"/>
    <cellStyle name="Normalny 2 10 6" xfId="1295"/>
    <cellStyle name="Normalny 2 100" xfId="1296"/>
    <cellStyle name="Normalny 2 100 10" xfId="1297"/>
    <cellStyle name="Normalny 2 100 10 2" xfId="1298"/>
    <cellStyle name="Normalny 2 100 10 3" xfId="1299"/>
    <cellStyle name="Normalny 2 100 10 4" xfId="1300"/>
    <cellStyle name="Normalny 2 100 10 5" xfId="1301"/>
    <cellStyle name="Normalny 2 100 10 6" xfId="1302"/>
    <cellStyle name="Normalny 2 100 100" xfId="1303"/>
    <cellStyle name="Normalny 2 100 100 2" xfId="1304"/>
    <cellStyle name="Normalny 2 100 100 3" xfId="1305"/>
    <cellStyle name="Normalny 2 100 100 4" xfId="1306"/>
    <cellStyle name="Normalny 2 100 100 5" xfId="1307"/>
    <cellStyle name="Normalny 2 100 100 6" xfId="1308"/>
    <cellStyle name="Normalny 2 100 101" xfId="1309"/>
    <cellStyle name="Normalny 2 100 101 2" xfId="1310"/>
    <cellStyle name="Normalny 2 100 101 3" xfId="1311"/>
    <cellStyle name="Normalny 2 100 101 4" xfId="1312"/>
    <cellStyle name="Normalny 2 100 101 5" xfId="1313"/>
    <cellStyle name="Normalny 2 100 101 6" xfId="1314"/>
    <cellStyle name="Normalny 2 100 102" xfId="1315"/>
    <cellStyle name="Normalny 2 100 102 2" xfId="1316"/>
    <cellStyle name="Normalny 2 100 102 3" xfId="1317"/>
    <cellStyle name="Normalny 2 100 102 4" xfId="1318"/>
    <cellStyle name="Normalny 2 100 102 5" xfId="1319"/>
    <cellStyle name="Normalny 2 100 102 6" xfId="1320"/>
    <cellStyle name="Normalny 2 100 103" xfId="1321"/>
    <cellStyle name="Normalny 2 100 103 2" xfId="1322"/>
    <cellStyle name="Normalny 2 100 103 3" xfId="1323"/>
    <cellStyle name="Normalny 2 100 103 4" xfId="1324"/>
    <cellStyle name="Normalny 2 100 103 5" xfId="1325"/>
    <cellStyle name="Normalny 2 100 103 6" xfId="1326"/>
    <cellStyle name="Normalny 2 100 104" xfId="1327"/>
    <cellStyle name="Normalny 2 100 104 2" xfId="1328"/>
    <cellStyle name="Normalny 2 100 104 3" xfId="1329"/>
    <cellStyle name="Normalny 2 100 104 4" xfId="1330"/>
    <cellStyle name="Normalny 2 100 104 5" xfId="1331"/>
    <cellStyle name="Normalny 2 100 104 6" xfId="1332"/>
    <cellStyle name="Normalny 2 100 105" xfId="1333"/>
    <cellStyle name="Normalny 2 100 105 2" xfId="1334"/>
    <cellStyle name="Normalny 2 100 105 3" xfId="1335"/>
    <cellStyle name="Normalny 2 100 105 4" xfId="1336"/>
    <cellStyle name="Normalny 2 100 105 5" xfId="1337"/>
    <cellStyle name="Normalny 2 100 105 6" xfId="1338"/>
    <cellStyle name="Normalny 2 100 106" xfId="1339"/>
    <cellStyle name="Normalny 2 100 106 2" xfId="1340"/>
    <cellStyle name="Normalny 2 100 106 3" xfId="1341"/>
    <cellStyle name="Normalny 2 100 106 4" xfId="1342"/>
    <cellStyle name="Normalny 2 100 106 5" xfId="1343"/>
    <cellStyle name="Normalny 2 100 106 6" xfId="1344"/>
    <cellStyle name="Normalny 2 100 107" xfId="1345"/>
    <cellStyle name="Normalny 2 100 107 2" xfId="1346"/>
    <cellStyle name="Normalny 2 100 107 3" xfId="1347"/>
    <cellStyle name="Normalny 2 100 107 4" xfId="1348"/>
    <cellStyle name="Normalny 2 100 107 5" xfId="1349"/>
    <cellStyle name="Normalny 2 100 107 6" xfId="1350"/>
    <cellStyle name="Normalny 2 100 108" xfId="1351"/>
    <cellStyle name="Normalny 2 100 108 2" xfId="1352"/>
    <cellStyle name="Normalny 2 100 108 3" xfId="1353"/>
    <cellStyle name="Normalny 2 100 108 4" xfId="1354"/>
    <cellStyle name="Normalny 2 100 108 5" xfId="1355"/>
    <cellStyle name="Normalny 2 100 108 6" xfId="1356"/>
    <cellStyle name="Normalny 2 100 109" xfId="1357"/>
    <cellStyle name="Normalny 2 100 11" xfId="1358"/>
    <cellStyle name="Normalny 2 100 11 2" xfId="1359"/>
    <cellStyle name="Normalny 2 100 11 3" xfId="1360"/>
    <cellStyle name="Normalny 2 100 11 4" xfId="1361"/>
    <cellStyle name="Normalny 2 100 11 5" xfId="1362"/>
    <cellStyle name="Normalny 2 100 11 6" xfId="1363"/>
    <cellStyle name="Normalny 2 100 110" xfId="1364"/>
    <cellStyle name="Normalny 2 100 111" xfId="1365"/>
    <cellStyle name="Normalny 2 100 112" xfId="1366"/>
    <cellStyle name="Normalny 2 100 113" xfId="1367"/>
    <cellStyle name="Normalny 2 100 114" xfId="1368"/>
    <cellStyle name="Normalny 2 100 12" xfId="1369"/>
    <cellStyle name="Normalny 2 100 12 2" xfId="1370"/>
    <cellStyle name="Normalny 2 100 12 3" xfId="1371"/>
    <cellStyle name="Normalny 2 100 12 4" xfId="1372"/>
    <cellStyle name="Normalny 2 100 12 5" xfId="1373"/>
    <cellStyle name="Normalny 2 100 12 6" xfId="1374"/>
    <cellStyle name="Normalny 2 100 13" xfId="1375"/>
    <cellStyle name="Normalny 2 100 13 2" xfId="1376"/>
    <cellStyle name="Normalny 2 100 13 3" xfId="1377"/>
    <cellStyle name="Normalny 2 100 13 4" xfId="1378"/>
    <cellStyle name="Normalny 2 100 13 5" xfId="1379"/>
    <cellStyle name="Normalny 2 100 13 6" xfId="1380"/>
    <cellStyle name="Normalny 2 100 14" xfId="1381"/>
    <cellStyle name="Normalny 2 100 14 2" xfId="1382"/>
    <cellStyle name="Normalny 2 100 14 3" xfId="1383"/>
    <cellStyle name="Normalny 2 100 14 4" xfId="1384"/>
    <cellStyle name="Normalny 2 100 14 5" xfId="1385"/>
    <cellStyle name="Normalny 2 100 14 6" xfId="1386"/>
    <cellStyle name="Normalny 2 100 15" xfId="1387"/>
    <cellStyle name="Normalny 2 100 15 2" xfId="1388"/>
    <cellStyle name="Normalny 2 100 15 3" xfId="1389"/>
    <cellStyle name="Normalny 2 100 15 4" xfId="1390"/>
    <cellStyle name="Normalny 2 100 15 5" xfId="1391"/>
    <cellStyle name="Normalny 2 100 15 6" xfId="1392"/>
    <cellStyle name="Normalny 2 100 16" xfId="1393"/>
    <cellStyle name="Normalny 2 100 16 2" xfId="1394"/>
    <cellStyle name="Normalny 2 100 16 3" xfId="1395"/>
    <cellStyle name="Normalny 2 100 16 4" xfId="1396"/>
    <cellStyle name="Normalny 2 100 16 5" xfId="1397"/>
    <cellStyle name="Normalny 2 100 16 6" xfId="1398"/>
    <cellStyle name="Normalny 2 100 17" xfId="1399"/>
    <cellStyle name="Normalny 2 100 17 2" xfId="1400"/>
    <cellStyle name="Normalny 2 100 17 3" xfId="1401"/>
    <cellStyle name="Normalny 2 100 17 4" xfId="1402"/>
    <cellStyle name="Normalny 2 100 17 5" xfId="1403"/>
    <cellStyle name="Normalny 2 100 17 6" xfId="1404"/>
    <cellStyle name="Normalny 2 100 18" xfId="1405"/>
    <cellStyle name="Normalny 2 100 18 2" xfId="1406"/>
    <cellStyle name="Normalny 2 100 18 3" xfId="1407"/>
    <cellStyle name="Normalny 2 100 18 4" xfId="1408"/>
    <cellStyle name="Normalny 2 100 18 5" xfId="1409"/>
    <cellStyle name="Normalny 2 100 18 6" xfId="1410"/>
    <cellStyle name="Normalny 2 100 19" xfId="1411"/>
    <cellStyle name="Normalny 2 100 19 2" xfId="1412"/>
    <cellStyle name="Normalny 2 100 19 3" xfId="1413"/>
    <cellStyle name="Normalny 2 100 19 4" xfId="1414"/>
    <cellStyle name="Normalny 2 100 19 5" xfId="1415"/>
    <cellStyle name="Normalny 2 100 19 6" xfId="1416"/>
    <cellStyle name="Normalny 2 100 2" xfId="1417"/>
    <cellStyle name="Normalny 2 100 2 10" xfId="1418"/>
    <cellStyle name="Normalny 2 100 2 11" xfId="1419"/>
    <cellStyle name="Normalny 2 100 2 12" xfId="1420"/>
    <cellStyle name="Normalny 2 100 2 13" xfId="1421"/>
    <cellStyle name="Normalny 2 100 2 14" xfId="1422"/>
    <cellStyle name="Normalny 2 100 2 15" xfId="1423"/>
    <cellStyle name="Normalny 2 100 2 16" xfId="1424"/>
    <cellStyle name="Normalny 2 100 2 17" xfId="1425"/>
    <cellStyle name="Normalny 2 100 2 18" xfId="1426"/>
    <cellStyle name="Normalny 2 100 2 19" xfId="1427"/>
    <cellStyle name="Normalny 2 100 2 2" xfId="1428"/>
    <cellStyle name="Normalny 2 100 2 2 10" xfId="1429"/>
    <cellStyle name="Normalny 2 100 2 2 10 2" xfId="1430"/>
    <cellStyle name="Normalny 2 100 2 2 10 3" xfId="1431"/>
    <cellStyle name="Normalny 2 100 2 2 10 4" xfId="1432"/>
    <cellStyle name="Normalny 2 100 2 2 10 5" xfId="1433"/>
    <cellStyle name="Normalny 2 100 2 2 10 6" xfId="1434"/>
    <cellStyle name="Normalny 2 100 2 2 11" xfId="1435"/>
    <cellStyle name="Normalny 2 100 2 2 11 2" xfId="1436"/>
    <cellStyle name="Normalny 2 100 2 2 11 3" xfId="1437"/>
    <cellStyle name="Normalny 2 100 2 2 11 4" xfId="1438"/>
    <cellStyle name="Normalny 2 100 2 2 11 5" xfId="1439"/>
    <cellStyle name="Normalny 2 100 2 2 11 6" xfId="1440"/>
    <cellStyle name="Normalny 2 100 2 2 12" xfId="1441"/>
    <cellStyle name="Normalny 2 100 2 2 12 2" xfId="1442"/>
    <cellStyle name="Normalny 2 100 2 2 12 3" xfId="1443"/>
    <cellStyle name="Normalny 2 100 2 2 12 4" xfId="1444"/>
    <cellStyle name="Normalny 2 100 2 2 12 5" xfId="1445"/>
    <cellStyle name="Normalny 2 100 2 2 12 6" xfId="1446"/>
    <cellStyle name="Normalny 2 100 2 2 13" xfId="1447"/>
    <cellStyle name="Normalny 2 100 2 2 13 2" xfId="1448"/>
    <cellStyle name="Normalny 2 100 2 2 13 3" xfId="1449"/>
    <cellStyle name="Normalny 2 100 2 2 13 4" xfId="1450"/>
    <cellStyle name="Normalny 2 100 2 2 13 5" xfId="1451"/>
    <cellStyle name="Normalny 2 100 2 2 13 6" xfId="1452"/>
    <cellStyle name="Normalny 2 100 2 2 14" xfId="1453"/>
    <cellStyle name="Normalny 2 100 2 2 14 2" xfId="1454"/>
    <cellStyle name="Normalny 2 100 2 2 14 3" xfId="1455"/>
    <cellStyle name="Normalny 2 100 2 2 14 4" xfId="1456"/>
    <cellStyle name="Normalny 2 100 2 2 14 5" xfId="1457"/>
    <cellStyle name="Normalny 2 100 2 2 14 6" xfId="1458"/>
    <cellStyle name="Normalny 2 100 2 2 15" xfId="1459"/>
    <cellStyle name="Normalny 2 100 2 2 15 2" xfId="1460"/>
    <cellStyle name="Normalny 2 100 2 2 15 3" xfId="1461"/>
    <cellStyle name="Normalny 2 100 2 2 15 4" xfId="1462"/>
    <cellStyle name="Normalny 2 100 2 2 15 5" xfId="1463"/>
    <cellStyle name="Normalny 2 100 2 2 15 6" xfId="1464"/>
    <cellStyle name="Normalny 2 100 2 2 16" xfId="1465"/>
    <cellStyle name="Normalny 2 100 2 2 16 2" xfId="1466"/>
    <cellStyle name="Normalny 2 100 2 2 16 3" xfId="1467"/>
    <cellStyle name="Normalny 2 100 2 2 16 4" xfId="1468"/>
    <cellStyle name="Normalny 2 100 2 2 16 5" xfId="1469"/>
    <cellStyle name="Normalny 2 100 2 2 16 6" xfId="1470"/>
    <cellStyle name="Normalny 2 100 2 2 17" xfId="1471"/>
    <cellStyle name="Normalny 2 100 2 2 17 2" xfId="1472"/>
    <cellStyle name="Normalny 2 100 2 2 17 3" xfId="1473"/>
    <cellStyle name="Normalny 2 100 2 2 17 4" xfId="1474"/>
    <cellStyle name="Normalny 2 100 2 2 17 5" xfId="1475"/>
    <cellStyle name="Normalny 2 100 2 2 17 6" xfId="1476"/>
    <cellStyle name="Normalny 2 100 2 2 18" xfId="1477"/>
    <cellStyle name="Normalny 2 100 2 2 18 2" xfId="1478"/>
    <cellStyle name="Normalny 2 100 2 2 18 3" xfId="1479"/>
    <cellStyle name="Normalny 2 100 2 2 18 4" xfId="1480"/>
    <cellStyle name="Normalny 2 100 2 2 18 5" xfId="1481"/>
    <cellStyle name="Normalny 2 100 2 2 18 6" xfId="1482"/>
    <cellStyle name="Normalny 2 100 2 2 19" xfId="1483"/>
    <cellStyle name="Normalny 2 100 2 2 19 2" xfId="1484"/>
    <cellStyle name="Normalny 2 100 2 2 19 3" xfId="1485"/>
    <cellStyle name="Normalny 2 100 2 2 19 4" xfId="1486"/>
    <cellStyle name="Normalny 2 100 2 2 19 5" xfId="1487"/>
    <cellStyle name="Normalny 2 100 2 2 19 6" xfId="1488"/>
    <cellStyle name="Normalny 2 100 2 2 2" xfId="1489"/>
    <cellStyle name="Normalny 2 100 2 2 2 2" xfId="1490"/>
    <cellStyle name="Normalny 2 100 2 2 2 2 2" xfId="1491"/>
    <cellStyle name="Normalny 2 100 2 2 2 2 3" xfId="1492"/>
    <cellStyle name="Normalny 2 100 2 2 2 2 4" xfId="1493"/>
    <cellStyle name="Normalny 2 100 2 2 2 2 5" xfId="1494"/>
    <cellStyle name="Normalny 2 100 2 2 2 2 6" xfId="1495"/>
    <cellStyle name="Normalny 2 100 2 2 20" xfId="1496"/>
    <cellStyle name="Normalny 2 100 2 2 20 2" xfId="1497"/>
    <cellStyle name="Normalny 2 100 2 2 20 3" xfId="1498"/>
    <cellStyle name="Normalny 2 100 2 2 20 4" xfId="1499"/>
    <cellStyle name="Normalny 2 100 2 2 20 5" xfId="1500"/>
    <cellStyle name="Normalny 2 100 2 2 20 6" xfId="1501"/>
    <cellStyle name="Normalny 2 100 2 2 21" xfId="1502"/>
    <cellStyle name="Normalny 2 100 2 2 21 2" xfId="1503"/>
    <cellStyle name="Normalny 2 100 2 2 21 3" xfId="1504"/>
    <cellStyle name="Normalny 2 100 2 2 21 4" xfId="1505"/>
    <cellStyle name="Normalny 2 100 2 2 21 5" xfId="1506"/>
    <cellStyle name="Normalny 2 100 2 2 21 6" xfId="1507"/>
    <cellStyle name="Normalny 2 100 2 2 22" xfId="1508"/>
    <cellStyle name="Normalny 2 100 2 2 22 2" xfId="1509"/>
    <cellStyle name="Normalny 2 100 2 2 22 3" xfId="1510"/>
    <cellStyle name="Normalny 2 100 2 2 22 4" xfId="1511"/>
    <cellStyle name="Normalny 2 100 2 2 22 5" xfId="1512"/>
    <cellStyle name="Normalny 2 100 2 2 22 6" xfId="1513"/>
    <cellStyle name="Normalny 2 100 2 2 23" xfId="1514"/>
    <cellStyle name="Normalny 2 100 2 2 23 2" xfId="1515"/>
    <cellStyle name="Normalny 2 100 2 2 23 3" xfId="1516"/>
    <cellStyle name="Normalny 2 100 2 2 23 4" xfId="1517"/>
    <cellStyle name="Normalny 2 100 2 2 23 5" xfId="1518"/>
    <cellStyle name="Normalny 2 100 2 2 23 6" xfId="1519"/>
    <cellStyle name="Normalny 2 100 2 2 24" xfId="1520"/>
    <cellStyle name="Normalny 2 100 2 2 24 2" xfId="1521"/>
    <cellStyle name="Normalny 2 100 2 2 24 3" xfId="1522"/>
    <cellStyle name="Normalny 2 100 2 2 24 4" xfId="1523"/>
    <cellStyle name="Normalny 2 100 2 2 24 5" xfId="1524"/>
    <cellStyle name="Normalny 2 100 2 2 24 6" xfId="1525"/>
    <cellStyle name="Normalny 2 100 2 2 25" xfId="1526"/>
    <cellStyle name="Normalny 2 100 2 2 26" xfId="1527"/>
    <cellStyle name="Normalny 2 100 2 2 27" xfId="1528"/>
    <cellStyle name="Normalny 2 100 2 2 28" xfId="1529"/>
    <cellStyle name="Normalny 2 100 2 2 3" xfId="1530"/>
    <cellStyle name="Normalny 2 100 2 2 3 2" xfId="1531"/>
    <cellStyle name="Normalny 2 100 2 2 3 3" xfId="1532"/>
    <cellStyle name="Normalny 2 100 2 2 3 4" xfId="1533"/>
    <cellStyle name="Normalny 2 100 2 2 3 5" xfId="1534"/>
    <cellStyle name="Normalny 2 100 2 2 3 6" xfId="1535"/>
    <cellStyle name="Normalny 2 100 2 2 4" xfId="1536"/>
    <cellStyle name="Normalny 2 100 2 2 4 2" xfId="1537"/>
    <cellStyle name="Normalny 2 100 2 2 4 3" xfId="1538"/>
    <cellStyle name="Normalny 2 100 2 2 4 4" xfId="1539"/>
    <cellStyle name="Normalny 2 100 2 2 4 5" xfId="1540"/>
    <cellStyle name="Normalny 2 100 2 2 4 6" xfId="1541"/>
    <cellStyle name="Normalny 2 100 2 2 5" xfId="1542"/>
    <cellStyle name="Normalny 2 100 2 2 5 2" xfId="1543"/>
    <cellStyle name="Normalny 2 100 2 2 5 3" xfId="1544"/>
    <cellStyle name="Normalny 2 100 2 2 5 4" xfId="1545"/>
    <cellStyle name="Normalny 2 100 2 2 5 5" xfId="1546"/>
    <cellStyle name="Normalny 2 100 2 2 5 6" xfId="1547"/>
    <cellStyle name="Normalny 2 100 2 2 6" xfId="1548"/>
    <cellStyle name="Normalny 2 100 2 2 6 2" xfId="1549"/>
    <cellStyle name="Normalny 2 100 2 2 6 3" xfId="1550"/>
    <cellStyle name="Normalny 2 100 2 2 6 4" xfId="1551"/>
    <cellStyle name="Normalny 2 100 2 2 6 5" xfId="1552"/>
    <cellStyle name="Normalny 2 100 2 2 6 6" xfId="1553"/>
    <cellStyle name="Normalny 2 100 2 2 7" xfId="1554"/>
    <cellStyle name="Normalny 2 100 2 2 7 2" xfId="1555"/>
    <cellStyle name="Normalny 2 100 2 2 7 3" xfId="1556"/>
    <cellStyle name="Normalny 2 100 2 2 7 4" xfId="1557"/>
    <cellStyle name="Normalny 2 100 2 2 7 5" xfId="1558"/>
    <cellStyle name="Normalny 2 100 2 2 7 6" xfId="1559"/>
    <cellStyle name="Normalny 2 100 2 2 8" xfId="1560"/>
    <cellStyle name="Normalny 2 100 2 2 8 2" xfId="1561"/>
    <cellStyle name="Normalny 2 100 2 2 8 3" xfId="1562"/>
    <cellStyle name="Normalny 2 100 2 2 8 4" xfId="1563"/>
    <cellStyle name="Normalny 2 100 2 2 8 5" xfId="1564"/>
    <cellStyle name="Normalny 2 100 2 2 8 6" xfId="1565"/>
    <cellStyle name="Normalny 2 100 2 2 9" xfId="1566"/>
    <cellStyle name="Normalny 2 100 2 2 9 2" xfId="1567"/>
    <cellStyle name="Normalny 2 100 2 2 9 3" xfId="1568"/>
    <cellStyle name="Normalny 2 100 2 2 9 4" xfId="1569"/>
    <cellStyle name="Normalny 2 100 2 2 9 5" xfId="1570"/>
    <cellStyle name="Normalny 2 100 2 2 9 6" xfId="1571"/>
    <cellStyle name="Normalny 2 100 2 20" xfId="1572"/>
    <cellStyle name="Normalny 2 100 2 21" xfId="1573"/>
    <cellStyle name="Normalny 2 100 2 22" xfId="1574"/>
    <cellStyle name="Normalny 2 100 2 23" xfId="1575"/>
    <cellStyle name="Normalny 2 100 2 24" xfId="1576"/>
    <cellStyle name="Normalny 2 100 2 25" xfId="1577"/>
    <cellStyle name="Normalny 2 100 2 26" xfId="1578"/>
    <cellStyle name="Normalny 2 100 2 27" xfId="1579"/>
    <cellStyle name="Normalny 2 100 2 27 2" xfId="1580"/>
    <cellStyle name="Normalny 2 100 2 27 3" xfId="1581"/>
    <cellStyle name="Normalny 2 100 2 27 4" xfId="1582"/>
    <cellStyle name="Normalny 2 100 2 27 5" xfId="1583"/>
    <cellStyle name="Normalny 2 100 2 27 6" xfId="1584"/>
    <cellStyle name="Normalny 2 100 2 28" xfId="1585"/>
    <cellStyle name="Normalny 2 100 2 28 2" xfId="1586"/>
    <cellStyle name="Normalny 2 100 2 28 3" xfId="1587"/>
    <cellStyle name="Normalny 2 100 2 28 4" xfId="1588"/>
    <cellStyle name="Normalny 2 100 2 28 5" xfId="1589"/>
    <cellStyle name="Normalny 2 100 2 28 6" xfId="1590"/>
    <cellStyle name="Normalny 2 100 2 3" xfId="1591"/>
    <cellStyle name="Normalny 2 100 2 3 2" xfId="1592"/>
    <cellStyle name="Normalny 2 100 2 3 3" xfId="1593"/>
    <cellStyle name="Normalny 2 100 2 3 4" xfId="1594"/>
    <cellStyle name="Normalny 2 100 2 3 5" xfId="1595"/>
    <cellStyle name="Normalny 2 100 2 3 6" xfId="1596"/>
    <cellStyle name="Normalny 2 100 2 4" xfId="1597"/>
    <cellStyle name="Normalny 2 100 2 4 2" xfId="1598"/>
    <cellStyle name="Normalny 2 100 2 4 3" xfId="1599"/>
    <cellStyle name="Normalny 2 100 2 4 4" xfId="1600"/>
    <cellStyle name="Normalny 2 100 2 4 5" xfId="1601"/>
    <cellStyle name="Normalny 2 100 2 4 6" xfId="1602"/>
    <cellStyle name="Normalny 2 100 2 5" xfId="1603"/>
    <cellStyle name="Normalny 2 100 2 5 2" xfId="1604"/>
    <cellStyle name="Normalny 2 100 2 5 3" xfId="1605"/>
    <cellStyle name="Normalny 2 100 2 5 4" xfId="1606"/>
    <cellStyle name="Normalny 2 100 2 5 5" xfId="1607"/>
    <cellStyle name="Normalny 2 100 2 5 6" xfId="1608"/>
    <cellStyle name="Normalny 2 100 2 6" xfId="1609"/>
    <cellStyle name="Normalny 2 100 2 7" xfId="1610"/>
    <cellStyle name="Normalny 2 100 2 8" xfId="1611"/>
    <cellStyle name="Normalny 2 100 2 9" xfId="1612"/>
    <cellStyle name="Normalny 2 100 20" xfId="1613"/>
    <cellStyle name="Normalny 2 100 20 2" xfId="1614"/>
    <cellStyle name="Normalny 2 100 20 3" xfId="1615"/>
    <cellStyle name="Normalny 2 100 20 4" xfId="1616"/>
    <cellStyle name="Normalny 2 100 20 5" xfId="1617"/>
    <cellStyle name="Normalny 2 100 20 6" xfId="1618"/>
    <cellStyle name="Normalny 2 100 21" xfId="1619"/>
    <cellStyle name="Normalny 2 100 21 2" xfId="1620"/>
    <cellStyle name="Normalny 2 100 21 3" xfId="1621"/>
    <cellStyle name="Normalny 2 100 21 4" xfId="1622"/>
    <cellStyle name="Normalny 2 100 21 5" xfId="1623"/>
    <cellStyle name="Normalny 2 100 21 6" xfId="1624"/>
    <cellStyle name="Normalny 2 100 22" xfId="1625"/>
    <cellStyle name="Normalny 2 100 22 2" xfId="1626"/>
    <cellStyle name="Normalny 2 100 22 3" xfId="1627"/>
    <cellStyle name="Normalny 2 100 22 4" xfId="1628"/>
    <cellStyle name="Normalny 2 100 22 5" xfId="1629"/>
    <cellStyle name="Normalny 2 100 22 6" xfId="1630"/>
    <cellStyle name="Normalny 2 100 23" xfId="1631"/>
    <cellStyle name="Normalny 2 100 23 2" xfId="1632"/>
    <cellStyle name="Normalny 2 100 23 3" xfId="1633"/>
    <cellStyle name="Normalny 2 100 23 4" xfId="1634"/>
    <cellStyle name="Normalny 2 100 23 5" xfId="1635"/>
    <cellStyle name="Normalny 2 100 23 6" xfId="1636"/>
    <cellStyle name="Normalny 2 100 24" xfId="1637"/>
    <cellStyle name="Normalny 2 100 24 2" xfId="1638"/>
    <cellStyle name="Normalny 2 100 24 3" xfId="1639"/>
    <cellStyle name="Normalny 2 100 24 4" xfId="1640"/>
    <cellStyle name="Normalny 2 100 24 5" xfId="1641"/>
    <cellStyle name="Normalny 2 100 24 6" xfId="1642"/>
    <cellStyle name="Normalny 2 100 25" xfId="1643"/>
    <cellStyle name="Normalny 2 100 25 2" xfId="1644"/>
    <cellStyle name="Normalny 2 100 25 3" xfId="1645"/>
    <cellStyle name="Normalny 2 100 25 4" xfId="1646"/>
    <cellStyle name="Normalny 2 100 25 5" xfId="1647"/>
    <cellStyle name="Normalny 2 100 25 6" xfId="1648"/>
    <cellStyle name="Normalny 2 100 26" xfId="1649"/>
    <cellStyle name="Normalny 2 100 26 2" xfId="1650"/>
    <cellStyle name="Normalny 2 100 26 3" xfId="1651"/>
    <cellStyle name="Normalny 2 100 26 4" xfId="1652"/>
    <cellStyle name="Normalny 2 100 26 5" xfId="1653"/>
    <cellStyle name="Normalny 2 100 26 6" xfId="1654"/>
    <cellStyle name="Normalny 2 100 27" xfId="1655"/>
    <cellStyle name="Normalny 2 100 27 2" xfId="1656"/>
    <cellStyle name="Normalny 2 100 27 3" xfId="1657"/>
    <cellStyle name="Normalny 2 100 27 4" xfId="1658"/>
    <cellStyle name="Normalny 2 100 27 5" xfId="1659"/>
    <cellStyle name="Normalny 2 100 27 6" xfId="1660"/>
    <cellStyle name="Normalny 2 100 28" xfId="1661"/>
    <cellStyle name="Normalny 2 100 28 2" xfId="1662"/>
    <cellStyle name="Normalny 2 100 28 3" xfId="1663"/>
    <cellStyle name="Normalny 2 100 28 4" xfId="1664"/>
    <cellStyle name="Normalny 2 100 28 5" xfId="1665"/>
    <cellStyle name="Normalny 2 100 28 6" xfId="1666"/>
    <cellStyle name="Normalny 2 100 29" xfId="1667"/>
    <cellStyle name="Normalny 2 100 29 2" xfId="1668"/>
    <cellStyle name="Normalny 2 100 29 3" xfId="1669"/>
    <cellStyle name="Normalny 2 100 29 4" xfId="1670"/>
    <cellStyle name="Normalny 2 100 29 5" xfId="1671"/>
    <cellStyle name="Normalny 2 100 29 6" xfId="1672"/>
    <cellStyle name="Normalny 2 100 3" xfId="1673"/>
    <cellStyle name="Normalny 2 100 3 2" xfId="1674"/>
    <cellStyle name="Normalny 2 100 3 3" xfId="1675"/>
    <cellStyle name="Normalny 2 100 3 4" xfId="1676"/>
    <cellStyle name="Normalny 2 100 3 5" xfId="1677"/>
    <cellStyle name="Normalny 2 100 3 6" xfId="1678"/>
    <cellStyle name="Normalny 2 100 30" xfId="1679"/>
    <cellStyle name="Normalny 2 100 30 2" xfId="1680"/>
    <cellStyle name="Normalny 2 100 30 3" xfId="1681"/>
    <cellStyle name="Normalny 2 100 30 4" xfId="1682"/>
    <cellStyle name="Normalny 2 100 30 5" xfId="1683"/>
    <cellStyle name="Normalny 2 100 30 6" xfId="1684"/>
    <cellStyle name="Normalny 2 100 31" xfId="1685"/>
    <cellStyle name="Normalny 2 100 31 2" xfId="1686"/>
    <cellStyle name="Normalny 2 100 31 3" xfId="1687"/>
    <cellStyle name="Normalny 2 100 31 4" xfId="1688"/>
    <cellStyle name="Normalny 2 100 31 5" xfId="1689"/>
    <cellStyle name="Normalny 2 100 31 6" xfId="1690"/>
    <cellStyle name="Normalny 2 100 32" xfId="1691"/>
    <cellStyle name="Normalny 2 100 32 2" xfId="1692"/>
    <cellStyle name="Normalny 2 100 32 3" xfId="1693"/>
    <cellStyle name="Normalny 2 100 32 4" xfId="1694"/>
    <cellStyle name="Normalny 2 100 32 5" xfId="1695"/>
    <cellStyle name="Normalny 2 100 32 6" xfId="1696"/>
    <cellStyle name="Normalny 2 100 33" xfId="1697"/>
    <cellStyle name="Normalny 2 100 33 2" xfId="1698"/>
    <cellStyle name="Normalny 2 100 33 3" xfId="1699"/>
    <cellStyle name="Normalny 2 100 33 4" xfId="1700"/>
    <cellStyle name="Normalny 2 100 33 5" xfId="1701"/>
    <cellStyle name="Normalny 2 100 33 6" xfId="1702"/>
    <cellStyle name="Normalny 2 100 34" xfId="1703"/>
    <cellStyle name="Normalny 2 100 34 2" xfId="1704"/>
    <cellStyle name="Normalny 2 100 34 3" xfId="1705"/>
    <cellStyle name="Normalny 2 100 34 4" xfId="1706"/>
    <cellStyle name="Normalny 2 100 34 5" xfId="1707"/>
    <cellStyle name="Normalny 2 100 34 6" xfId="1708"/>
    <cellStyle name="Normalny 2 100 35" xfId="1709"/>
    <cellStyle name="Normalny 2 100 35 2" xfId="1710"/>
    <cellStyle name="Normalny 2 100 35 3" xfId="1711"/>
    <cellStyle name="Normalny 2 100 35 4" xfId="1712"/>
    <cellStyle name="Normalny 2 100 35 5" xfId="1713"/>
    <cellStyle name="Normalny 2 100 35 6" xfId="1714"/>
    <cellStyle name="Normalny 2 100 36" xfId="1715"/>
    <cellStyle name="Normalny 2 100 36 2" xfId="1716"/>
    <cellStyle name="Normalny 2 100 36 3" xfId="1717"/>
    <cellStyle name="Normalny 2 100 36 4" xfId="1718"/>
    <cellStyle name="Normalny 2 100 36 5" xfId="1719"/>
    <cellStyle name="Normalny 2 100 36 6" xfId="1720"/>
    <cellStyle name="Normalny 2 100 37" xfId="1721"/>
    <cellStyle name="Normalny 2 100 37 2" xfId="1722"/>
    <cellStyle name="Normalny 2 100 37 3" xfId="1723"/>
    <cellStyle name="Normalny 2 100 37 4" xfId="1724"/>
    <cellStyle name="Normalny 2 100 37 5" xfId="1725"/>
    <cellStyle name="Normalny 2 100 37 6" xfId="1726"/>
    <cellStyle name="Normalny 2 100 38" xfId="1727"/>
    <cellStyle name="Normalny 2 100 38 2" xfId="1728"/>
    <cellStyle name="Normalny 2 100 38 3" xfId="1729"/>
    <cellStyle name="Normalny 2 100 38 4" xfId="1730"/>
    <cellStyle name="Normalny 2 100 38 5" xfId="1731"/>
    <cellStyle name="Normalny 2 100 38 6" xfId="1732"/>
    <cellStyle name="Normalny 2 100 39" xfId="1733"/>
    <cellStyle name="Normalny 2 100 39 2" xfId="1734"/>
    <cellStyle name="Normalny 2 100 39 3" xfId="1735"/>
    <cellStyle name="Normalny 2 100 39 4" xfId="1736"/>
    <cellStyle name="Normalny 2 100 39 5" xfId="1737"/>
    <cellStyle name="Normalny 2 100 39 6" xfId="1738"/>
    <cellStyle name="Normalny 2 100 4" xfId="1739"/>
    <cellStyle name="Normalny 2 100 4 2" xfId="1740"/>
    <cellStyle name="Normalny 2 100 4 3" xfId="1741"/>
    <cellStyle name="Normalny 2 100 4 4" xfId="1742"/>
    <cellStyle name="Normalny 2 100 4 5" xfId="1743"/>
    <cellStyle name="Normalny 2 100 4 6" xfId="1744"/>
    <cellStyle name="Normalny 2 100 40" xfId="1745"/>
    <cellStyle name="Normalny 2 100 40 2" xfId="1746"/>
    <cellStyle name="Normalny 2 100 40 3" xfId="1747"/>
    <cellStyle name="Normalny 2 100 40 4" xfId="1748"/>
    <cellStyle name="Normalny 2 100 40 5" xfId="1749"/>
    <cellStyle name="Normalny 2 100 40 6" xfId="1750"/>
    <cellStyle name="Normalny 2 100 41" xfId="1751"/>
    <cellStyle name="Normalny 2 100 41 2" xfId="1752"/>
    <cellStyle name="Normalny 2 100 41 3" xfId="1753"/>
    <cellStyle name="Normalny 2 100 41 4" xfId="1754"/>
    <cellStyle name="Normalny 2 100 41 5" xfId="1755"/>
    <cellStyle name="Normalny 2 100 41 6" xfId="1756"/>
    <cellStyle name="Normalny 2 100 42" xfId="1757"/>
    <cellStyle name="Normalny 2 100 42 2" xfId="1758"/>
    <cellStyle name="Normalny 2 100 42 3" xfId="1759"/>
    <cellStyle name="Normalny 2 100 42 4" xfId="1760"/>
    <cellStyle name="Normalny 2 100 42 5" xfId="1761"/>
    <cellStyle name="Normalny 2 100 42 6" xfId="1762"/>
    <cellStyle name="Normalny 2 100 43" xfId="1763"/>
    <cellStyle name="Normalny 2 100 43 2" xfId="1764"/>
    <cellStyle name="Normalny 2 100 43 3" xfId="1765"/>
    <cellStyle name="Normalny 2 100 43 4" xfId="1766"/>
    <cellStyle name="Normalny 2 100 43 5" xfId="1767"/>
    <cellStyle name="Normalny 2 100 43 6" xfId="1768"/>
    <cellStyle name="Normalny 2 100 44" xfId="1769"/>
    <cellStyle name="Normalny 2 100 44 2" xfId="1770"/>
    <cellStyle name="Normalny 2 100 44 3" xfId="1771"/>
    <cellStyle name="Normalny 2 100 44 4" xfId="1772"/>
    <cellStyle name="Normalny 2 100 44 5" xfId="1773"/>
    <cellStyle name="Normalny 2 100 44 6" xfId="1774"/>
    <cellStyle name="Normalny 2 100 45" xfId="1775"/>
    <cellStyle name="Normalny 2 100 45 2" xfId="1776"/>
    <cellStyle name="Normalny 2 100 45 3" xfId="1777"/>
    <cellStyle name="Normalny 2 100 45 4" xfId="1778"/>
    <cellStyle name="Normalny 2 100 45 5" xfId="1779"/>
    <cellStyle name="Normalny 2 100 45 6" xfId="1780"/>
    <cellStyle name="Normalny 2 100 46" xfId="1781"/>
    <cellStyle name="Normalny 2 100 46 2" xfId="1782"/>
    <cellStyle name="Normalny 2 100 46 3" xfId="1783"/>
    <cellStyle name="Normalny 2 100 46 4" xfId="1784"/>
    <cellStyle name="Normalny 2 100 46 5" xfId="1785"/>
    <cellStyle name="Normalny 2 100 46 6" xfId="1786"/>
    <cellStyle name="Normalny 2 100 47" xfId="1787"/>
    <cellStyle name="Normalny 2 100 47 2" xfId="1788"/>
    <cellStyle name="Normalny 2 100 47 3" xfId="1789"/>
    <cellStyle name="Normalny 2 100 47 4" xfId="1790"/>
    <cellStyle name="Normalny 2 100 47 5" xfId="1791"/>
    <cellStyle name="Normalny 2 100 47 6" xfId="1792"/>
    <cellStyle name="Normalny 2 100 48" xfId="1793"/>
    <cellStyle name="Normalny 2 100 48 2" xfId="1794"/>
    <cellStyle name="Normalny 2 100 48 3" xfId="1795"/>
    <cellStyle name="Normalny 2 100 48 4" xfId="1796"/>
    <cellStyle name="Normalny 2 100 48 5" xfId="1797"/>
    <cellStyle name="Normalny 2 100 48 6" xfId="1798"/>
    <cellStyle name="Normalny 2 100 49" xfId="1799"/>
    <cellStyle name="Normalny 2 100 49 2" xfId="1800"/>
    <cellStyle name="Normalny 2 100 49 3" xfId="1801"/>
    <cellStyle name="Normalny 2 100 49 4" xfId="1802"/>
    <cellStyle name="Normalny 2 100 49 5" xfId="1803"/>
    <cellStyle name="Normalny 2 100 49 6" xfId="1804"/>
    <cellStyle name="Normalny 2 100 5" xfId="1805"/>
    <cellStyle name="Normalny 2 100 5 2" xfId="1806"/>
    <cellStyle name="Normalny 2 100 5 3" xfId="1807"/>
    <cellStyle name="Normalny 2 100 5 4" xfId="1808"/>
    <cellStyle name="Normalny 2 100 5 5" xfId="1809"/>
    <cellStyle name="Normalny 2 100 5 6" xfId="1810"/>
    <cellStyle name="Normalny 2 100 50" xfId="1811"/>
    <cellStyle name="Normalny 2 100 50 2" xfId="1812"/>
    <cellStyle name="Normalny 2 100 50 3" xfId="1813"/>
    <cellStyle name="Normalny 2 100 50 4" xfId="1814"/>
    <cellStyle name="Normalny 2 100 50 5" xfId="1815"/>
    <cellStyle name="Normalny 2 100 50 6" xfId="1816"/>
    <cellStyle name="Normalny 2 100 51" xfId="1817"/>
    <cellStyle name="Normalny 2 100 51 2" xfId="1818"/>
    <cellStyle name="Normalny 2 100 51 3" xfId="1819"/>
    <cellStyle name="Normalny 2 100 51 4" xfId="1820"/>
    <cellStyle name="Normalny 2 100 51 5" xfId="1821"/>
    <cellStyle name="Normalny 2 100 51 6" xfId="1822"/>
    <cellStyle name="Normalny 2 100 52" xfId="1823"/>
    <cellStyle name="Normalny 2 100 52 2" xfId="1824"/>
    <cellStyle name="Normalny 2 100 52 3" xfId="1825"/>
    <cellStyle name="Normalny 2 100 52 4" xfId="1826"/>
    <cellStyle name="Normalny 2 100 52 5" xfId="1827"/>
    <cellStyle name="Normalny 2 100 52 6" xfId="1828"/>
    <cellStyle name="Normalny 2 100 53" xfId="1829"/>
    <cellStyle name="Normalny 2 100 53 2" xfId="1830"/>
    <cellStyle name="Normalny 2 100 53 3" xfId="1831"/>
    <cellStyle name="Normalny 2 100 53 4" xfId="1832"/>
    <cellStyle name="Normalny 2 100 53 5" xfId="1833"/>
    <cellStyle name="Normalny 2 100 53 6" xfId="1834"/>
    <cellStyle name="Normalny 2 100 54" xfId="1835"/>
    <cellStyle name="Normalny 2 100 54 2" xfId="1836"/>
    <cellStyle name="Normalny 2 100 54 3" xfId="1837"/>
    <cellStyle name="Normalny 2 100 54 4" xfId="1838"/>
    <cellStyle name="Normalny 2 100 54 5" xfId="1839"/>
    <cellStyle name="Normalny 2 100 54 6" xfId="1840"/>
    <cellStyle name="Normalny 2 100 55" xfId="1841"/>
    <cellStyle name="Normalny 2 100 55 2" xfId="1842"/>
    <cellStyle name="Normalny 2 100 55 3" xfId="1843"/>
    <cellStyle name="Normalny 2 100 55 4" xfId="1844"/>
    <cellStyle name="Normalny 2 100 55 5" xfId="1845"/>
    <cellStyle name="Normalny 2 100 55 6" xfId="1846"/>
    <cellStyle name="Normalny 2 100 56" xfId="1847"/>
    <cellStyle name="Normalny 2 100 56 2" xfId="1848"/>
    <cellStyle name="Normalny 2 100 56 3" xfId="1849"/>
    <cellStyle name="Normalny 2 100 56 4" xfId="1850"/>
    <cellStyle name="Normalny 2 100 56 5" xfId="1851"/>
    <cellStyle name="Normalny 2 100 56 6" xfId="1852"/>
    <cellStyle name="Normalny 2 100 57" xfId="1853"/>
    <cellStyle name="Normalny 2 100 57 2" xfId="1854"/>
    <cellStyle name="Normalny 2 100 57 3" xfId="1855"/>
    <cellStyle name="Normalny 2 100 57 4" xfId="1856"/>
    <cellStyle name="Normalny 2 100 57 5" xfId="1857"/>
    <cellStyle name="Normalny 2 100 57 6" xfId="1858"/>
    <cellStyle name="Normalny 2 100 58" xfId="1859"/>
    <cellStyle name="Normalny 2 100 58 2" xfId="1860"/>
    <cellStyle name="Normalny 2 100 58 3" xfId="1861"/>
    <cellStyle name="Normalny 2 100 58 4" xfId="1862"/>
    <cellStyle name="Normalny 2 100 58 5" xfId="1863"/>
    <cellStyle name="Normalny 2 100 58 6" xfId="1864"/>
    <cellStyle name="Normalny 2 100 59" xfId="1865"/>
    <cellStyle name="Normalny 2 100 59 2" xfId="1866"/>
    <cellStyle name="Normalny 2 100 59 3" xfId="1867"/>
    <cellStyle name="Normalny 2 100 59 4" xfId="1868"/>
    <cellStyle name="Normalny 2 100 59 5" xfId="1869"/>
    <cellStyle name="Normalny 2 100 59 6" xfId="1870"/>
    <cellStyle name="Normalny 2 100 6" xfId="1871"/>
    <cellStyle name="Normalny 2 100 6 2" xfId="1872"/>
    <cellStyle name="Normalny 2 100 6 3" xfId="1873"/>
    <cellStyle name="Normalny 2 100 6 4" xfId="1874"/>
    <cellStyle name="Normalny 2 100 6 5" xfId="1875"/>
    <cellStyle name="Normalny 2 100 6 6" xfId="1876"/>
    <cellStyle name="Normalny 2 100 60" xfId="1877"/>
    <cellStyle name="Normalny 2 100 60 2" xfId="1878"/>
    <cellStyle name="Normalny 2 100 60 3" xfId="1879"/>
    <cellStyle name="Normalny 2 100 60 4" xfId="1880"/>
    <cellStyle name="Normalny 2 100 60 5" xfId="1881"/>
    <cellStyle name="Normalny 2 100 60 6" xfId="1882"/>
    <cellStyle name="Normalny 2 100 61" xfId="1883"/>
    <cellStyle name="Normalny 2 100 61 2" xfId="1884"/>
    <cellStyle name="Normalny 2 100 61 3" xfId="1885"/>
    <cellStyle name="Normalny 2 100 61 4" xfId="1886"/>
    <cellStyle name="Normalny 2 100 61 5" xfId="1887"/>
    <cellStyle name="Normalny 2 100 61 6" xfId="1888"/>
    <cellStyle name="Normalny 2 100 62" xfId="1889"/>
    <cellStyle name="Normalny 2 100 62 2" xfId="1890"/>
    <cellStyle name="Normalny 2 100 62 3" xfId="1891"/>
    <cellStyle name="Normalny 2 100 62 4" xfId="1892"/>
    <cellStyle name="Normalny 2 100 62 5" xfId="1893"/>
    <cellStyle name="Normalny 2 100 62 6" xfId="1894"/>
    <cellStyle name="Normalny 2 100 63" xfId="1895"/>
    <cellStyle name="Normalny 2 100 63 2" xfId="1896"/>
    <cellStyle name="Normalny 2 100 63 3" xfId="1897"/>
    <cellStyle name="Normalny 2 100 63 4" xfId="1898"/>
    <cellStyle name="Normalny 2 100 63 5" xfId="1899"/>
    <cellStyle name="Normalny 2 100 63 6" xfId="1900"/>
    <cellStyle name="Normalny 2 100 64" xfId="1901"/>
    <cellStyle name="Normalny 2 100 64 2" xfId="1902"/>
    <cellStyle name="Normalny 2 100 64 3" xfId="1903"/>
    <cellStyle name="Normalny 2 100 64 4" xfId="1904"/>
    <cellStyle name="Normalny 2 100 64 5" xfId="1905"/>
    <cellStyle name="Normalny 2 100 64 6" xfId="1906"/>
    <cellStyle name="Normalny 2 100 65" xfId="1907"/>
    <cellStyle name="Normalny 2 100 65 2" xfId="1908"/>
    <cellStyle name="Normalny 2 100 65 3" xfId="1909"/>
    <cellStyle name="Normalny 2 100 65 4" xfId="1910"/>
    <cellStyle name="Normalny 2 100 65 5" xfId="1911"/>
    <cellStyle name="Normalny 2 100 65 6" xfId="1912"/>
    <cellStyle name="Normalny 2 100 66" xfId="1913"/>
    <cellStyle name="Normalny 2 100 66 2" xfId="1914"/>
    <cellStyle name="Normalny 2 100 66 3" xfId="1915"/>
    <cellStyle name="Normalny 2 100 66 4" xfId="1916"/>
    <cellStyle name="Normalny 2 100 66 5" xfId="1917"/>
    <cellStyle name="Normalny 2 100 66 6" xfId="1918"/>
    <cellStyle name="Normalny 2 100 67" xfId="1919"/>
    <cellStyle name="Normalny 2 100 67 2" xfId="1920"/>
    <cellStyle name="Normalny 2 100 67 3" xfId="1921"/>
    <cellStyle name="Normalny 2 100 67 4" xfId="1922"/>
    <cellStyle name="Normalny 2 100 67 5" xfId="1923"/>
    <cellStyle name="Normalny 2 100 67 6" xfId="1924"/>
    <cellStyle name="Normalny 2 100 68" xfId="1925"/>
    <cellStyle name="Normalny 2 100 68 2" xfId="1926"/>
    <cellStyle name="Normalny 2 100 68 3" xfId="1927"/>
    <cellStyle name="Normalny 2 100 68 4" xfId="1928"/>
    <cellStyle name="Normalny 2 100 68 5" xfId="1929"/>
    <cellStyle name="Normalny 2 100 68 6" xfId="1930"/>
    <cellStyle name="Normalny 2 100 69" xfId="1931"/>
    <cellStyle name="Normalny 2 100 69 2" xfId="1932"/>
    <cellStyle name="Normalny 2 100 69 3" xfId="1933"/>
    <cellStyle name="Normalny 2 100 69 4" xfId="1934"/>
    <cellStyle name="Normalny 2 100 69 5" xfId="1935"/>
    <cellStyle name="Normalny 2 100 69 6" xfId="1936"/>
    <cellStyle name="Normalny 2 100 7" xfId="1937"/>
    <cellStyle name="Normalny 2 100 7 2" xfId="1938"/>
    <cellStyle name="Normalny 2 100 7 3" xfId="1939"/>
    <cellStyle name="Normalny 2 100 7 4" xfId="1940"/>
    <cellStyle name="Normalny 2 100 7 5" xfId="1941"/>
    <cellStyle name="Normalny 2 100 7 6" xfId="1942"/>
    <cellStyle name="Normalny 2 100 70" xfId="1943"/>
    <cellStyle name="Normalny 2 100 70 2" xfId="1944"/>
    <cellStyle name="Normalny 2 100 70 3" xfId="1945"/>
    <cellStyle name="Normalny 2 100 70 4" xfId="1946"/>
    <cellStyle name="Normalny 2 100 70 5" xfId="1947"/>
    <cellStyle name="Normalny 2 100 70 6" xfId="1948"/>
    <cellStyle name="Normalny 2 100 71" xfId="1949"/>
    <cellStyle name="Normalny 2 100 71 2" xfId="1950"/>
    <cellStyle name="Normalny 2 100 71 3" xfId="1951"/>
    <cellStyle name="Normalny 2 100 71 4" xfId="1952"/>
    <cellStyle name="Normalny 2 100 71 5" xfId="1953"/>
    <cellStyle name="Normalny 2 100 71 6" xfId="1954"/>
    <cellStyle name="Normalny 2 100 72" xfId="1955"/>
    <cellStyle name="Normalny 2 100 72 2" xfId="1956"/>
    <cellStyle name="Normalny 2 100 72 3" xfId="1957"/>
    <cellStyle name="Normalny 2 100 72 4" xfId="1958"/>
    <cellStyle name="Normalny 2 100 72 5" xfId="1959"/>
    <cellStyle name="Normalny 2 100 72 6" xfId="1960"/>
    <cellStyle name="Normalny 2 100 73" xfId="1961"/>
    <cellStyle name="Normalny 2 100 73 2" xfId="1962"/>
    <cellStyle name="Normalny 2 100 73 3" xfId="1963"/>
    <cellStyle name="Normalny 2 100 73 4" xfId="1964"/>
    <cellStyle name="Normalny 2 100 73 5" xfId="1965"/>
    <cellStyle name="Normalny 2 100 73 6" xfId="1966"/>
    <cellStyle name="Normalny 2 100 74" xfId="1967"/>
    <cellStyle name="Normalny 2 100 74 2" xfId="1968"/>
    <cellStyle name="Normalny 2 100 74 3" xfId="1969"/>
    <cellStyle name="Normalny 2 100 74 4" xfId="1970"/>
    <cellStyle name="Normalny 2 100 74 5" xfId="1971"/>
    <cellStyle name="Normalny 2 100 74 6" xfId="1972"/>
    <cellStyle name="Normalny 2 100 75" xfId="1973"/>
    <cellStyle name="Normalny 2 100 75 2" xfId="1974"/>
    <cellStyle name="Normalny 2 100 75 3" xfId="1975"/>
    <cellStyle name="Normalny 2 100 75 4" xfId="1976"/>
    <cellStyle name="Normalny 2 100 75 5" xfId="1977"/>
    <cellStyle name="Normalny 2 100 75 6" xfId="1978"/>
    <cellStyle name="Normalny 2 100 76" xfId="1979"/>
    <cellStyle name="Normalny 2 100 76 2" xfId="1980"/>
    <cellStyle name="Normalny 2 100 76 3" xfId="1981"/>
    <cellStyle name="Normalny 2 100 76 4" xfId="1982"/>
    <cellStyle name="Normalny 2 100 76 5" xfId="1983"/>
    <cellStyle name="Normalny 2 100 76 6" xfId="1984"/>
    <cellStyle name="Normalny 2 100 77" xfId="1985"/>
    <cellStyle name="Normalny 2 100 77 2" xfId="1986"/>
    <cellStyle name="Normalny 2 100 77 4" xfId="1987"/>
    <cellStyle name="Normalny 2 100 77 5" xfId="1988"/>
    <cellStyle name="Normalny 2 100 77 6" xfId="1989"/>
    <cellStyle name="Normalny 2 100 78" xfId="1990"/>
    <cellStyle name="Normalny 2 100 78 2" xfId="1991"/>
    <cellStyle name="Normalny 2 100 78 3" xfId="1992"/>
    <cellStyle name="Normalny 2 100 78 4" xfId="1993"/>
    <cellStyle name="Normalny 2 100 78 5" xfId="1994"/>
    <cellStyle name="Normalny 2 100 78 6" xfId="1995"/>
    <cellStyle name="Normalny 2 100 79" xfId="1996"/>
    <cellStyle name="Normalny 2 100 79 2" xfId="1997"/>
    <cellStyle name="Normalny 2 100 79 3" xfId="1998"/>
    <cellStyle name="Normalny 2 100 79 4" xfId="1999"/>
    <cellStyle name="Normalny 2 100 79 5" xfId="2000"/>
    <cellStyle name="Normalny 2 100 79 6" xfId="2001"/>
    <cellStyle name="Normalny 2 100 8" xfId="2002"/>
    <cellStyle name="Normalny 2 100 8 2" xfId="2003"/>
    <cellStyle name="Normalny 2 100 8 3" xfId="2004"/>
    <cellStyle name="Normalny 2 100 8 4" xfId="2005"/>
    <cellStyle name="Normalny 2 100 8 5" xfId="2006"/>
    <cellStyle name="Normalny 2 100 8 6" xfId="2007"/>
    <cellStyle name="Normalny 2 100 80" xfId="2008"/>
    <cellStyle name="Normalny 2 100 80 2" xfId="2009"/>
    <cellStyle name="Normalny 2 100 80 3" xfId="2010"/>
    <cellStyle name="Normalny 2 100 80 4" xfId="2011"/>
    <cellStyle name="Normalny 2 100 80 5" xfId="2012"/>
    <cellStyle name="Normalny 2 100 80 6" xfId="2013"/>
    <cellStyle name="Normalny 2 100 81" xfId="2014"/>
    <cellStyle name="Normalny 2 100 81 2" xfId="2015"/>
    <cellStyle name="Normalny 2 100 81 3" xfId="2016"/>
    <cellStyle name="Normalny 2 100 81 4" xfId="2017"/>
    <cellStyle name="Normalny 2 100 81 5" xfId="2018"/>
    <cellStyle name="Normalny 2 100 81 6" xfId="2019"/>
    <cellStyle name="Normalny 2 100 82" xfId="2020"/>
    <cellStyle name="Normalny 2 100 82 2" xfId="2021"/>
    <cellStyle name="Normalny 2 100 82 3" xfId="2022"/>
    <cellStyle name="Normalny 2 100 82 4" xfId="2023"/>
    <cellStyle name="Normalny 2 100 82 5" xfId="2024"/>
    <cellStyle name="Normalny 2 100 82 6" xfId="2025"/>
    <cellStyle name="Normalny 2 100 83" xfId="2026"/>
    <cellStyle name="Normalny 2 100 83 2" xfId="2027"/>
    <cellStyle name="Normalny 2 100 83 3" xfId="2028"/>
    <cellStyle name="Normalny 2 100 83 4" xfId="2029"/>
    <cellStyle name="Normalny 2 100 83 5" xfId="2030"/>
    <cellStyle name="Normalny 2 100 83 6" xfId="2031"/>
    <cellStyle name="Normalny 2 100 84" xfId="2032"/>
    <cellStyle name="Normalny 2 100 84 2" xfId="2033"/>
    <cellStyle name="Normalny 2 100 84 3" xfId="2034"/>
    <cellStyle name="Normalny 2 100 84 4" xfId="2035"/>
    <cellStyle name="Normalny 2 100 84 5" xfId="2036"/>
    <cellStyle name="Normalny 2 100 84 6" xfId="2037"/>
    <cellStyle name="Normalny 2 100 85" xfId="2038"/>
    <cellStyle name="Normalny 2 100 85 10" xfId="2039"/>
    <cellStyle name="Normalny 2 100 85 11" xfId="2040"/>
    <cellStyle name="Normalny 2 100 85 12" xfId="2041"/>
    <cellStyle name="Normalny 2 100 85 13" xfId="2042"/>
    <cellStyle name="Normalny 2 100 85 14" xfId="2043"/>
    <cellStyle name="Normalny 2 100 85 15" xfId="2044"/>
    <cellStyle name="Normalny 2 100 85 16" xfId="2045"/>
    <cellStyle name="Normalny 2 100 85 17" xfId="2046"/>
    <cellStyle name="Normalny 2 100 85 18" xfId="2047"/>
    <cellStyle name="Normalny 2 100 85 19" xfId="2048"/>
    <cellStyle name="Normalny 2 100 85 2" xfId="2049"/>
    <cellStyle name="Normalny 2 100 85 2 2" xfId="2050"/>
    <cellStyle name="Normalny 2 100 85 2 3" xfId="2051"/>
    <cellStyle name="Normalny 2 100 85 2 4" xfId="2052"/>
    <cellStyle name="Normalny 2 100 85 2 5" xfId="2053"/>
    <cellStyle name="Normalny 2 100 85 20" xfId="2054"/>
    <cellStyle name="Normalny 2 100 85 21" xfId="2055"/>
    <cellStyle name="Normalny 2 100 85 22" xfId="2056"/>
    <cellStyle name="Normalny 2 100 85 23" xfId="2057"/>
    <cellStyle name="Normalny 2 100 85 24" xfId="2058"/>
    <cellStyle name="Normalny 2 100 85 3" xfId="2059"/>
    <cellStyle name="Normalny 2 100 85 4" xfId="2060"/>
    <cellStyle name="Normalny 2 100 85 5" xfId="2061"/>
    <cellStyle name="Normalny 2 100 85 6" xfId="2062"/>
    <cellStyle name="Normalny 2 100 85 7" xfId="2063"/>
    <cellStyle name="Normalny 2 100 85 8" xfId="2064"/>
    <cellStyle name="Normalny 2 100 85 9" xfId="2065"/>
    <cellStyle name="Normalny 2 100 86" xfId="2066"/>
    <cellStyle name="Normalny 2 100 87" xfId="2067"/>
    <cellStyle name="Normalny 2 100 87 2" xfId="2068"/>
    <cellStyle name="Normalny 2 100 87 2 2" xfId="2069"/>
    <cellStyle name="Normalny 2 100 87 2 3" xfId="2070"/>
    <cellStyle name="Normalny 2 100 87 2 4" xfId="2071"/>
    <cellStyle name="Normalny 2 100 87 2 5" xfId="2072"/>
    <cellStyle name="Normalny 2 100 87 2 6" xfId="2073"/>
    <cellStyle name="Normalny 2 100 88" xfId="2074"/>
    <cellStyle name="Normalny 2 100 88 2" xfId="2075"/>
    <cellStyle name="Normalny 2 100 88 3" xfId="2076"/>
    <cellStyle name="Normalny 2 100 88 4" xfId="2077"/>
    <cellStyle name="Normalny 2 100 88 5" xfId="2078"/>
    <cellStyle name="Normalny 2 100 88 6" xfId="2079"/>
    <cellStyle name="Normalny 2 100 89" xfId="2080"/>
    <cellStyle name="Normalny 2 100 89 2" xfId="2081"/>
    <cellStyle name="Normalny 2 100 89 3" xfId="2082"/>
    <cellStyle name="Normalny 2 100 89 4" xfId="2083"/>
    <cellStyle name="Normalny 2 100 89 5" xfId="2084"/>
    <cellStyle name="Normalny 2 100 89 6" xfId="2085"/>
    <cellStyle name="Normalny 2 100 9" xfId="2086"/>
    <cellStyle name="Normalny 2 100 9 2" xfId="2087"/>
    <cellStyle name="Normalny 2 100 9 3" xfId="2088"/>
    <cellStyle name="Normalny 2 100 9 4" xfId="2089"/>
    <cellStyle name="Normalny 2 100 9 5" xfId="2090"/>
    <cellStyle name="Normalny 2 100 9 6" xfId="2091"/>
    <cellStyle name="Normalny 2 100 90" xfId="2092"/>
    <cellStyle name="Normalny 2 100 90 4" xfId="2093"/>
    <cellStyle name="Normalny 2 100 90 5" xfId="2094"/>
    <cellStyle name="Normalny 2 100 90 6" xfId="2095"/>
    <cellStyle name="Normalny 2 100 91" xfId="2096"/>
    <cellStyle name="Normalny 2 100 91 2" xfId="2097"/>
    <cellStyle name="Normalny 2 100 91 3" xfId="2098"/>
    <cellStyle name="Normalny 2 100 91 4" xfId="2099"/>
    <cellStyle name="Normalny 2 100 91 5" xfId="2100"/>
    <cellStyle name="Normalny 2 100 91 6" xfId="2101"/>
    <cellStyle name="Normalny 2 100 92" xfId="2102"/>
    <cellStyle name="Normalny 2 100 92 2" xfId="2103"/>
    <cellStyle name="Normalny 2 100 92 3" xfId="2104"/>
    <cellStyle name="Normalny 2 100 92 4" xfId="2105"/>
    <cellStyle name="Normalny 2 100 92 5" xfId="2106"/>
    <cellStyle name="Normalny 2 100 92 6" xfId="2107"/>
    <cellStyle name="Normalny 2 100 93" xfId="2108"/>
    <cellStyle name="Normalny 2 100 93 2" xfId="2109"/>
    <cellStyle name="Normalny 2 100 93 3" xfId="2110"/>
    <cellStyle name="Normalny 2 100 93 4" xfId="2111"/>
    <cellStyle name="Normalny 2 100 93 5" xfId="2112"/>
    <cellStyle name="Normalny 2 100 93 6" xfId="2113"/>
    <cellStyle name="Normalny 2 100 94" xfId="2114"/>
    <cellStyle name="Normalny 2 100 94 2" xfId="2115"/>
    <cellStyle name="Normalny 2 100 94 3" xfId="2116"/>
    <cellStyle name="Normalny 2 100 94 4" xfId="2117"/>
    <cellStyle name="Normalny 2 100 94 5" xfId="2118"/>
    <cellStyle name="Normalny 2 100 94 6" xfId="2119"/>
    <cellStyle name="Normalny 2 100 95" xfId="2120"/>
    <cellStyle name="Normalny 2 100 95 2" xfId="2121"/>
    <cellStyle name="Normalny 2 100 95 3" xfId="2122"/>
    <cellStyle name="Normalny 2 100 95 4" xfId="2123"/>
    <cellStyle name="Normalny 2 100 95 5" xfId="2124"/>
    <cellStyle name="Normalny 2 100 95 6" xfId="2125"/>
    <cellStyle name="Normalny 2 100 96" xfId="2126"/>
    <cellStyle name="Normalny 2 100 96 2" xfId="2127"/>
    <cellStyle name="Normalny 2 100 96 3" xfId="2128"/>
    <cellStyle name="Normalny 2 100 96 4" xfId="2129"/>
    <cellStyle name="Normalny 2 100 96 5" xfId="2130"/>
    <cellStyle name="Normalny 2 100 96 6" xfId="2131"/>
    <cellStyle name="Normalny 2 100 97" xfId="2132"/>
    <cellStyle name="Normalny 2 100 97 2" xfId="2133"/>
    <cellStyle name="Normalny 2 100 97 3" xfId="2134"/>
    <cellStyle name="Normalny 2 100 97 4" xfId="2135"/>
    <cellStyle name="Normalny 2 100 97 5" xfId="2136"/>
    <cellStyle name="Normalny 2 100 97 6" xfId="2137"/>
    <cellStyle name="Normalny 2 100 98" xfId="2138"/>
    <cellStyle name="Normalny 2 100 98 2" xfId="2139"/>
    <cellStyle name="Normalny 2 100 98 3" xfId="2140"/>
    <cellStyle name="Normalny 2 100 98 4" xfId="2141"/>
    <cellStyle name="Normalny 2 100 98 5" xfId="2142"/>
    <cellStyle name="Normalny 2 100 98 6" xfId="2143"/>
    <cellStyle name="Normalny 2 100 99" xfId="2144"/>
    <cellStyle name="Normalny 2 100 99 2" xfId="2145"/>
    <cellStyle name="Normalny 2 100 99 3" xfId="2146"/>
    <cellStyle name="Normalny 2 100 99 4" xfId="2147"/>
    <cellStyle name="Normalny 2 100 99 5" xfId="2148"/>
    <cellStyle name="Normalny 2 100 99 6" xfId="2149"/>
    <cellStyle name="Normalny 2 101" xfId="2150"/>
    <cellStyle name="Normalny 2 101 2" xfId="2151"/>
    <cellStyle name="Normalny 2 101 3" xfId="2152"/>
    <cellStyle name="Normalny 2 101 4" xfId="2153"/>
    <cellStyle name="Normalny 2 101 5" xfId="2154"/>
    <cellStyle name="Normalny 2 101 6" xfId="2155"/>
    <cellStyle name="Normalny 2 102" xfId="2156"/>
    <cellStyle name="Normalny 2 102 2" xfId="2157"/>
    <cellStyle name="Normalny 2 102 3" xfId="2158"/>
    <cellStyle name="Normalny 2 102 4" xfId="2159"/>
    <cellStyle name="Normalny 2 102 5" xfId="2160"/>
    <cellStyle name="Normalny 2 102 6" xfId="2161"/>
    <cellStyle name="Normalny 2 103" xfId="2162"/>
    <cellStyle name="Normalny 2 103 2" xfId="2163"/>
    <cellStyle name="Normalny 2 103 3" xfId="2164"/>
    <cellStyle name="Normalny 2 103 4" xfId="2165"/>
    <cellStyle name="Normalny 2 103 5" xfId="2166"/>
    <cellStyle name="Normalny 2 103 6" xfId="2167"/>
    <cellStyle name="Normalny 2 104" xfId="2168"/>
    <cellStyle name="Normalny 2 104 2" xfId="2169"/>
    <cellStyle name="Normalny 2 104 3" xfId="2170"/>
    <cellStyle name="Normalny 2 104 4" xfId="2171"/>
    <cellStyle name="Normalny 2 104 5" xfId="2172"/>
    <cellStyle name="Normalny 2 104 6" xfId="2173"/>
    <cellStyle name="Normalny 2 105" xfId="2174"/>
    <cellStyle name="Normalny 2 105 2" xfId="2175"/>
    <cellStyle name="Normalny 2 105 3" xfId="2176"/>
    <cellStyle name="Normalny 2 105 4" xfId="2177"/>
    <cellStyle name="Normalny 2 105 5" xfId="2178"/>
    <cellStyle name="Normalny 2 105 6" xfId="2179"/>
    <cellStyle name="Normalny 2 106" xfId="2180"/>
    <cellStyle name="Normalny 2 106 2" xfId="2181"/>
    <cellStyle name="Normalny 2 106 3" xfId="2182"/>
    <cellStyle name="Normalny 2 106 4" xfId="2183"/>
    <cellStyle name="Normalny 2 106 5" xfId="2184"/>
    <cellStyle name="Normalny 2 106 6" xfId="2185"/>
    <cellStyle name="Normalny 2 107" xfId="2186"/>
    <cellStyle name="Normalny 2 107 2" xfId="2187"/>
    <cellStyle name="Normalny 2 107 3" xfId="2188"/>
    <cellStyle name="Normalny 2 107 4" xfId="2189"/>
    <cellStyle name="Normalny 2 107 5" xfId="2190"/>
    <cellStyle name="Normalny 2 107 6" xfId="2191"/>
    <cellStyle name="Normalny 2 108" xfId="2192"/>
    <cellStyle name="Normalny 2 108 10" xfId="2193"/>
    <cellStyle name="Normalny 2 108 10 2" xfId="2194"/>
    <cellStyle name="Normalny 2 108 10 3" xfId="2195"/>
    <cellStyle name="Normalny 2 108 10 4" xfId="2196"/>
    <cellStyle name="Normalny 2 108 10 5" xfId="2197"/>
    <cellStyle name="Normalny 2 108 10 6" xfId="2198"/>
    <cellStyle name="Normalny 2 108 100" xfId="2199"/>
    <cellStyle name="Normalny 2 108 11" xfId="2200"/>
    <cellStyle name="Normalny 2 108 11 2" xfId="2201"/>
    <cellStyle name="Normalny 2 108 11 3" xfId="2202"/>
    <cellStyle name="Normalny 2 108 11 4" xfId="2203"/>
    <cellStyle name="Normalny 2 108 11 5" xfId="2204"/>
    <cellStyle name="Normalny 2 108 11 6" xfId="2205"/>
    <cellStyle name="Normalny 2 108 12" xfId="2206"/>
    <cellStyle name="Normalny 2 108 12 2" xfId="2207"/>
    <cellStyle name="Normalny 2 108 12 3" xfId="2208"/>
    <cellStyle name="Normalny 2 108 12 4" xfId="2209"/>
    <cellStyle name="Normalny 2 108 12 5" xfId="2210"/>
    <cellStyle name="Normalny 2 108 12 6" xfId="2211"/>
    <cellStyle name="Normalny 2 108 13" xfId="2212"/>
    <cellStyle name="Normalny 2 108 13 2" xfId="2213"/>
    <cellStyle name="Normalny 2 108 13 3" xfId="2214"/>
    <cellStyle name="Normalny 2 108 13 4" xfId="2215"/>
    <cellStyle name="Normalny 2 108 13 5" xfId="2216"/>
    <cellStyle name="Normalny 2 108 13 6" xfId="2217"/>
    <cellStyle name="Normalny 2 108 14" xfId="2218"/>
    <cellStyle name="Normalny 2 108 14 2" xfId="2219"/>
    <cellStyle name="Normalny 2 108 14 3" xfId="2220"/>
    <cellStyle name="Normalny 2 108 14 4" xfId="2221"/>
    <cellStyle name="Normalny 2 108 14 5" xfId="2222"/>
    <cellStyle name="Normalny 2 108 14 6" xfId="2223"/>
    <cellStyle name="Normalny 2 108 15" xfId="2224"/>
    <cellStyle name="Normalny 2 108 15 2" xfId="2225"/>
    <cellStyle name="Normalny 2 108 15 3" xfId="2226"/>
    <cellStyle name="Normalny 2 108 15 4" xfId="2227"/>
    <cellStyle name="Normalny 2 108 15 5" xfId="2228"/>
    <cellStyle name="Normalny 2 108 15 6" xfId="2229"/>
    <cellStyle name="Normalny 2 108 16" xfId="2230"/>
    <cellStyle name="Normalny 2 108 16 2" xfId="2231"/>
    <cellStyle name="Normalny 2 108 16 3" xfId="2232"/>
    <cellStyle name="Normalny 2 108 16 4" xfId="2233"/>
    <cellStyle name="Normalny 2 108 16 5" xfId="2234"/>
    <cellStyle name="Normalny 2 108 16 6" xfId="2235"/>
    <cellStyle name="Normalny 2 108 17" xfId="2236"/>
    <cellStyle name="Normalny 2 108 17 2" xfId="2237"/>
    <cellStyle name="Normalny 2 108 17 3" xfId="2238"/>
    <cellStyle name="Normalny 2 108 17 4" xfId="2239"/>
    <cellStyle name="Normalny 2 108 17 5" xfId="2240"/>
    <cellStyle name="Normalny 2 108 17 6" xfId="2241"/>
    <cellStyle name="Normalny 2 108 18" xfId="2242"/>
    <cellStyle name="Normalny 2 108 18 2" xfId="2243"/>
    <cellStyle name="Normalny 2 108 18 3" xfId="2244"/>
    <cellStyle name="Normalny 2 108 18 4" xfId="2245"/>
    <cellStyle name="Normalny 2 108 18 5" xfId="2246"/>
    <cellStyle name="Normalny 2 108 18 6" xfId="2247"/>
    <cellStyle name="Normalny 2 108 19" xfId="2248"/>
    <cellStyle name="Normalny 2 108 19 2" xfId="2249"/>
    <cellStyle name="Normalny 2 108 19 3" xfId="2250"/>
    <cellStyle name="Normalny 2 108 19 4" xfId="2251"/>
    <cellStyle name="Normalny 2 108 19 5" xfId="2252"/>
    <cellStyle name="Normalny 2 108 19 6" xfId="2253"/>
    <cellStyle name="Normalny 2 108 2" xfId="2254"/>
    <cellStyle name="Normalny 2 108 2 10" xfId="2255"/>
    <cellStyle name="Normalny 2 108 2 11" xfId="2256"/>
    <cellStyle name="Normalny 2 108 2 12" xfId="2257"/>
    <cellStyle name="Normalny 2 108 2 13" xfId="2258"/>
    <cellStyle name="Normalny 2 108 2 14" xfId="2259"/>
    <cellStyle name="Normalny 2 108 2 15" xfId="2260"/>
    <cellStyle name="Normalny 2 108 2 16" xfId="2261"/>
    <cellStyle name="Normalny 2 108 2 17" xfId="2262"/>
    <cellStyle name="Normalny 2 108 2 18" xfId="2263"/>
    <cellStyle name="Normalny 2 108 2 19" xfId="2264"/>
    <cellStyle name="Normalny 2 108 2 2" xfId="2265"/>
    <cellStyle name="Normalny 2 108 2 2 10" xfId="2266"/>
    <cellStyle name="Normalny 2 108 2 2 10 2" xfId="2267"/>
    <cellStyle name="Normalny 2 108 2 2 10 3" xfId="2268"/>
    <cellStyle name="Normalny 2 108 2 2 10 4" xfId="2269"/>
    <cellStyle name="Normalny 2 108 2 2 10 5" xfId="2270"/>
    <cellStyle name="Normalny 2 108 2 2 10 6" xfId="2271"/>
    <cellStyle name="Normalny 2 108 2 2 11" xfId="2272"/>
    <cellStyle name="Normalny 2 108 2 2 11 2" xfId="2273"/>
    <cellStyle name="Normalny 2 108 2 2 11 3" xfId="2274"/>
    <cellStyle name="Normalny 2 108 2 2 11 4" xfId="2275"/>
    <cellStyle name="Normalny 2 108 2 2 11 5" xfId="2276"/>
    <cellStyle name="Normalny 2 108 2 2 11 6" xfId="2277"/>
    <cellStyle name="Normalny 2 108 2 2 12" xfId="2278"/>
    <cellStyle name="Normalny 2 108 2 2 12 2" xfId="2279"/>
    <cellStyle name="Normalny 2 108 2 2 12 3" xfId="2280"/>
    <cellStyle name="Normalny 2 108 2 2 12 4" xfId="2281"/>
    <cellStyle name="Normalny 2 108 2 2 12 5" xfId="2282"/>
    <cellStyle name="Normalny 2 108 2 2 12 6" xfId="2283"/>
    <cellStyle name="Normalny 2 108 2 2 13" xfId="2284"/>
    <cellStyle name="Normalny 2 108 2 2 13 2" xfId="2285"/>
    <cellStyle name="Normalny 2 108 2 2 13 3" xfId="2286"/>
    <cellStyle name="Normalny 2 108 2 2 13 4" xfId="2287"/>
    <cellStyle name="Normalny 2 108 2 2 13 5" xfId="2288"/>
    <cellStyle name="Normalny 2 108 2 2 13 6" xfId="2289"/>
    <cellStyle name="Normalny 2 108 2 2 14" xfId="2290"/>
    <cellStyle name="Normalny 2 108 2 2 14 2" xfId="2291"/>
    <cellStyle name="Normalny 2 108 2 2 14 3" xfId="2292"/>
    <cellStyle name="Normalny 2 108 2 2 14 4" xfId="2293"/>
    <cellStyle name="Normalny 2 108 2 2 14 5" xfId="2294"/>
    <cellStyle name="Normalny 2 108 2 2 14 6" xfId="2295"/>
    <cellStyle name="Normalny 2 108 2 2 15" xfId="2296"/>
    <cellStyle name="Normalny 2 108 2 2 15 2" xfId="2297"/>
    <cellStyle name="Normalny 2 108 2 2 15 3" xfId="2298"/>
    <cellStyle name="Normalny 2 108 2 2 15 4" xfId="2299"/>
    <cellStyle name="Normalny 2 108 2 2 15 5" xfId="2300"/>
    <cellStyle name="Normalny 2 108 2 2 15 6" xfId="2301"/>
    <cellStyle name="Normalny 2 108 2 2 16" xfId="2302"/>
    <cellStyle name="Normalny 2 108 2 2 16 2" xfId="2303"/>
    <cellStyle name="Normalny 2 108 2 2 16 3" xfId="2304"/>
    <cellStyle name="Normalny 2 108 2 2 16 4" xfId="2305"/>
    <cellStyle name="Normalny 2 108 2 2 16 5" xfId="2306"/>
    <cellStyle name="Normalny 2 108 2 2 16 6" xfId="2307"/>
    <cellStyle name="Normalny 2 108 2 2 17" xfId="2308"/>
    <cellStyle name="Normalny 2 108 2 2 17 2" xfId="2309"/>
    <cellStyle name="Normalny 2 108 2 2 17 3" xfId="2310"/>
    <cellStyle name="Normalny 2 108 2 2 17 4" xfId="2311"/>
    <cellStyle name="Normalny 2 108 2 2 17 5" xfId="2312"/>
    <cellStyle name="Normalny 2 108 2 2 17 6" xfId="2313"/>
    <cellStyle name="Normalny 2 108 2 2 18" xfId="2314"/>
    <cellStyle name="Normalny 2 108 2 2 18 2" xfId="2315"/>
    <cellStyle name="Normalny 2 108 2 2 18 3" xfId="2316"/>
    <cellStyle name="Normalny 2 108 2 2 18 4" xfId="2317"/>
    <cellStyle name="Normalny 2 108 2 2 18 5" xfId="2318"/>
    <cellStyle name="Normalny 2 108 2 2 18 6" xfId="2319"/>
    <cellStyle name="Normalny 2 108 2 2 19" xfId="2320"/>
    <cellStyle name="Normalny 2 108 2 2 19 2" xfId="2321"/>
    <cellStyle name="Normalny 2 108 2 2 19 3" xfId="2322"/>
    <cellStyle name="Normalny 2 108 2 2 19 4" xfId="2323"/>
    <cellStyle name="Normalny 2 108 2 2 19 5" xfId="2324"/>
    <cellStyle name="Normalny 2 108 2 2 19 6" xfId="2325"/>
    <cellStyle name="Normalny 2 108 2 2 2" xfId="2326"/>
    <cellStyle name="Normalny 2 108 2 2 2 2" xfId="2327"/>
    <cellStyle name="Normalny 2 108 2 2 2 2 2" xfId="2328"/>
    <cellStyle name="Normalny 2 108 2 2 2 2 3" xfId="2329"/>
    <cellStyle name="Normalny 2 108 2 2 2 2 4" xfId="2330"/>
    <cellStyle name="Normalny 2 108 2 2 2 2 5" xfId="2331"/>
    <cellStyle name="Normalny 2 108 2 2 2 2 6" xfId="2332"/>
    <cellStyle name="Normalny 2 108 2 2 20" xfId="2333"/>
    <cellStyle name="Normalny 2 108 2 2 20 2" xfId="2334"/>
    <cellStyle name="Normalny 2 108 2 2 20 3" xfId="2335"/>
    <cellStyle name="Normalny 2 108 2 2 20 4" xfId="2336"/>
    <cellStyle name="Normalny 2 108 2 2 20 5" xfId="2337"/>
    <cellStyle name="Normalny 2 108 2 2 20 6" xfId="2338"/>
    <cellStyle name="Normalny 2 108 2 2 21" xfId="2339"/>
    <cellStyle name="Normalny 2 108 2 2 21 2" xfId="2340"/>
    <cellStyle name="Normalny 2 108 2 2 21 3" xfId="2341"/>
    <cellStyle name="Normalny 2 108 2 2 21 4" xfId="2342"/>
    <cellStyle name="Normalny 2 108 2 2 21 5" xfId="2343"/>
    <cellStyle name="Normalny 2 108 2 2 21 6" xfId="2344"/>
    <cellStyle name="Normalny 2 108 2 2 22" xfId="2345"/>
    <cellStyle name="Normalny 2 108 2 2 22 2" xfId="2346"/>
    <cellStyle name="Normalny 2 108 2 2 22 3" xfId="2347"/>
    <cellStyle name="Normalny 2 108 2 2 22 4" xfId="2348"/>
    <cellStyle name="Normalny 2 108 2 2 22 5" xfId="2349"/>
    <cellStyle name="Normalny 2 108 2 2 22 6" xfId="2350"/>
    <cellStyle name="Normalny 2 108 2 2 23" xfId="2351"/>
    <cellStyle name="Normalny 2 108 2 2 23 2" xfId="2352"/>
    <cellStyle name="Normalny 2 108 2 2 23 3" xfId="2353"/>
    <cellStyle name="Normalny 2 108 2 2 23 4" xfId="2354"/>
    <cellStyle name="Normalny 2 108 2 2 23 5" xfId="2355"/>
    <cellStyle name="Normalny 2 108 2 2 23 6" xfId="2356"/>
    <cellStyle name="Normalny 2 108 2 2 24" xfId="2357"/>
    <cellStyle name="Normalny 2 108 2 2 24 2" xfId="2358"/>
    <cellStyle name="Normalny 2 108 2 2 24 3" xfId="2359"/>
    <cellStyle name="Normalny 2 108 2 2 24 4" xfId="2360"/>
    <cellStyle name="Normalny 2 108 2 2 24 5" xfId="2361"/>
    <cellStyle name="Normalny 2 108 2 2 24 6" xfId="2362"/>
    <cellStyle name="Normalny 2 108 2 2 25" xfId="2363"/>
    <cellStyle name="Normalny 2 108 2 2 26" xfId="2364"/>
    <cellStyle name="Normalny 2 108 2 2 27" xfId="2365"/>
    <cellStyle name="Normalny 2 108 2 2 28" xfId="2366"/>
    <cellStyle name="Normalny 2 108 2 2 3" xfId="2367"/>
    <cellStyle name="Normalny 2 108 2 2 3 2" xfId="2368"/>
    <cellStyle name="Normalny 2 108 2 2 3 3" xfId="2369"/>
    <cellStyle name="Normalny 2 108 2 2 3 4" xfId="2370"/>
    <cellStyle name="Normalny 2 108 2 2 3 5" xfId="2371"/>
    <cellStyle name="Normalny 2 108 2 2 3 6" xfId="2372"/>
    <cellStyle name="Normalny 2 108 2 2 4" xfId="2373"/>
    <cellStyle name="Normalny 2 108 2 2 4 2" xfId="2374"/>
    <cellStyle name="Normalny 2 108 2 2 4 3" xfId="2375"/>
    <cellStyle name="Normalny 2 108 2 2 4 4" xfId="2376"/>
    <cellStyle name="Normalny 2 108 2 2 4 5" xfId="2377"/>
    <cellStyle name="Normalny 2 108 2 2 4 6" xfId="2378"/>
    <cellStyle name="Normalny 2 108 2 2 5" xfId="2379"/>
    <cellStyle name="Normalny 2 108 2 2 5 2" xfId="2380"/>
    <cellStyle name="Normalny 2 108 2 2 5 3" xfId="2381"/>
    <cellStyle name="Normalny 2 108 2 2 5 4" xfId="2382"/>
    <cellStyle name="Normalny 2 108 2 2 5 5" xfId="2383"/>
    <cellStyle name="Normalny 2 108 2 2 5 6" xfId="2384"/>
    <cellStyle name="Normalny 2 108 2 2 6" xfId="2385"/>
    <cellStyle name="Normalny 2 108 2 2 6 2" xfId="2386"/>
    <cellStyle name="Normalny 2 108 2 2 6 3" xfId="2387"/>
    <cellStyle name="Normalny 2 108 2 2 6 4" xfId="2388"/>
    <cellStyle name="Normalny 2 108 2 2 6 5" xfId="2389"/>
    <cellStyle name="Normalny 2 108 2 2 6 6" xfId="2390"/>
    <cellStyle name="Normalny 2 108 2 2 7" xfId="2391"/>
    <cellStyle name="Normalny 2 108 2 2 7 2" xfId="2392"/>
    <cellStyle name="Normalny 2 108 2 2 7 3" xfId="2393"/>
    <cellStyle name="Normalny 2 108 2 2 7 4" xfId="2394"/>
    <cellStyle name="Normalny 2 108 2 2 7 5" xfId="2395"/>
    <cellStyle name="Normalny 2 108 2 2 7 6" xfId="2396"/>
    <cellStyle name="Normalny 2 108 2 2 8" xfId="2397"/>
    <cellStyle name="Normalny 2 108 2 2 8 2" xfId="2398"/>
    <cellStyle name="Normalny 2 108 2 2 8 3" xfId="2399"/>
    <cellStyle name="Normalny 2 108 2 2 8 4" xfId="2400"/>
    <cellStyle name="Normalny 2 108 2 2 8 5" xfId="2401"/>
    <cellStyle name="Normalny 2 108 2 2 8 6" xfId="2402"/>
    <cellStyle name="Normalny 2 108 2 2 9" xfId="2403"/>
    <cellStyle name="Normalny 2 108 2 2 9 2" xfId="2404"/>
    <cellStyle name="Normalny 2 108 2 2 9 3" xfId="2405"/>
    <cellStyle name="Normalny 2 108 2 2 9 4" xfId="2406"/>
    <cellStyle name="Normalny 2 108 2 2 9 5" xfId="2407"/>
    <cellStyle name="Normalny 2 108 2 2 9 6" xfId="2408"/>
    <cellStyle name="Normalny 2 108 2 20" xfId="2409"/>
    <cellStyle name="Normalny 2 108 2 21" xfId="2410"/>
    <cellStyle name="Normalny 2 108 2 22" xfId="2411"/>
    <cellStyle name="Normalny 2 108 2 23" xfId="2412"/>
    <cellStyle name="Normalny 2 108 2 24" xfId="2413"/>
    <cellStyle name="Normalny 2 108 2 25" xfId="2414"/>
    <cellStyle name="Normalny 2 108 2 26" xfId="2415"/>
    <cellStyle name="Normalny 2 108 2 3" xfId="2416"/>
    <cellStyle name="Normalny 2 108 2 3 2" xfId="2417"/>
    <cellStyle name="Normalny 2 108 2 3 3" xfId="2418"/>
    <cellStyle name="Normalny 2 108 2 3 4" xfId="2419"/>
    <cellStyle name="Normalny 2 108 2 3 5" xfId="2420"/>
    <cellStyle name="Normalny 2 108 2 3 6" xfId="2421"/>
    <cellStyle name="Normalny 2 108 2 4" xfId="2422"/>
    <cellStyle name="Normalny 2 108 2 4 2" xfId="2423"/>
    <cellStyle name="Normalny 2 108 2 4 3" xfId="2424"/>
    <cellStyle name="Normalny 2 108 2 4 4" xfId="2425"/>
    <cellStyle name="Normalny 2 108 2 4 5" xfId="2426"/>
    <cellStyle name="Normalny 2 108 2 4 6" xfId="2427"/>
    <cellStyle name="Normalny 2 108 2 5" xfId="2428"/>
    <cellStyle name="Normalny 2 108 2 5 2" xfId="2429"/>
    <cellStyle name="Normalny 2 108 2 5 3" xfId="2430"/>
    <cellStyle name="Normalny 2 108 2 5 4" xfId="2431"/>
    <cellStyle name="Normalny 2 108 2 5 5" xfId="2432"/>
    <cellStyle name="Normalny 2 108 2 5 6" xfId="2433"/>
    <cellStyle name="Normalny 2 108 2 6" xfId="2434"/>
    <cellStyle name="Normalny 2 108 2 7" xfId="2435"/>
    <cellStyle name="Normalny 2 108 2 8" xfId="2436"/>
    <cellStyle name="Normalny 2 108 2 9" xfId="2437"/>
    <cellStyle name="Normalny 2 108 20" xfId="2438"/>
    <cellStyle name="Normalny 2 108 20 2" xfId="2439"/>
    <cellStyle name="Normalny 2 108 20 3" xfId="2440"/>
    <cellStyle name="Normalny 2 108 20 4" xfId="2441"/>
    <cellStyle name="Normalny 2 108 20 5" xfId="2442"/>
    <cellStyle name="Normalny 2 108 20 6" xfId="2443"/>
    <cellStyle name="Normalny 2 108 21" xfId="2444"/>
    <cellStyle name="Normalny 2 108 21 2" xfId="2445"/>
    <cellStyle name="Normalny 2 108 21 3" xfId="2446"/>
    <cellStyle name="Normalny 2 108 21 4" xfId="2447"/>
    <cellStyle name="Normalny 2 108 21 5" xfId="2448"/>
    <cellStyle name="Normalny 2 108 21 6" xfId="2449"/>
    <cellStyle name="Normalny 2 108 22" xfId="2450"/>
    <cellStyle name="Normalny 2 108 22 2" xfId="2451"/>
    <cellStyle name="Normalny 2 108 22 3" xfId="2452"/>
    <cellStyle name="Normalny 2 108 22 4" xfId="2453"/>
    <cellStyle name="Normalny 2 108 22 5" xfId="2454"/>
    <cellStyle name="Normalny 2 108 22 6" xfId="2455"/>
    <cellStyle name="Normalny 2 108 23" xfId="2456"/>
    <cellStyle name="Normalny 2 108 23 2" xfId="2457"/>
    <cellStyle name="Normalny 2 108 23 3" xfId="2458"/>
    <cellStyle name="Normalny 2 108 23 4" xfId="2459"/>
    <cellStyle name="Normalny 2 108 23 5" xfId="2460"/>
    <cellStyle name="Normalny 2 108 23 6" xfId="2461"/>
    <cellStyle name="Normalny 2 108 24" xfId="2462"/>
    <cellStyle name="Normalny 2 108 24 2" xfId="2463"/>
    <cellStyle name="Normalny 2 108 24 3" xfId="2464"/>
    <cellStyle name="Normalny 2 108 24 4" xfId="2465"/>
    <cellStyle name="Normalny 2 108 24 5" xfId="2466"/>
    <cellStyle name="Normalny 2 108 24 6" xfId="2467"/>
    <cellStyle name="Normalny 2 108 25" xfId="2468"/>
    <cellStyle name="Normalny 2 108 25 2" xfId="2469"/>
    <cellStyle name="Normalny 2 108 25 3" xfId="2470"/>
    <cellStyle name="Normalny 2 108 25 4" xfId="2471"/>
    <cellStyle name="Normalny 2 108 25 5" xfId="2472"/>
    <cellStyle name="Normalny 2 108 25 6" xfId="2473"/>
    <cellStyle name="Normalny 2 108 26" xfId="2474"/>
    <cellStyle name="Normalny 2 108 26 2" xfId="2475"/>
    <cellStyle name="Normalny 2 108 26 3" xfId="2476"/>
    <cellStyle name="Normalny 2 108 26 4" xfId="2477"/>
    <cellStyle name="Normalny 2 108 26 5" xfId="2478"/>
    <cellStyle name="Normalny 2 108 26 6" xfId="2479"/>
    <cellStyle name="Normalny 2 108 27" xfId="2480"/>
    <cellStyle name="Normalny 2 108 27 2" xfId="2481"/>
    <cellStyle name="Normalny 2 108 27 3" xfId="2482"/>
    <cellStyle name="Normalny 2 108 27 4" xfId="2483"/>
    <cellStyle name="Normalny 2 108 27 5" xfId="2484"/>
    <cellStyle name="Normalny 2 108 27 6" xfId="2485"/>
    <cellStyle name="Normalny 2 108 28" xfId="2486"/>
    <cellStyle name="Normalny 2 108 28 2" xfId="2487"/>
    <cellStyle name="Normalny 2 108 28 3" xfId="2488"/>
    <cellStyle name="Normalny 2 108 28 4" xfId="2489"/>
    <cellStyle name="Normalny 2 108 28 5" xfId="2490"/>
    <cellStyle name="Normalny 2 108 28 6" xfId="2491"/>
    <cellStyle name="Normalny 2 108 29" xfId="2492"/>
    <cellStyle name="Normalny 2 108 29 2" xfId="2493"/>
    <cellStyle name="Normalny 2 108 29 3" xfId="2494"/>
    <cellStyle name="Normalny 2 108 29 4" xfId="2495"/>
    <cellStyle name="Normalny 2 108 29 5" xfId="2496"/>
    <cellStyle name="Normalny 2 108 29 6" xfId="2497"/>
    <cellStyle name="Normalny 2 108 3" xfId="2498"/>
    <cellStyle name="Normalny 2 108 3 2" xfId="2499"/>
    <cellStyle name="Normalny 2 108 3 3" xfId="2500"/>
    <cellStyle name="Normalny 2 108 3 4" xfId="2501"/>
    <cellStyle name="Normalny 2 108 3 5" xfId="2502"/>
    <cellStyle name="Normalny 2 108 3 6" xfId="2503"/>
    <cellStyle name="Normalny 2 108 30" xfId="2504"/>
    <cellStyle name="Normalny 2 108 30 2" xfId="2505"/>
    <cellStyle name="Normalny 2 108 30 3" xfId="2506"/>
    <cellStyle name="Normalny 2 108 30 4" xfId="2507"/>
    <cellStyle name="Normalny 2 108 30 5" xfId="2508"/>
    <cellStyle name="Normalny 2 108 30 6" xfId="2509"/>
    <cellStyle name="Normalny 2 108 31" xfId="2510"/>
    <cellStyle name="Normalny 2 108 31 2" xfId="2511"/>
    <cellStyle name="Normalny 2 108 31 3" xfId="2512"/>
    <cellStyle name="Normalny 2 108 31 4" xfId="2513"/>
    <cellStyle name="Normalny 2 108 31 5" xfId="2514"/>
    <cellStyle name="Normalny 2 108 31 6" xfId="2515"/>
    <cellStyle name="Normalny 2 108 32" xfId="2516"/>
    <cellStyle name="Normalny 2 108 32 2" xfId="2517"/>
    <cellStyle name="Normalny 2 108 32 3" xfId="2518"/>
    <cellStyle name="Normalny 2 108 32 4" xfId="2519"/>
    <cellStyle name="Normalny 2 108 32 5" xfId="2520"/>
    <cellStyle name="Normalny 2 108 32 6" xfId="2521"/>
    <cellStyle name="Normalny 2 108 33" xfId="2522"/>
    <cellStyle name="Normalny 2 108 33 2" xfId="2523"/>
    <cellStyle name="Normalny 2 108 33 3" xfId="2524"/>
    <cellStyle name="Normalny 2 108 33 4" xfId="2525"/>
    <cellStyle name="Normalny 2 108 33 5" xfId="2526"/>
    <cellStyle name="Normalny 2 108 33 6" xfId="2527"/>
    <cellStyle name="Normalny 2 108 34" xfId="2528"/>
    <cellStyle name="Normalny 2 108 34 2" xfId="2529"/>
    <cellStyle name="Normalny 2 108 34 3" xfId="2530"/>
    <cellStyle name="Normalny 2 108 34 4" xfId="2531"/>
    <cellStyle name="Normalny 2 108 34 5" xfId="2532"/>
    <cellStyle name="Normalny 2 108 34 6" xfId="2533"/>
    <cellStyle name="Normalny 2 108 35" xfId="2534"/>
    <cellStyle name="Normalny 2 108 35 2" xfId="2535"/>
    <cellStyle name="Normalny 2 108 35 3" xfId="2536"/>
    <cellStyle name="Normalny 2 108 35 4" xfId="2537"/>
    <cellStyle name="Normalny 2 108 35 5" xfId="2538"/>
    <cellStyle name="Normalny 2 108 35 6" xfId="2539"/>
    <cellStyle name="Normalny 2 108 36" xfId="2540"/>
    <cellStyle name="Normalny 2 108 36 2" xfId="2541"/>
    <cellStyle name="Normalny 2 108 36 3" xfId="2542"/>
    <cellStyle name="Normalny 2 108 36 4" xfId="2543"/>
    <cellStyle name="Normalny 2 108 36 5" xfId="2544"/>
    <cellStyle name="Normalny 2 108 36 6" xfId="2545"/>
    <cellStyle name="Normalny 2 108 37" xfId="2546"/>
    <cellStyle name="Normalny 2 108 37 2" xfId="2547"/>
    <cellStyle name="Normalny 2 108 37 3" xfId="2548"/>
    <cellStyle name="Normalny 2 108 37 4" xfId="2549"/>
    <cellStyle name="Normalny 2 108 37 5" xfId="2550"/>
    <cellStyle name="Normalny 2 108 37 6" xfId="2551"/>
    <cellStyle name="Normalny 2 108 38" xfId="2552"/>
    <cellStyle name="Normalny 2 108 38 2" xfId="2553"/>
    <cellStyle name="Normalny 2 108 38 3" xfId="2554"/>
    <cellStyle name="Normalny 2 108 38 4" xfId="2555"/>
    <cellStyle name="Normalny 2 108 38 5" xfId="2556"/>
    <cellStyle name="Normalny 2 108 38 6" xfId="2557"/>
    <cellStyle name="Normalny 2 108 39" xfId="2558"/>
    <cellStyle name="Normalny 2 108 39 2" xfId="2559"/>
    <cellStyle name="Normalny 2 108 39 3" xfId="2560"/>
    <cellStyle name="Normalny 2 108 39 4" xfId="2561"/>
    <cellStyle name="Normalny 2 108 39 5" xfId="2562"/>
    <cellStyle name="Normalny 2 108 39 6" xfId="2563"/>
    <cellStyle name="Normalny 2 108 4" xfId="2564"/>
    <cellStyle name="Normalny 2 108 4 2" xfId="2565"/>
    <cellStyle name="Normalny 2 108 4 3" xfId="2566"/>
    <cellStyle name="Normalny 2 108 4 4" xfId="2567"/>
    <cellStyle name="Normalny 2 108 4 5" xfId="2568"/>
    <cellStyle name="Normalny 2 108 4 6" xfId="2569"/>
    <cellStyle name="Normalny 2 108 40" xfId="2570"/>
    <cellStyle name="Normalny 2 108 40 2" xfId="2571"/>
    <cellStyle name="Normalny 2 108 40 3" xfId="2572"/>
    <cellStyle name="Normalny 2 108 40 4" xfId="2573"/>
    <cellStyle name="Normalny 2 108 40 5" xfId="2574"/>
    <cellStyle name="Normalny 2 108 40 6" xfId="2575"/>
    <cellStyle name="Normalny 2 108 41" xfId="2576"/>
    <cellStyle name="Normalny 2 108 41 2" xfId="2577"/>
    <cellStyle name="Normalny 2 108 41 3" xfId="2578"/>
    <cellStyle name="Normalny 2 108 41 4" xfId="2579"/>
    <cellStyle name="Normalny 2 108 41 5" xfId="2580"/>
    <cellStyle name="Normalny 2 108 41 6" xfId="2581"/>
    <cellStyle name="Normalny 2 108 42" xfId="2582"/>
    <cellStyle name="Normalny 2 108 42 2" xfId="2583"/>
    <cellStyle name="Normalny 2 108 42 3" xfId="2584"/>
    <cellStyle name="Normalny 2 108 42 4" xfId="2585"/>
    <cellStyle name="Normalny 2 108 42 5" xfId="2586"/>
    <cellStyle name="Normalny 2 108 42 6" xfId="2587"/>
    <cellStyle name="Normalny 2 108 43" xfId="2588"/>
    <cellStyle name="Normalny 2 108 43 2" xfId="2589"/>
    <cellStyle name="Normalny 2 108 43 3" xfId="2590"/>
    <cellStyle name="Normalny 2 108 43 4" xfId="2591"/>
    <cellStyle name="Normalny 2 108 43 5" xfId="2592"/>
    <cellStyle name="Normalny 2 108 43 6" xfId="2593"/>
    <cellStyle name="Normalny 2 108 44" xfId="2594"/>
    <cellStyle name="Normalny 2 108 44 2" xfId="2595"/>
    <cellStyle name="Normalny 2 108 44 3" xfId="2596"/>
    <cellStyle name="Normalny 2 108 44 4" xfId="2597"/>
    <cellStyle name="Normalny 2 108 44 5" xfId="2598"/>
    <cellStyle name="Normalny 2 108 44 6" xfId="2599"/>
    <cellStyle name="Normalny 2 108 45" xfId="2600"/>
    <cellStyle name="Normalny 2 108 45 2" xfId="2601"/>
    <cellStyle name="Normalny 2 108 45 3" xfId="2602"/>
    <cellStyle name="Normalny 2 108 45 4" xfId="2603"/>
    <cellStyle name="Normalny 2 108 45 5" xfId="2604"/>
    <cellStyle name="Normalny 2 108 45 6" xfId="2605"/>
    <cellStyle name="Normalny 2 108 46" xfId="2606"/>
    <cellStyle name="Normalny 2 108 46 2" xfId="2607"/>
    <cellStyle name="Normalny 2 108 46 3" xfId="2608"/>
    <cellStyle name="Normalny 2 108 46 4" xfId="2609"/>
    <cellStyle name="Normalny 2 108 46 5" xfId="2610"/>
    <cellStyle name="Normalny 2 108 46 6" xfId="2611"/>
    <cellStyle name="Normalny 2 108 47" xfId="2612"/>
    <cellStyle name="Normalny 2 108 47 2" xfId="2613"/>
    <cellStyle name="Normalny 2 108 47 3" xfId="2614"/>
    <cellStyle name="Normalny 2 108 47 4" xfId="2615"/>
    <cellStyle name="Normalny 2 108 47 5" xfId="2616"/>
    <cellStyle name="Normalny 2 108 47 6" xfId="2617"/>
    <cellStyle name="Normalny 2 108 48" xfId="2618"/>
    <cellStyle name="Normalny 2 108 48 2" xfId="2619"/>
    <cellStyle name="Normalny 2 108 48 3" xfId="2620"/>
    <cellStyle name="Normalny 2 108 48 4" xfId="2621"/>
    <cellStyle name="Normalny 2 108 48 5" xfId="2622"/>
    <cellStyle name="Normalny 2 108 48 6" xfId="2623"/>
    <cellStyle name="Normalny 2 108 49" xfId="2624"/>
    <cellStyle name="Normalny 2 108 49 2" xfId="2625"/>
    <cellStyle name="Normalny 2 108 49 3" xfId="2626"/>
    <cellStyle name="Normalny 2 108 49 4" xfId="2627"/>
    <cellStyle name="Normalny 2 108 49 5" xfId="2628"/>
    <cellStyle name="Normalny 2 108 49 6" xfId="2629"/>
    <cellStyle name="Normalny 2 108 5" xfId="2630"/>
    <cellStyle name="Normalny 2 108 5 2" xfId="2631"/>
    <cellStyle name="Normalny 2 108 5 3" xfId="2632"/>
    <cellStyle name="Normalny 2 108 5 4" xfId="2633"/>
    <cellStyle name="Normalny 2 108 5 5" xfId="2634"/>
    <cellStyle name="Normalny 2 108 5 6" xfId="2635"/>
    <cellStyle name="Normalny 2 108 50" xfId="2636"/>
    <cellStyle name="Normalny 2 108 50 2" xfId="2637"/>
    <cellStyle name="Normalny 2 108 50 3" xfId="2638"/>
    <cellStyle name="Normalny 2 108 50 4" xfId="2639"/>
    <cellStyle name="Normalny 2 108 50 5" xfId="2640"/>
    <cellStyle name="Normalny 2 108 50 6" xfId="2641"/>
    <cellStyle name="Normalny 2 108 51" xfId="2642"/>
    <cellStyle name="Normalny 2 108 51 2" xfId="2643"/>
    <cellStyle name="Normalny 2 108 51 3" xfId="2644"/>
    <cellStyle name="Normalny 2 108 51 4" xfId="2645"/>
    <cellStyle name="Normalny 2 108 51 5" xfId="2646"/>
    <cellStyle name="Normalny 2 108 51 6" xfId="2647"/>
    <cellStyle name="Normalny 2 108 52" xfId="2648"/>
    <cellStyle name="Normalny 2 108 52 2" xfId="2649"/>
    <cellStyle name="Normalny 2 108 52 3" xfId="2650"/>
    <cellStyle name="Normalny 2 108 52 4" xfId="2651"/>
    <cellStyle name="Normalny 2 108 52 5" xfId="2652"/>
    <cellStyle name="Normalny 2 108 52 6" xfId="2653"/>
    <cellStyle name="Normalny 2 108 53" xfId="2654"/>
    <cellStyle name="Normalny 2 108 53 2" xfId="2655"/>
    <cellStyle name="Normalny 2 108 53 3" xfId="2656"/>
    <cellStyle name="Normalny 2 108 53 4" xfId="2657"/>
    <cellStyle name="Normalny 2 108 53 5" xfId="2658"/>
    <cellStyle name="Normalny 2 108 53 6" xfId="2659"/>
    <cellStyle name="Normalny 2 108 54" xfId="2660"/>
    <cellStyle name="Normalny 2 108 54 2" xfId="2661"/>
    <cellStyle name="Normalny 2 108 54 3" xfId="2662"/>
    <cellStyle name="Normalny 2 108 54 4" xfId="2663"/>
    <cellStyle name="Normalny 2 108 54 5" xfId="2664"/>
    <cellStyle name="Normalny 2 108 54 6" xfId="2665"/>
    <cellStyle name="Normalny 2 108 55" xfId="2666"/>
    <cellStyle name="Normalny 2 108 55 2" xfId="2667"/>
    <cellStyle name="Normalny 2 108 55 3" xfId="2668"/>
    <cellStyle name="Normalny 2 108 55 4" xfId="2669"/>
    <cellStyle name="Normalny 2 108 55 5" xfId="2670"/>
    <cellStyle name="Normalny 2 108 55 6" xfId="2671"/>
    <cellStyle name="Normalny 2 108 56" xfId="2672"/>
    <cellStyle name="Normalny 2 108 56 2" xfId="2673"/>
    <cellStyle name="Normalny 2 108 56 3" xfId="2674"/>
    <cellStyle name="Normalny 2 108 56 4" xfId="2675"/>
    <cellStyle name="Normalny 2 108 56 5" xfId="2676"/>
    <cellStyle name="Normalny 2 108 56 6" xfId="2677"/>
    <cellStyle name="Normalny 2 108 57" xfId="2678"/>
    <cellStyle name="Normalny 2 108 57 2" xfId="2679"/>
    <cellStyle name="Normalny 2 108 57 3" xfId="2680"/>
    <cellStyle name="Normalny 2 108 57 4" xfId="2681"/>
    <cellStyle name="Normalny 2 108 57 5" xfId="2682"/>
    <cellStyle name="Normalny 2 108 57 6" xfId="2683"/>
    <cellStyle name="Normalny 2 108 58" xfId="2684"/>
    <cellStyle name="Normalny 2 108 58 2" xfId="2685"/>
    <cellStyle name="Normalny 2 108 58 3" xfId="2686"/>
    <cellStyle name="Normalny 2 108 58 4" xfId="2687"/>
    <cellStyle name="Normalny 2 108 58 5" xfId="2688"/>
    <cellStyle name="Normalny 2 108 58 6" xfId="2689"/>
    <cellStyle name="Normalny 2 108 59" xfId="2690"/>
    <cellStyle name="Normalny 2 108 59 2" xfId="2691"/>
    <cellStyle name="Normalny 2 108 59 3" xfId="2692"/>
    <cellStyle name="Normalny 2 108 59 4" xfId="2693"/>
    <cellStyle name="Normalny 2 108 59 5" xfId="2694"/>
    <cellStyle name="Normalny 2 108 59 6" xfId="2695"/>
    <cellStyle name="Normalny 2 108 6" xfId="2696"/>
    <cellStyle name="Normalny 2 108 6 2" xfId="2697"/>
    <cellStyle name="Normalny 2 108 6 3" xfId="2698"/>
    <cellStyle name="Normalny 2 108 6 4" xfId="2699"/>
    <cellStyle name="Normalny 2 108 6 5" xfId="2700"/>
    <cellStyle name="Normalny 2 108 6 6" xfId="2701"/>
    <cellStyle name="Normalny 2 108 60" xfId="2702"/>
    <cellStyle name="Normalny 2 108 60 2" xfId="2703"/>
    <cellStyle name="Normalny 2 108 60 3" xfId="2704"/>
    <cellStyle name="Normalny 2 108 60 4" xfId="2705"/>
    <cellStyle name="Normalny 2 108 60 5" xfId="2706"/>
    <cellStyle name="Normalny 2 108 60 6" xfId="2707"/>
    <cellStyle name="Normalny 2 108 61" xfId="2708"/>
    <cellStyle name="Normalny 2 108 61 2" xfId="2709"/>
    <cellStyle name="Normalny 2 108 61 3" xfId="2710"/>
    <cellStyle name="Normalny 2 108 61 4" xfId="2711"/>
    <cellStyle name="Normalny 2 108 61 5" xfId="2712"/>
    <cellStyle name="Normalny 2 108 61 6" xfId="2713"/>
    <cellStyle name="Normalny 2 108 62" xfId="2714"/>
    <cellStyle name="Normalny 2 108 62 2" xfId="2715"/>
    <cellStyle name="Normalny 2 108 62 3" xfId="2716"/>
    <cellStyle name="Normalny 2 108 62 4" xfId="2717"/>
    <cellStyle name="Normalny 2 108 62 5" xfId="2718"/>
    <cellStyle name="Normalny 2 108 62 6" xfId="2719"/>
    <cellStyle name="Normalny 2 108 63" xfId="2720"/>
    <cellStyle name="Normalny 2 108 63 2" xfId="2721"/>
    <cellStyle name="Normalny 2 108 63 3" xfId="2722"/>
    <cellStyle name="Normalny 2 108 63 4" xfId="2723"/>
    <cellStyle name="Normalny 2 108 63 5" xfId="2724"/>
    <cellStyle name="Normalny 2 108 63 6" xfId="2725"/>
    <cellStyle name="Normalny 2 108 64" xfId="2726"/>
    <cellStyle name="Normalny 2 108 64 2" xfId="2727"/>
    <cellStyle name="Normalny 2 108 64 3" xfId="2728"/>
    <cellStyle name="Normalny 2 108 64 4" xfId="2729"/>
    <cellStyle name="Normalny 2 108 64 5" xfId="2730"/>
    <cellStyle name="Normalny 2 108 64 6" xfId="2731"/>
    <cellStyle name="Normalny 2 108 65" xfId="2732"/>
    <cellStyle name="Normalny 2 108 65 2" xfId="2733"/>
    <cellStyle name="Normalny 2 108 65 3" xfId="2734"/>
    <cellStyle name="Normalny 2 108 65 4" xfId="2735"/>
    <cellStyle name="Normalny 2 108 65 5" xfId="2736"/>
    <cellStyle name="Normalny 2 108 65 6" xfId="2737"/>
    <cellStyle name="Normalny 2 108 66" xfId="2738"/>
    <cellStyle name="Normalny 2 108 66 2" xfId="2739"/>
    <cellStyle name="Normalny 2 108 66 3" xfId="2740"/>
    <cellStyle name="Normalny 2 108 66 4" xfId="2741"/>
    <cellStyle name="Normalny 2 108 66 5" xfId="2742"/>
    <cellStyle name="Normalny 2 108 66 6" xfId="2743"/>
    <cellStyle name="Normalny 2 108 67" xfId="2744"/>
    <cellStyle name="Normalny 2 108 67 2" xfId="2745"/>
    <cellStyle name="Normalny 2 108 67 3" xfId="2746"/>
    <cellStyle name="Normalny 2 108 67 4" xfId="2747"/>
    <cellStyle name="Normalny 2 108 67 5" xfId="2748"/>
    <cellStyle name="Normalny 2 108 67 6" xfId="2749"/>
    <cellStyle name="Normalny 2 108 68" xfId="2750"/>
    <cellStyle name="Normalny 2 108 68 2" xfId="2751"/>
    <cellStyle name="Normalny 2 108 68 3" xfId="2752"/>
    <cellStyle name="Normalny 2 108 68 4" xfId="2753"/>
    <cellStyle name="Normalny 2 108 68 5" xfId="2754"/>
    <cellStyle name="Normalny 2 108 68 6" xfId="2755"/>
    <cellStyle name="Normalny 2 108 69" xfId="2756"/>
    <cellStyle name="Normalny 2 108 69 2" xfId="2757"/>
    <cellStyle name="Normalny 2 108 69 3" xfId="2758"/>
    <cellStyle name="Normalny 2 108 69 4" xfId="2759"/>
    <cellStyle name="Normalny 2 108 69 5" xfId="2760"/>
    <cellStyle name="Normalny 2 108 69 6" xfId="2761"/>
    <cellStyle name="Normalny 2 108 7" xfId="2762"/>
    <cellStyle name="Normalny 2 108 7 2" xfId="2763"/>
    <cellStyle name="Normalny 2 108 7 3" xfId="2764"/>
    <cellStyle name="Normalny 2 108 7 4" xfId="2765"/>
    <cellStyle name="Normalny 2 108 7 5" xfId="2766"/>
    <cellStyle name="Normalny 2 108 7 6" xfId="2767"/>
    <cellStyle name="Normalny 2 108 70" xfId="2768"/>
    <cellStyle name="Normalny 2 108 70 2" xfId="2769"/>
    <cellStyle name="Normalny 2 108 70 3" xfId="2770"/>
    <cellStyle name="Normalny 2 108 70 4" xfId="2771"/>
    <cellStyle name="Normalny 2 108 70 5" xfId="2772"/>
    <cellStyle name="Normalny 2 108 70 6" xfId="2773"/>
    <cellStyle name="Normalny 2 108 71" xfId="2774"/>
    <cellStyle name="Normalny 2 108 71 10" xfId="2775"/>
    <cellStyle name="Normalny 2 108 71 11" xfId="2776"/>
    <cellStyle name="Normalny 2 108 71 12" xfId="2777"/>
    <cellStyle name="Normalny 2 108 71 13" xfId="2778"/>
    <cellStyle name="Normalny 2 108 71 14" xfId="2779"/>
    <cellStyle name="Normalny 2 108 71 15" xfId="2780"/>
    <cellStyle name="Normalny 2 108 71 16" xfId="2781"/>
    <cellStyle name="Normalny 2 108 71 17" xfId="2782"/>
    <cellStyle name="Normalny 2 108 71 18" xfId="2783"/>
    <cellStyle name="Normalny 2 108 71 19" xfId="2784"/>
    <cellStyle name="Normalny 2 108 71 2" xfId="2785"/>
    <cellStyle name="Normalny 2 108 71 2 2" xfId="2786"/>
    <cellStyle name="Normalny 2 108 71 2 3" xfId="2787"/>
    <cellStyle name="Normalny 2 108 71 2 4" xfId="2788"/>
    <cellStyle name="Normalny 2 108 71 2 5" xfId="2789"/>
    <cellStyle name="Normalny 2 108 71 2 6" xfId="2790"/>
    <cellStyle name="Normalny 2 108 71 20" xfId="2791"/>
    <cellStyle name="Normalny 2 108 71 21" xfId="2792"/>
    <cellStyle name="Normalny 2 108 71 22" xfId="2793"/>
    <cellStyle name="Normalny 2 108 71 23" xfId="2794"/>
    <cellStyle name="Normalny 2 108 71 24" xfId="2795"/>
    <cellStyle name="Normalny 2 108 71 3" xfId="2796"/>
    <cellStyle name="Normalny 2 108 71 4" xfId="2797"/>
    <cellStyle name="Normalny 2 108 71 5" xfId="2798"/>
    <cellStyle name="Normalny 2 108 71 6" xfId="2799"/>
    <cellStyle name="Normalny 2 108 71 7" xfId="2800"/>
    <cellStyle name="Normalny 2 108 71 8" xfId="2801"/>
    <cellStyle name="Normalny 2 108 71 9" xfId="2802"/>
    <cellStyle name="Normalny 2 108 72" xfId="2803"/>
    <cellStyle name="Normalny 2 108 73" xfId="2804"/>
    <cellStyle name="Normalny 2 108 73 2" xfId="2805"/>
    <cellStyle name="Normalny 2 108 73 2 2" xfId="2806"/>
    <cellStyle name="Normalny 2 108 73 2 3" xfId="2807"/>
    <cellStyle name="Normalny 2 108 73 2 4" xfId="2808"/>
    <cellStyle name="Normalny 2 108 73 2 5" xfId="2809"/>
    <cellStyle name="Normalny 2 108 73 2 6" xfId="2810"/>
    <cellStyle name="Normalny 2 108 74" xfId="2811"/>
    <cellStyle name="Normalny 2 108 74 2" xfId="2812"/>
    <cellStyle name="Normalny 2 108 74 3" xfId="2813"/>
    <cellStyle name="Normalny 2 108 74 4" xfId="2814"/>
    <cellStyle name="Normalny 2 108 74 5" xfId="2815"/>
    <cellStyle name="Normalny 2 108 74 6" xfId="2816"/>
    <cellStyle name="Normalny 2 108 75" xfId="2817"/>
    <cellStyle name="Normalny 2 108 75 2" xfId="2818"/>
    <cellStyle name="Normalny 2 108 75 3" xfId="2819"/>
    <cellStyle name="Normalny 2 108 75 4" xfId="2820"/>
    <cellStyle name="Normalny 2 108 75 5" xfId="2821"/>
    <cellStyle name="Normalny 2 108 75 6" xfId="2822"/>
    <cellStyle name="Normalny 2 108 76" xfId="2823"/>
    <cellStyle name="Normalny 2 108 76 2" xfId="2824"/>
    <cellStyle name="Normalny 2 108 76 3" xfId="2825"/>
    <cellStyle name="Normalny 2 108 76 4" xfId="2826"/>
    <cellStyle name="Normalny 2 108 76 5" xfId="2827"/>
    <cellStyle name="Normalny 2 108 76 6" xfId="2828"/>
    <cellStyle name="Normalny 2 108 77" xfId="2829"/>
    <cellStyle name="Normalny 2 108 77 2" xfId="2830"/>
    <cellStyle name="Normalny 2 108 77 3" xfId="2831"/>
    <cellStyle name="Normalny 2 108 77 4" xfId="2832"/>
    <cellStyle name="Normalny 2 108 77 5" xfId="2833"/>
    <cellStyle name="Normalny 2 108 77 6" xfId="2834"/>
    <cellStyle name="Normalny 2 108 78" xfId="2835"/>
    <cellStyle name="Normalny 2 108 78 2" xfId="2836"/>
    <cellStyle name="Normalny 2 108 78 3" xfId="2837"/>
    <cellStyle name="Normalny 2 108 78 4" xfId="2838"/>
    <cellStyle name="Normalny 2 108 78 5" xfId="2839"/>
    <cellStyle name="Normalny 2 108 78 6" xfId="2840"/>
    <cellStyle name="Normalny 2 108 79" xfId="2841"/>
    <cellStyle name="Normalny 2 108 79 2" xfId="2842"/>
    <cellStyle name="Normalny 2 108 79 3" xfId="2843"/>
    <cellStyle name="Normalny 2 108 79 4" xfId="2844"/>
    <cellStyle name="Normalny 2 108 79 5" xfId="2845"/>
    <cellStyle name="Normalny 2 108 79 6" xfId="2846"/>
    <cellStyle name="Normalny 2 108 8" xfId="2847"/>
    <cellStyle name="Normalny 2 108 8 2" xfId="2848"/>
    <cellStyle name="Normalny 2 108 8 3" xfId="2849"/>
    <cellStyle name="Normalny 2 108 8 4" xfId="2850"/>
    <cellStyle name="Normalny 2 108 8 5" xfId="2851"/>
    <cellStyle name="Normalny 2 108 8 6" xfId="2852"/>
    <cellStyle name="Normalny 2 108 80" xfId="2853"/>
    <cellStyle name="Normalny 2 108 80 2" xfId="2854"/>
    <cellStyle name="Normalny 2 108 80 3" xfId="2855"/>
    <cellStyle name="Normalny 2 108 80 4" xfId="2856"/>
    <cellStyle name="Normalny 2 108 80 5" xfId="2857"/>
    <cellStyle name="Normalny 2 108 80 6" xfId="2858"/>
    <cellStyle name="Normalny 2 108 81" xfId="2859"/>
    <cellStyle name="Normalny 2 108 81 2" xfId="2860"/>
    <cellStyle name="Normalny 2 108 81 3" xfId="2861"/>
    <cellStyle name="Normalny 2 108 81 4" xfId="2862"/>
    <cellStyle name="Normalny 2 108 81 5" xfId="2863"/>
    <cellStyle name="Normalny 2 108 81 6" xfId="2864"/>
    <cellStyle name="Normalny 2 108 82" xfId="2865"/>
    <cellStyle name="Normalny 2 108 82 2" xfId="2866"/>
    <cellStyle name="Normalny 2 108 82 3" xfId="2867"/>
    <cellStyle name="Normalny 2 108 82 4" xfId="2868"/>
    <cellStyle name="Normalny 2 108 82 5" xfId="2869"/>
    <cellStyle name="Normalny 2 108 82 6" xfId="2870"/>
    <cellStyle name="Normalny 2 108 83" xfId="2871"/>
    <cellStyle name="Normalny 2 108 83 2" xfId="2872"/>
    <cellStyle name="Normalny 2 108 83 3" xfId="2873"/>
    <cellStyle name="Normalny 2 108 83 4" xfId="2874"/>
    <cellStyle name="Normalny 2 108 83 5" xfId="2875"/>
    <cellStyle name="Normalny 2 108 83 6" xfId="2876"/>
    <cellStyle name="Normalny 2 108 84" xfId="2877"/>
    <cellStyle name="Normalny 2 108 84 2" xfId="2878"/>
    <cellStyle name="Normalny 2 108 84 3" xfId="2879"/>
    <cellStyle name="Normalny 2 108 84 4" xfId="2880"/>
    <cellStyle name="Normalny 2 108 84 5" xfId="2881"/>
    <cellStyle name="Normalny 2 108 84 6" xfId="2882"/>
    <cellStyle name="Normalny 2 108 85" xfId="2883"/>
    <cellStyle name="Normalny 2 108 85 2" xfId="2884"/>
    <cellStyle name="Normalny 2 108 85 3" xfId="2885"/>
    <cellStyle name="Normalny 2 108 85 4" xfId="2886"/>
    <cellStyle name="Normalny 2 108 85 5" xfId="2887"/>
    <cellStyle name="Normalny 2 108 85 6" xfId="2888"/>
    <cellStyle name="Normalny 2 108 86" xfId="2889"/>
    <cellStyle name="Normalny 2 108 86 2" xfId="2890"/>
    <cellStyle name="Normalny 2 108 86 3" xfId="2891"/>
    <cellStyle name="Normalny 2 108 86 4" xfId="2892"/>
    <cellStyle name="Normalny 2 108 86 5" xfId="2893"/>
    <cellStyle name="Normalny 2 108 86 6" xfId="2894"/>
    <cellStyle name="Normalny 2 108 87" xfId="2895"/>
    <cellStyle name="Normalny 2 108 87 2" xfId="2896"/>
    <cellStyle name="Normalny 2 108 87 3" xfId="2897"/>
    <cellStyle name="Normalny 2 108 87 4" xfId="2898"/>
    <cellStyle name="Normalny 2 108 87 5" xfId="2899"/>
    <cellStyle name="Normalny 2 108 87 6" xfId="2900"/>
    <cellStyle name="Normalny 2 108 88" xfId="2901"/>
    <cellStyle name="Normalny 2 108 88 2" xfId="2902"/>
    <cellStyle name="Normalny 2 108 88 3" xfId="2903"/>
    <cellStyle name="Normalny 2 108 88 4" xfId="2904"/>
    <cellStyle name="Normalny 2 108 88 5" xfId="2905"/>
    <cellStyle name="Normalny 2 108 88 6" xfId="2906"/>
    <cellStyle name="Normalny 2 108 89" xfId="2907"/>
    <cellStyle name="Normalny 2 108 89 2" xfId="2908"/>
    <cellStyle name="Normalny 2 108 89 3" xfId="2909"/>
    <cellStyle name="Normalny 2 108 89 4" xfId="2910"/>
    <cellStyle name="Normalny 2 108 89 5" xfId="2911"/>
    <cellStyle name="Normalny 2 108 89 6" xfId="2912"/>
    <cellStyle name="Normalny 2 108 9" xfId="2913"/>
    <cellStyle name="Normalny 2 108 9 2" xfId="2914"/>
    <cellStyle name="Normalny 2 108 9 3" xfId="2915"/>
    <cellStyle name="Normalny 2 108 9 4" xfId="2916"/>
    <cellStyle name="Normalny 2 108 9 5" xfId="2917"/>
    <cellStyle name="Normalny 2 108 9 6" xfId="2918"/>
    <cellStyle name="Normalny 2 108 90" xfId="2919"/>
    <cellStyle name="Normalny 2 108 90 2" xfId="2920"/>
    <cellStyle name="Normalny 2 108 90 3" xfId="2921"/>
    <cellStyle name="Normalny 2 108 90 4" xfId="2922"/>
    <cellStyle name="Normalny 2 108 90 5" xfId="2923"/>
    <cellStyle name="Normalny 2 108 90 6" xfId="2924"/>
    <cellStyle name="Normalny 2 108 91" xfId="2925"/>
    <cellStyle name="Normalny 2 108 91 2" xfId="2926"/>
    <cellStyle name="Normalny 2 108 91 3" xfId="2927"/>
    <cellStyle name="Normalny 2 108 91 4" xfId="2928"/>
    <cellStyle name="Normalny 2 108 91 5" xfId="2929"/>
    <cellStyle name="Normalny 2 108 91 6" xfId="2930"/>
    <cellStyle name="Normalny 2 108 92" xfId="2931"/>
    <cellStyle name="Normalny 2 108 92 2" xfId="2932"/>
    <cellStyle name="Normalny 2 108 92 3" xfId="2933"/>
    <cellStyle name="Normalny 2 108 92 4" xfId="2934"/>
    <cellStyle name="Normalny 2 108 92 5" xfId="2935"/>
    <cellStyle name="Normalny 2 108 92 6" xfId="2936"/>
    <cellStyle name="Normalny 2 108 93" xfId="2937"/>
    <cellStyle name="Normalny 2 108 93 2" xfId="2938"/>
    <cellStyle name="Normalny 2 108 93 3" xfId="2939"/>
    <cellStyle name="Normalny 2 108 93 4" xfId="2940"/>
    <cellStyle name="Normalny 2 108 93 5" xfId="2941"/>
    <cellStyle name="Normalny 2 108 93 6" xfId="2942"/>
    <cellStyle name="Normalny 2 108 94" xfId="2943"/>
    <cellStyle name="Normalny 2 108 94 2" xfId="2944"/>
    <cellStyle name="Normalny 2 108 94 3" xfId="2945"/>
    <cellStyle name="Normalny 2 108 94 4" xfId="2946"/>
    <cellStyle name="Normalny 2 108 94 5" xfId="2947"/>
    <cellStyle name="Normalny 2 108 94 6" xfId="2948"/>
    <cellStyle name="Normalny 2 108 95" xfId="2949"/>
    <cellStyle name="Normalny 2 108 96" xfId="2950"/>
    <cellStyle name="Normalny 2 108 97" xfId="2951"/>
    <cellStyle name="Normalny 2 108 98" xfId="2952"/>
    <cellStyle name="Normalny 2 108 99" xfId="2953"/>
    <cellStyle name="Normalny 2 109" xfId="2954"/>
    <cellStyle name="Normalny 2 109 10" xfId="2955"/>
    <cellStyle name="Normalny 2 109 10 2" xfId="2956"/>
    <cellStyle name="Normalny 2 109 10 3" xfId="2957"/>
    <cellStyle name="Normalny 2 109 10 4" xfId="2958"/>
    <cellStyle name="Normalny 2 109 10 5" xfId="2959"/>
    <cellStyle name="Normalny 2 109 10 6" xfId="2960"/>
    <cellStyle name="Normalny 2 109 11" xfId="2961"/>
    <cellStyle name="Normalny 2 109 11 2" xfId="2962"/>
    <cellStyle name="Normalny 2 109 11 3" xfId="2963"/>
    <cellStyle name="Normalny 2 109 11 4" xfId="2964"/>
    <cellStyle name="Normalny 2 109 11 5" xfId="2965"/>
    <cellStyle name="Normalny 2 109 11 6" xfId="2966"/>
    <cellStyle name="Normalny 2 109 12" xfId="2967"/>
    <cellStyle name="Normalny 2 109 12 2" xfId="2968"/>
    <cellStyle name="Normalny 2 109 12 3" xfId="2969"/>
    <cellStyle name="Normalny 2 109 12 4" xfId="2970"/>
    <cellStyle name="Normalny 2 109 12 5" xfId="2971"/>
    <cellStyle name="Normalny 2 109 12 6" xfId="2972"/>
    <cellStyle name="Normalny 2 109 13" xfId="2973"/>
    <cellStyle name="Normalny 2 109 13 2" xfId="2974"/>
    <cellStyle name="Normalny 2 109 13 3" xfId="2975"/>
    <cellStyle name="Normalny 2 109 13 4" xfId="2976"/>
    <cellStyle name="Normalny 2 109 13 5" xfId="2977"/>
    <cellStyle name="Normalny 2 109 13 6" xfId="2978"/>
    <cellStyle name="Normalny 2 109 14" xfId="2979"/>
    <cellStyle name="Normalny 2 109 14 2" xfId="2980"/>
    <cellStyle name="Normalny 2 109 14 3" xfId="2981"/>
    <cellStyle name="Normalny 2 109 14 4" xfId="2982"/>
    <cellStyle name="Normalny 2 109 14 5" xfId="2983"/>
    <cellStyle name="Normalny 2 109 14 6" xfId="2984"/>
    <cellStyle name="Normalny 2 109 15" xfId="2985"/>
    <cellStyle name="Normalny 2 109 15 2" xfId="2986"/>
    <cellStyle name="Normalny 2 109 15 3" xfId="2987"/>
    <cellStyle name="Normalny 2 109 15 4" xfId="2988"/>
    <cellStyle name="Normalny 2 109 15 5" xfId="2989"/>
    <cellStyle name="Normalny 2 109 15 6" xfId="2990"/>
    <cellStyle name="Normalny 2 109 16" xfId="2991"/>
    <cellStyle name="Normalny 2 109 16 2" xfId="2992"/>
    <cellStyle name="Normalny 2 109 16 3" xfId="2993"/>
    <cellStyle name="Normalny 2 109 16 4" xfId="2994"/>
    <cellStyle name="Normalny 2 109 16 5" xfId="2995"/>
    <cellStyle name="Normalny 2 109 16 6" xfId="2996"/>
    <cellStyle name="Normalny 2 109 17" xfId="2997"/>
    <cellStyle name="Normalny 2 109 17 2" xfId="2998"/>
    <cellStyle name="Normalny 2 109 17 3" xfId="2999"/>
    <cellStyle name="Normalny 2 109 17 4" xfId="3000"/>
    <cellStyle name="Normalny 2 109 17 5" xfId="3001"/>
    <cellStyle name="Normalny 2 109 17 6" xfId="3002"/>
    <cellStyle name="Normalny 2 109 18" xfId="3003"/>
    <cellStyle name="Normalny 2 109 18 2" xfId="3004"/>
    <cellStyle name="Normalny 2 109 18 3" xfId="3005"/>
    <cellStyle name="Normalny 2 109 18 4" xfId="3006"/>
    <cellStyle name="Normalny 2 109 18 5" xfId="3007"/>
    <cellStyle name="Normalny 2 109 18 6" xfId="3008"/>
    <cellStyle name="Normalny 2 109 19" xfId="3009"/>
    <cellStyle name="Normalny 2 109 19 2" xfId="3010"/>
    <cellStyle name="Normalny 2 109 19 3" xfId="3011"/>
    <cellStyle name="Normalny 2 109 19 4" xfId="3012"/>
    <cellStyle name="Normalny 2 109 19 5" xfId="3013"/>
    <cellStyle name="Normalny 2 109 19 6" xfId="3014"/>
    <cellStyle name="Normalny 2 109 2" xfId="3015"/>
    <cellStyle name="Normalny 2 109 2 10" xfId="3016"/>
    <cellStyle name="Normalny 2 109 2 11" xfId="3017"/>
    <cellStyle name="Normalny 2 109 2 12" xfId="3018"/>
    <cellStyle name="Normalny 2 109 2 13" xfId="3019"/>
    <cellStyle name="Normalny 2 109 2 14" xfId="3020"/>
    <cellStyle name="Normalny 2 109 2 15" xfId="3021"/>
    <cellStyle name="Normalny 2 109 2 16" xfId="3022"/>
    <cellStyle name="Normalny 2 109 2 17" xfId="3023"/>
    <cellStyle name="Normalny 2 109 2 18" xfId="3024"/>
    <cellStyle name="Normalny 2 109 2 19" xfId="3025"/>
    <cellStyle name="Normalny 2 109 2 2" xfId="3026"/>
    <cellStyle name="Normalny 2 109 2 2 2" xfId="3027"/>
    <cellStyle name="Normalny 2 109 2 2 3" xfId="3028"/>
    <cellStyle name="Normalny 2 109 2 2 4" xfId="3029"/>
    <cellStyle name="Normalny 2 109 2 2 5" xfId="3030"/>
    <cellStyle name="Normalny 2 109 2 2 6" xfId="3031"/>
    <cellStyle name="Normalny 2 109 2 20" xfId="3032"/>
    <cellStyle name="Normalny 2 109 2 21" xfId="3033"/>
    <cellStyle name="Normalny 2 109 2 22" xfId="3034"/>
    <cellStyle name="Normalny 2 109 2 23" xfId="3035"/>
    <cellStyle name="Normalny 2 109 2 24" xfId="3036"/>
    <cellStyle name="Normalny 2 109 2 3" xfId="3037"/>
    <cellStyle name="Normalny 2 109 2 4" xfId="3038"/>
    <cellStyle name="Normalny 2 109 2 5" xfId="3039"/>
    <cellStyle name="Normalny 2 109 2 6" xfId="3040"/>
    <cellStyle name="Normalny 2 109 2 7" xfId="3041"/>
    <cellStyle name="Normalny 2 109 2 8" xfId="3042"/>
    <cellStyle name="Normalny 2 109 2 9" xfId="3043"/>
    <cellStyle name="Normalny 2 109 20" xfId="3044"/>
    <cellStyle name="Normalny 2 109 20 2" xfId="3045"/>
    <cellStyle name="Normalny 2 109 20 3" xfId="3046"/>
    <cellStyle name="Normalny 2 109 20 4" xfId="3047"/>
    <cellStyle name="Normalny 2 109 20 5" xfId="3048"/>
    <cellStyle name="Normalny 2 109 20 6" xfId="3049"/>
    <cellStyle name="Normalny 2 109 21" xfId="3050"/>
    <cellStyle name="Normalny 2 109 21 2" xfId="3051"/>
    <cellStyle name="Normalny 2 109 21 3" xfId="3052"/>
    <cellStyle name="Normalny 2 109 21 4" xfId="3053"/>
    <cellStyle name="Normalny 2 109 21 5" xfId="3054"/>
    <cellStyle name="Normalny 2 109 21 6" xfId="3055"/>
    <cellStyle name="Normalny 2 109 22" xfId="3056"/>
    <cellStyle name="Normalny 2 109 22 2" xfId="3057"/>
    <cellStyle name="Normalny 2 109 22 3" xfId="3058"/>
    <cellStyle name="Normalny 2 109 22 4" xfId="3059"/>
    <cellStyle name="Normalny 2 109 22 5" xfId="3060"/>
    <cellStyle name="Normalny 2 109 22 6" xfId="3061"/>
    <cellStyle name="Normalny 2 109 23" xfId="3062"/>
    <cellStyle name="Normalny 2 109 23 2" xfId="3063"/>
    <cellStyle name="Normalny 2 109 23 3" xfId="3064"/>
    <cellStyle name="Normalny 2 109 23 4" xfId="3065"/>
    <cellStyle name="Normalny 2 109 23 5" xfId="3066"/>
    <cellStyle name="Normalny 2 109 23 6" xfId="3067"/>
    <cellStyle name="Normalny 2 109 24" xfId="3068"/>
    <cellStyle name="Normalny 2 109 24 2" xfId="3069"/>
    <cellStyle name="Normalny 2 109 24 3" xfId="3070"/>
    <cellStyle name="Normalny 2 109 24 4" xfId="3071"/>
    <cellStyle name="Normalny 2 109 24 5" xfId="3072"/>
    <cellStyle name="Normalny 2 109 24 6" xfId="3073"/>
    <cellStyle name="Normalny 2 109 25" xfId="3074"/>
    <cellStyle name="Normalny 2 109 25 2" xfId="3075"/>
    <cellStyle name="Normalny 2 109 25 3" xfId="3076"/>
    <cellStyle name="Normalny 2 109 25 4" xfId="3077"/>
    <cellStyle name="Normalny 2 109 25 5" xfId="3078"/>
    <cellStyle name="Normalny 2 109 25 6" xfId="3079"/>
    <cellStyle name="Normalny 2 109 26" xfId="3080"/>
    <cellStyle name="Normalny 2 109 26 2" xfId="3081"/>
    <cellStyle name="Normalny 2 109 26 3" xfId="3082"/>
    <cellStyle name="Normalny 2 109 26 4" xfId="3083"/>
    <cellStyle name="Normalny 2 109 26 5" xfId="3084"/>
    <cellStyle name="Normalny 2 109 26 6" xfId="3085"/>
    <cellStyle name="Normalny 2 109 27" xfId="3086"/>
    <cellStyle name="Normalny 2 109 28" xfId="3087"/>
    <cellStyle name="Normalny 2 109 29" xfId="3088"/>
    <cellStyle name="Normalny 2 109 3" xfId="3089"/>
    <cellStyle name="Normalny 2 109 30" xfId="3090"/>
    <cellStyle name="Normalny 2 109 4" xfId="3091"/>
    <cellStyle name="Normalny 2 109 5" xfId="3092"/>
    <cellStyle name="Normalny 2 109 5 2" xfId="3093"/>
    <cellStyle name="Normalny 2 109 5 2 2" xfId="3094"/>
    <cellStyle name="Normalny 2 109 5 2 3" xfId="3095"/>
    <cellStyle name="Normalny 2 109 5 2 4" xfId="3096"/>
    <cellStyle name="Normalny 2 109 5 2 5" xfId="3097"/>
    <cellStyle name="Normalny 2 109 5 2 6" xfId="3098"/>
    <cellStyle name="Normalny 2 109 6" xfId="3099"/>
    <cellStyle name="Normalny 2 109 6 2" xfId="3100"/>
    <cellStyle name="Normalny 2 109 6 3" xfId="3101"/>
    <cellStyle name="Normalny 2 109 6 4" xfId="3102"/>
    <cellStyle name="Normalny 2 109 6 5" xfId="3103"/>
    <cellStyle name="Normalny 2 109 6 6" xfId="3104"/>
    <cellStyle name="Normalny 2 109 7" xfId="3105"/>
    <cellStyle name="Normalny 2 109 7 2" xfId="3106"/>
    <cellStyle name="Normalny 2 109 7 3" xfId="3107"/>
    <cellStyle name="Normalny 2 109 7 4" xfId="3108"/>
    <cellStyle name="Normalny 2 109 7 5" xfId="3109"/>
    <cellStyle name="Normalny 2 109 7 6" xfId="3110"/>
    <cellStyle name="Normalny 2 109 8" xfId="3111"/>
    <cellStyle name="Normalny 2 109 8 2" xfId="3112"/>
    <cellStyle name="Normalny 2 109 8 3" xfId="3113"/>
    <cellStyle name="Normalny 2 109 8 4" xfId="3114"/>
    <cellStyle name="Normalny 2 109 8 5" xfId="3115"/>
    <cellStyle name="Normalny 2 109 8 6" xfId="3116"/>
    <cellStyle name="Normalny 2 109 9" xfId="3117"/>
    <cellStyle name="Normalny 2 109 9 2" xfId="3118"/>
    <cellStyle name="Normalny 2 109 9 3" xfId="3119"/>
    <cellStyle name="Normalny 2 109 9 4" xfId="3120"/>
    <cellStyle name="Normalny 2 109 9 5" xfId="3121"/>
    <cellStyle name="Normalny 2 109 9 6" xfId="3122"/>
    <cellStyle name="Normalny 2 11" xfId="3123"/>
    <cellStyle name="Normalny 2 11 2" xfId="3124"/>
    <cellStyle name="Normalny 2 11 3" xfId="3125"/>
    <cellStyle name="Normalny 2 11 4" xfId="3126"/>
    <cellStyle name="Normalny 2 11 5" xfId="3127"/>
    <cellStyle name="Normalny 2 11 6" xfId="3128"/>
    <cellStyle name="Normalny 2 110" xfId="3129"/>
    <cellStyle name="Normalny 2 111" xfId="3130"/>
    <cellStyle name="Normalny 2 112" xfId="3131"/>
    <cellStyle name="Normalny 2 113" xfId="3132"/>
    <cellStyle name="Normalny 2 114" xfId="3133"/>
    <cellStyle name="Normalny 2 115" xfId="3134"/>
    <cellStyle name="Normalny 2 116" xfId="3135"/>
    <cellStyle name="Normalny 2 117" xfId="3136"/>
    <cellStyle name="Normalny 2 118" xfId="3137"/>
    <cellStyle name="Normalny 2 119" xfId="3138"/>
    <cellStyle name="Normalny 2 12" xfId="3139"/>
    <cellStyle name="Normalny 2 12 2" xfId="3140"/>
    <cellStyle name="Normalny 2 12 3" xfId="3141"/>
    <cellStyle name="Normalny 2 12 4" xfId="3142"/>
    <cellStyle name="Normalny 2 12 5" xfId="3143"/>
    <cellStyle name="Normalny 2 12 6" xfId="3144"/>
    <cellStyle name="Normalny 2 120" xfId="3145"/>
    <cellStyle name="Normalny 2 121" xfId="3146"/>
    <cellStyle name="Normalny 2 122" xfId="3147"/>
    <cellStyle name="Normalny 2 123" xfId="3148"/>
    <cellStyle name="Normalny 2 124" xfId="3149"/>
    <cellStyle name="Normalny 2 125" xfId="3150"/>
    <cellStyle name="Normalny 2 126" xfId="3151"/>
    <cellStyle name="Normalny 2 127" xfId="3152"/>
    <cellStyle name="Normalny 2 128" xfId="3153"/>
    <cellStyle name="Normalny 2 129" xfId="3154"/>
    <cellStyle name="Normalny 2 13" xfId="3155"/>
    <cellStyle name="Normalny 2 13 2" xfId="3156"/>
    <cellStyle name="Normalny 2 13 3" xfId="3157"/>
    <cellStyle name="Normalny 2 13 4" xfId="3158"/>
    <cellStyle name="Normalny 2 13 5" xfId="3159"/>
    <cellStyle name="Normalny 2 13 6" xfId="3160"/>
    <cellStyle name="Normalny 2 130" xfId="3161"/>
    <cellStyle name="Normalny 2 131" xfId="3162"/>
    <cellStyle name="Normalny 2 132" xfId="3163"/>
    <cellStyle name="Normalny 2 133" xfId="3164"/>
    <cellStyle name="Normalny 2 134" xfId="3165"/>
    <cellStyle name="Normalny 2 135" xfId="3166"/>
    <cellStyle name="Normalny 2 136" xfId="3167"/>
    <cellStyle name="Normalny 2 137" xfId="3168"/>
    <cellStyle name="Normalny 2 138" xfId="3169"/>
    <cellStyle name="Normalny 2 139" xfId="3170"/>
    <cellStyle name="Normalny 2 14" xfId="3171"/>
    <cellStyle name="Normalny 2 14 2" xfId="3172"/>
    <cellStyle name="Normalny 2 14 3" xfId="3173"/>
    <cellStyle name="Normalny 2 14 4" xfId="3174"/>
    <cellStyle name="Normalny 2 14 5" xfId="3175"/>
    <cellStyle name="Normalny 2 14 6" xfId="3176"/>
    <cellStyle name="Normalny 2 140" xfId="3177"/>
    <cellStyle name="Normalny 2 141" xfId="3178"/>
    <cellStyle name="Normalny 2 142" xfId="3179"/>
    <cellStyle name="Normalny 2 143" xfId="3180"/>
    <cellStyle name="Normalny 2 144" xfId="3181"/>
    <cellStyle name="Normalny 2 145" xfId="3182"/>
    <cellStyle name="Normalny 2 146" xfId="3183"/>
    <cellStyle name="Normalny 2 147" xfId="3184"/>
    <cellStyle name="Normalny 2 148" xfId="3185"/>
    <cellStyle name="Normalny 2 149" xfId="3186"/>
    <cellStyle name="Normalny 2 15" xfId="3187"/>
    <cellStyle name="Normalny 2 15 2" xfId="3188"/>
    <cellStyle name="Normalny 2 15 3" xfId="3189"/>
    <cellStyle name="Normalny 2 15 4" xfId="3190"/>
    <cellStyle name="Normalny 2 15 5" xfId="3191"/>
    <cellStyle name="Normalny 2 15 6" xfId="3192"/>
    <cellStyle name="Normalny 2 150" xfId="3193"/>
    <cellStyle name="Normalny 2 151" xfId="3194"/>
    <cellStyle name="Normalny 2 152" xfId="3195"/>
    <cellStyle name="Normalny 2 153" xfId="3196"/>
    <cellStyle name="Normalny 2 154" xfId="3197"/>
    <cellStyle name="Normalny 2 155" xfId="3198"/>
    <cellStyle name="Normalny 2 156" xfId="3199"/>
    <cellStyle name="Normalny 2 157" xfId="3200"/>
    <cellStyle name="Normalny 2 158" xfId="3201"/>
    <cellStyle name="Normalny 2 159" xfId="3202"/>
    <cellStyle name="Normalny 2 16" xfId="3203"/>
    <cellStyle name="Normalny 2 16 2" xfId="3204"/>
    <cellStyle name="Normalny 2 16 3" xfId="3205"/>
    <cellStyle name="Normalny 2 16 4" xfId="3206"/>
    <cellStyle name="Normalny 2 16 5" xfId="3207"/>
    <cellStyle name="Normalny 2 16 6" xfId="3208"/>
    <cellStyle name="Normalny 2 160" xfId="3209"/>
    <cellStyle name="Normalny 2 161" xfId="3210"/>
    <cellStyle name="Normalny 2 162" xfId="3211"/>
    <cellStyle name="Normalny 2 163" xfId="3212"/>
    <cellStyle name="Normalny 2 164" xfId="3213"/>
    <cellStyle name="Normalny 2 165" xfId="3214"/>
    <cellStyle name="Normalny 2 166" xfId="3215"/>
    <cellStyle name="Normalny 2 167" xfId="3216"/>
    <cellStyle name="Normalny 2 168" xfId="3217"/>
    <cellStyle name="Normalny 2 169" xfId="3218"/>
    <cellStyle name="Normalny 2 17" xfId="3219"/>
    <cellStyle name="Normalny 2 17 2" xfId="3220"/>
    <cellStyle name="Normalny 2 17 3" xfId="3221"/>
    <cellStyle name="Normalny 2 17 4" xfId="3222"/>
    <cellStyle name="Normalny 2 17 5" xfId="3223"/>
    <cellStyle name="Normalny 2 17 6" xfId="3224"/>
    <cellStyle name="Normalny 2 170" xfId="3225"/>
    <cellStyle name="Normalny 2 171" xfId="3226"/>
    <cellStyle name="Normalny 2 172" xfId="3227"/>
    <cellStyle name="Normalny 2 173" xfId="3228"/>
    <cellStyle name="Normalny 2 174" xfId="3229"/>
    <cellStyle name="Normalny 2 175" xfId="3230"/>
    <cellStyle name="Normalny 2 176" xfId="3231"/>
    <cellStyle name="Normalny 2 177" xfId="3232"/>
    <cellStyle name="Normalny 2 178" xfId="3233"/>
    <cellStyle name="Normalny 2 178 10" xfId="3234"/>
    <cellStyle name="Normalny 2 178 10 2" xfId="3235"/>
    <cellStyle name="Normalny 2 178 10 3" xfId="3236"/>
    <cellStyle name="Normalny 2 178 10 4" xfId="3237"/>
    <cellStyle name="Normalny 2 178 10 5" xfId="3238"/>
    <cellStyle name="Normalny 2 178 10 6" xfId="3239"/>
    <cellStyle name="Normalny 2 178 11" xfId="3240"/>
    <cellStyle name="Normalny 2 178 11 2" xfId="3241"/>
    <cellStyle name="Normalny 2 178 11 3" xfId="3242"/>
    <cellStyle name="Normalny 2 178 11 4" xfId="3243"/>
    <cellStyle name="Normalny 2 178 11 5" xfId="3244"/>
    <cellStyle name="Normalny 2 178 11 6" xfId="3245"/>
    <cellStyle name="Normalny 2 178 12" xfId="3246"/>
    <cellStyle name="Normalny 2 178 12 2" xfId="3247"/>
    <cellStyle name="Normalny 2 178 12 3" xfId="3248"/>
    <cellStyle name="Normalny 2 178 12 4" xfId="3249"/>
    <cellStyle name="Normalny 2 178 12 5" xfId="3250"/>
    <cellStyle name="Normalny 2 178 12 6" xfId="3251"/>
    <cellStyle name="Normalny 2 178 13" xfId="3252"/>
    <cellStyle name="Normalny 2 178 13 2" xfId="3253"/>
    <cellStyle name="Normalny 2 178 13 3" xfId="3254"/>
    <cellStyle name="Normalny 2 178 13 4" xfId="3255"/>
    <cellStyle name="Normalny 2 178 13 5" xfId="3256"/>
    <cellStyle name="Normalny 2 178 13 6" xfId="3257"/>
    <cellStyle name="Normalny 2 178 14" xfId="3258"/>
    <cellStyle name="Normalny 2 178 14 2" xfId="3259"/>
    <cellStyle name="Normalny 2 178 14 3" xfId="3260"/>
    <cellStyle name="Normalny 2 178 14 4" xfId="3261"/>
    <cellStyle name="Normalny 2 178 14 5" xfId="3262"/>
    <cellStyle name="Normalny 2 178 14 6" xfId="3263"/>
    <cellStyle name="Normalny 2 178 15" xfId="3264"/>
    <cellStyle name="Normalny 2 178 15 2" xfId="3265"/>
    <cellStyle name="Normalny 2 178 15 3" xfId="3266"/>
    <cellStyle name="Normalny 2 178 15 4" xfId="3267"/>
    <cellStyle name="Normalny 2 178 15 5" xfId="3268"/>
    <cellStyle name="Normalny 2 178 15 6" xfId="3269"/>
    <cellStyle name="Normalny 2 178 16" xfId="3270"/>
    <cellStyle name="Normalny 2 178 16 2" xfId="3271"/>
    <cellStyle name="Normalny 2 178 16 3" xfId="3272"/>
    <cellStyle name="Normalny 2 178 16 4" xfId="3273"/>
    <cellStyle name="Normalny 2 178 16 5" xfId="3274"/>
    <cellStyle name="Normalny 2 178 16 6" xfId="3275"/>
    <cellStyle name="Normalny 2 178 17" xfId="3276"/>
    <cellStyle name="Normalny 2 178 17 2" xfId="3277"/>
    <cellStyle name="Normalny 2 178 17 3" xfId="3278"/>
    <cellStyle name="Normalny 2 178 17 4" xfId="3279"/>
    <cellStyle name="Normalny 2 178 17 5" xfId="3280"/>
    <cellStyle name="Normalny 2 178 17 6" xfId="3281"/>
    <cellStyle name="Normalny 2 178 18" xfId="3282"/>
    <cellStyle name="Normalny 2 178 18 2" xfId="3283"/>
    <cellStyle name="Normalny 2 178 18 3" xfId="3284"/>
    <cellStyle name="Normalny 2 178 18 4" xfId="3285"/>
    <cellStyle name="Normalny 2 178 18 5" xfId="3286"/>
    <cellStyle name="Normalny 2 178 18 6" xfId="3287"/>
    <cellStyle name="Normalny 2 178 19" xfId="3288"/>
    <cellStyle name="Normalny 2 178 19 2" xfId="3289"/>
    <cellStyle name="Normalny 2 178 19 3" xfId="3290"/>
    <cellStyle name="Normalny 2 178 19 4" xfId="3291"/>
    <cellStyle name="Normalny 2 178 19 5" xfId="3292"/>
    <cellStyle name="Normalny 2 178 19 6" xfId="3293"/>
    <cellStyle name="Normalny 2 178 2" xfId="3294"/>
    <cellStyle name="Normalny 2 178 2 2" xfId="3295"/>
    <cellStyle name="Normalny 2 178 2 2 2" xfId="3296"/>
    <cellStyle name="Normalny 2 178 2 2 3" xfId="3297"/>
    <cellStyle name="Normalny 2 178 2 2 4" xfId="3298"/>
    <cellStyle name="Normalny 2 178 2 2 5" xfId="3299"/>
    <cellStyle name="Normalny 2 178 2 2 6" xfId="3300"/>
    <cellStyle name="Normalny 2 178 20" xfId="3301"/>
    <cellStyle name="Normalny 2 178 20 2" xfId="3302"/>
    <cellStyle name="Normalny 2 178 20 3" xfId="3303"/>
    <cellStyle name="Normalny 2 178 20 4" xfId="3304"/>
    <cellStyle name="Normalny 2 178 20 5" xfId="3305"/>
    <cellStyle name="Normalny 2 178 20 6" xfId="3306"/>
    <cellStyle name="Normalny 2 178 21" xfId="3307"/>
    <cellStyle name="Normalny 2 178 21 2" xfId="3308"/>
    <cellStyle name="Normalny 2 178 21 3" xfId="3309"/>
    <cellStyle name="Normalny 2 178 21 4" xfId="3310"/>
    <cellStyle name="Normalny 2 178 21 5" xfId="3311"/>
    <cellStyle name="Normalny 2 178 21 6" xfId="3312"/>
    <cellStyle name="Normalny 2 178 22" xfId="3313"/>
    <cellStyle name="Normalny 2 178 22 2" xfId="3314"/>
    <cellStyle name="Normalny 2 178 22 3" xfId="3315"/>
    <cellStyle name="Normalny 2 178 22 4" xfId="3316"/>
    <cellStyle name="Normalny 2 178 22 5" xfId="3317"/>
    <cellStyle name="Normalny 2 178 22 6" xfId="3318"/>
    <cellStyle name="Normalny 2 178 23" xfId="3319"/>
    <cellStyle name="Normalny 2 178 23 2" xfId="3320"/>
    <cellStyle name="Normalny 2 178 23 3" xfId="3321"/>
    <cellStyle name="Normalny 2 178 23 4" xfId="3322"/>
    <cellStyle name="Normalny 2 178 23 5" xfId="3323"/>
    <cellStyle name="Normalny 2 178 23 6" xfId="3324"/>
    <cellStyle name="Normalny 2 178 24" xfId="3325"/>
    <cellStyle name="Normalny 2 178 24 2" xfId="3326"/>
    <cellStyle name="Normalny 2 178 24 3" xfId="3327"/>
    <cellStyle name="Normalny 2 178 24 4" xfId="3328"/>
    <cellStyle name="Normalny 2 178 24 5" xfId="3329"/>
    <cellStyle name="Normalny 2 178 24 6" xfId="3330"/>
    <cellStyle name="Normalny 2 178 25" xfId="3331"/>
    <cellStyle name="Normalny 2 178 26" xfId="3332"/>
    <cellStyle name="Normalny 2 178 27" xfId="3333"/>
    <cellStyle name="Normalny 2 178 28" xfId="3334"/>
    <cellStyle name="Normalny 2 178 3" xfId="3335"/>
    <cellStyle name="Normalny 2 178 3 2" xfId="3336"/>
    <cellStyle name="Normalny 2 178 3 3" xfId="3337"/>
    <cellStyle name="Normalny 2 178 3 4" xfId="3338"/>
    <cellStyle name="Normalny 2 178 3 5" xfId="3339"/>
    <cellStyle name="Normalny 2 178 3 6" xfId="3340"/>
    <cellStyle name="Normalny 2 178 4" xfId="3341"/>
    <cellStyle name="Normalny 2 178 4 2" xfId="3342"/>
    <cellStyle name="Normalny 2 178 4 3" xfId="3343"/>
    <cellStyle name="Normalny 2 178 4 4" xfId="3344"/>
    <cellStyle name="Normalny 2 178 4 5" xfId="3345"/>
    <cellStyle name="Normalny 2 178 4 6" xfId="3346"/>
    <cellStyle name="Normalny 2 178 5" xfId="3347"/>
    <cellStyle name="Normalny 2 178 5 2" xfId="3348"/>
    <cellStyle name="Normalny 2 178 5 3" xfId="3349"/>
    <cellStyle name="Normalny 2 178 5 4" xfId="3350"/>
    <cellStyle name="Normalny 2 178 5 5" xfId="3351"/>
    <cellStyle name="Normalny 2 178 5 6" xfId="3352"/>
    <cellStyle name="Normalny 2 178 6" xfId="3353"/>
    <cellStyle name="Normalny 2 178 6 2" xfId="3354"/>
    <cellStyle name="Normalny 2 178 6 3" xfId="3355"/>
    <cellStyle name="Normalny 2 178 6 4" xfId="3356"/>
    <cellStyle name="Normalny 2 178 6 5" xfId="3357"/>
    <cellStyle name="Normalny 2 178 6 6" xfId="3358"/>
    <cellStyle name="Normalny 2 178 7" xfId="3359"/>
    <cellStyle name="Normalny 2 178 7 2" xfId="3360"/>
    <cellStyle name="Normalny 2 178 7 3" xfId="3361"/>
    <cellStyle name="Normalny 2 178 7 4" xfId="3362"/>
    <cellStyle name="Normalny 2 178 7 5" xfId="3363"/>
    <cellStyle name="Normalny 2 178 7 6" xfId="3364"/>
    <cellStyle name="Normalny 2 178 8" xfId="3365"/>
    <cellStyle name="Normalny 2 178 8 2" xfId="3366"/>
    <cellStyle name="Normalny 2 178 8 3" xfId="3367"/>
    <cellStyle name="Normalny 2 178 8 4" xfId="3368"/>
    <cellStyle name="Normalny 2 178 8 5" xfId="3369"/>
    <cellStyle name="Normalny 2 178 8 6" xfId="3370"/>
    <cellStyle name="Normalny 2 178 9" xfId="3371"/>
    <cellStyle name="Normalny 2 178 9 2" xfId="3372"/>
    <cellStyle name="Normalny 2 178 9 3" xfId="3373"/>
    <cellStyle name="Normalny 2 178 9 4" xfId="3374"/>
    <cellStyle name="Normalny 2 178 9 5" xfId="3375"/>
    <cellStyle name="Normalny 2 178 9 6" xfId="3376"/>
    <cellStyle name="Normalny 2 179" xfId="3377"/>
    <cellStyle name="Normalny 2 179 2" xfId="3378"/>
    <cellStyle name="Normalny 2 179 3" xfId="3379"/>
    <cellStyle name="Normalny 2 179 4" xfId="3380"/>
    <cellStyle name="Normalny 2 179 5" xfId="3381"/>
    <cellStyle name="Normalny 2 179 6" xfId="3382"/>
    <cellStyle name="Normalny 2 18" xfId="3383"/>
    <cellStyle name="Normalny 2 18 2" xfId="3384"/>
    <cellStyle name="Normalny 2 18 3" xfId="3385"/>
    <cellStyle name="Normalny 2 18 4" xfId="3386"/>
    <cellStyle name="Normalny 2 18 5" xfId="3387"/>
    <cellStyle name="Normalny 2 18 6" xfId="3388"/>
    <cellStyle name="Normalny 2 180" xfId="3389"/>
    <cellStyle name="Normalny 2 180 2" xfId="3390"/>
    <cellStyle name="Normalny 2 180 3" xfId="3391"/>
    <cellStyle name="Normalny 2 180 4" xfId="3392"/>
    <cellStyle name="Normalny 2 180 5" xfId="3393"/>
    <cellStyle name="Normalny 2 180 6" xfId="3394"/>
    <cellStyle name="Normalny 2 181" xfId="3395"/>
    <cellStyle name="Normalny 2 182" xfId="3396"/>
    <cellStyle name="Normalny 2 183" xfId="3397"/>
    <cellStyle name="Normalny 2 184" xfId="3398"/>
    <cellStyle name="Normalny 2 185" xfId="3399"/>
    <cellStyle name="Normalny 2 186" xfId="3400"/>
    <cellStyle name="Normalny 2 187" xfId="3401"/>
    <cellStyle name="Normalny 2 188" xfId="3402"/>
    <cellStyle name="Normalny 2 189" xfId="3403"/>
    <cellStyle name="Normalny 2 19" xfId="3404"/>
    <cellStyle name="Normalny 2 19 2" xfId="3405"/>
    <cellStyle name="Normalny 2 19 3" xfId="3406"/>
    <cellStyle name="Normalny 2 19 4" xfId="3407"/>
    <cellStyle name="Normalny 2 19 5" xfId="3408"/>
    <cellStyle name="Normalny 2 19 6" xfId="3409"/>
    <cellStyle name="Normalny 2 190" xfId="3410"/>
    <cellStyle name="Normalny 2 191" xfId="3411"/>
    <cellStyle name="Normalny 2 192" xfId="3412"/>
    <cellStyle name="Normalny 2 193" xfId="3413"/>
    <cellStyle name="Normalny 2 194" xfId="3414"/>
    <cellStyle name="Normalny 2 195" xfId="3415"/>
    <cellStyle name="Normalny 2 196" xfId="3416"/>
    <cellStyle name="Normalny 2 197" xfId="3417"/>
    <cellStyle name="Normalny 2 198" xfId="3418"/>
    <cellStyle name="Normalny 2 199" xfId="3419"/>
    <cellStyle name="Normalny 2 2" xfId="580"/>
    <cellStyle name="Normalny 2 2 10" xfId="3420"/>
    <cellStyle name="Normalny 2 2 11" xfId="3421"/>
    <cellStyle name="Normalny 2 2 12" xfId="3422"/>
    <cellStyle name="Normalny 2 2 13" xfId="3423"/>
    <cellStyle name="Normalny 2 2 14" xfId="3424"/>
    <cellStyle name="Normalny 2 2 15" xfId="3425"/>
    <cellStyle name="Normalny 2 2 16" xfId="3426"/>
    <cellStyle name="Normalny 2 2 17" xfId="3427"/>
    <cellStyle name="Normalny 2 2 18" xfId="3428"/>
    <cellStyle name="Normalny 2 2 19" xfId="3429"/>
    <cellStyle name="Normalny 2 2 2" xfId="3430"/>
    <cellStyle name="Normalny 2 2 2 10" xfId="3431"/>
    <cellStyle name="Normalny 2 2 2 11" xfId="3432"/>
    <cellStyle name="Normalny 2 2 2 12" xfId="3433"/>
    <cellStyle name="Normalny 2 2 2 13" xfId="3434"/>
    <cellStyle name="Normalny 2 2 2 14" xfId="3435"/>
    <cellStyle name="Normalny 2 2 2 15" xfId="3436"/>
    <cellStyle name="Normalny 2 2 2 16" xfId="3437"/>
    <cellStyle name="Normalny 2 2 2 17" xfId="3438"/>
    <cellStyle name="Normalny 2 2 2 18" xfId="3439"/>
    <cellStyle name="Normalny 2 2 2 19" xfId="3440"/>
    <cellStyle name="Normalny 2 2 2 2" xfId="3441"/>
    <cellStyle name="Normalny 2 2 2 20" xfId="3442"/>
    <cellStyle name="Normalny 2 2 2 21" xfId="3443"/>
    <cellStyle name="Normalny 2 2 2 22" xfId="3444"/>
    <cellStyle name="Normalny 2 2 2 23" xfId="3445"/>
    <cellStyle name="Normalny 2 2 2 24" xfId="3446"/>
    <cellStyle name="Normalny 2 2 2 25" xfId="3447"/>
    <cellStyle name="Normalny 2 2 2 26" xfId="3448"/>
    <cellStyle name="Normalny 2 2 2 27" xfId="3449"/>
    <cellStyle name="Normalny 2 2 2 28" xfId="3450"/>
    <cellStyle name="Normalny 2 2 2 29" xfId="3451"/>
    <cellStyle name="Normalny 2 2 2 3" xfId="3452"/>
    <cellStyle name="Normalny 2 2 2 30" xfId="3453"/>
    <cellStyle name="Normalny 2 2 2 31" xfId="3454"/>
    <cellStyle name="Normalny 2 2 2 32" xfId="3455"/>
    <cellStyle name="Normalny 2 2 2 33" xfId="3456"/>
    <cellStyle name="Normalny 2 2 2 34" xfId="3457"/>
    <cellStyle name="Normalny 2 2 2 35" xfId="3458"/>
    <cellStyle name="Normalny 2 2 2 36" xfId="3459"/>
    <cellStyle name="Normalny 2 2 2 37" xfId="3460"/>
    <cellStyle name="Normalny 2 2 2 38" xfId="3461"/>
    <cellStyle name="Normalny 2 2 2 39" xfId="3462"/>
    <cellStyle name="Normalny 2 2 2 4" xfId="3463"/>
    <cellStyle name="Normalny 2 2 2 40" xfId="3464"/>
    <cellStyle name="Normalny 2 2 2 41" xfId="3465"/>
    <cellStyle name="Normalny 2 2 2 42" xfId="3466"/>
    <cellStyle name="Normalny 2 2 2 43" xfId="3467"/>
    <cellStyle name="Normalny 2 2 2 44" xfId="3468"/>
    <cellStyle name="Normalny 2 2 2 45" xfId="3469"/>
    <cellStyle name="Normalny 2 2 2 46" xfId="3470"/>
    <cellStyle name="Normalny 2 2 2 47" xfId="3471"/>
    <cellStyle name="Normalny 2 2 2 48" xfId="3472"/>
    <cellStyle name="Normalny 2 2 2 49" xfId="3473"/>
    <cellStyle name="Normalny 2 2 2 5" xfId="3474"/>
    <cellStyle name="Normalny 2 2 2 50" xfId="3475"/>
    <cellStyle name="Normalny 2 2 2 51" xfId="3476"/>
    <cellStyle name="Normalny 2 2 2 6" xfId="3477"/>
    <cellStyle name="Normalny 2 2 2 7" xfId="3478"/>
    <cellStyle name="Normalny 2 2 2 8" xfId="3479"/>
    <cellStyle name="Normalny 2 2 2 9" xfId="3480"/>
    <cellStyle name="Normalny 2 2 20" xfId="3481"/>
    <cellStyle name="Normalny 2 2 21" xfId="3482"/>
    <cellStyle name="Normalny 2 2 22" xfId="3483"/>
    <cellStyle name="Normalny 2 2 23" xfId="3484"/>
    <cellStyle name="Normalny 2 2 24" xfId="3485"/>
    <cellStyle name="Normalny 2 2 25" xfId="3486"/>
    <cellStyle name="Normalny 2 2 26" xfId="3487"/>
    <cellStyle name="Normalny 2 2 27" xfId="3488"/>
    <cellStyle name="Normalny 2 2 28" xfId="3489"/>
    <cellStyle name="Normalny 2 2 29" xfId="3490"/>
    <cellStyle name="Normalny 2 2 3" xfId="3491"/>
    <cellStyle name="Normalny 2 2 3 10" xfId="3492"/>
    <cellStyle name="Normalny 2 2 3 11" xfId="3493"/>
    <cellStyle name="Normalny 2 2 3 12" xfId="3494"/>
    <cellStyle name="Normalny 2 2 3 13" xfId="3495"/>
    <cellStyle name="Normalny 2 2 3 14" xfId="3496"/>
    <cellStyle name="Normalny 2 2 3 15" xfId="3497"/>
    <cellStyle name="Normalny 2 2 3 16" xfId="3498"/>
    <cellStyle name="Normalny 2 2 3 17" xfId="3499"/>
    <cellStyle name="Normalny 2 2 3 18" xfId="3500"/>
    <cellStyle name="Normalny 2 2 3 19" xfId="3501"/>
    <cellStyle name="Normalny 2 2 3 2" xfId="3502"/>
    <cellStyle name="Normalny 2 2 3 20" xfId="3503"/>
    <cellStyle name="Normalny 2 2 3 21" xfId="3504"/>
    <cellStyle name="Normalny 2 2 3 22" xfId="3505"/>
    <cellStyle name="Normalny 2 2 3 23" xfId="3506"/>
    <cellStyle name="Normalny 2 2 3 24" xfId="3507"/>
    <cellStyle name="Normalny 2 2 3 25" xfId="3508"/>
    <cellStyle name="Normalny 2 2 3 26" xfId="3509"/>
    <cellStyle name="Normalny 2 2 3 27" xfId="3510"/>
    <cellStyle name="Normalny 2 2 3 28" xfId="3511"/>
    <cellStyle name="Normalny 2 2 3 29" xfId="3512"/>
    <cellStyle name="Normalny 2 2 3 3" xfId="3513"/>
    <cellStyle name="Normalny 2 2 3 30" xfId="3514"/>
    <cellStyle name="Normalny 2 2 3 31" xfId="3515"/>
    <cellStyle name="Normalny 2 2 3 32" xfId="3516"/>
    <cellStyle name="Normalny 2 2 3 33" xfId="3517"/>
    <cellStyle name="Normalny 2 2 3 34" xfId="3518"/>
    <cellStyle name="Normalny 2 2 3 35" xfId="3519"/>
    <cellStyle name="Normalny 2 2 3 36" xfId="3520"/>
    <cellStyle name="Normalny 2 2 3 37" xfId="3521"/>
    <cellStyle name="Normalny 2 2 3 38" xfId="3522"/>
    <cellStyle name="Normalny 2 2 3 39" xfId="3523"/>
    <cellStyle name="Normalny 2 2 3 4" xfId="3524"/>
    <cellStyle name="Normalny 2 2 3 40" xfId="3525"/>
    <cellStyle name="Normalny 2 2 3 41" xfId="3526"/>
    <cellStyle name="Normalny 2 2 3 42" xfId="3527"/>
    <cellStyle name="Normalny 2 2 3 43" xfId="3528"/>
    <cellStyle name="Normalny 2 2 3 44" xfId="3529"/>
    <cellStyle name="Normalny 2 2 3 45" xfId="3530"/>
    <cellStyle name="Normalny 2 2 3 46" xfId="3531"/>
    <cellStyle name="Normalny 2 2 3 47" xfId="3532"/>
    <cellStyle name="Normalny 2 2 3 48" xfId="3533"/>
    <cellStyle name="Normalny 2 2 3 49" xfId="3534"/>
    <cellStyle name="Normalny 2 2 3 5" xfId="3535"/>
    <cellStyle name="Normalny 2 2 3 50" xfId="3536"/>
    <cellStyle name="Normalny 2 2 3 51" xfId="3537"/>
    <cellStyle name="Normalny 2 2 3 6" xfId="3538"/>
    <cellStyle name="Normalny 2 2 3 7" xfId="3539"/>
    <cellStyle name="Normalny 2 2 3 8" xfId="3540"/>
    <cellStyle name="Normalny 2 2 3 9" xfId="3541"/>
    <cellStyle name="Normalny 2 2 30" xfId="3542"/>
    <cellStyle name="Normalny 2 2 31" xfId="3543"/>
    <cellStyle name="Normalny 2 2 32" xfId="3544"/>
    <cellStyle name="Normalny 2 2 33" xfId="3545"/>
    <cellStyle name="Normalny 2 2 34" xfId="3546"/>
    <cellStyle name="Normalny 2 2 35" xfId="3547"/>
    <cellStyle name="Normalny 2 2 36" xfId="3548"/>
    <cellStyle name="Normalny 2 2 37" xfId="3549"/>
    <cellStyle name="Normalny 2 2 38" xfId="3550"/>
    <cellStyle name="Normalny 2 2 39" xfId="3551"/>
    <cellStyle name="Normalny 2 2 4" xfId="3552"/>
    <cellStyle name="Normalny 2 2 40" xfId="3553"/>
    <cellStyle name="Normalny 2 2 41" xfId="3554"/>
    <cellStyle name="Normalny 2 2 42" xfId="3555"/>
    <cellStyle name="Normalny 2 2 43" xfId="3556"/>
    <cellStyle name="Normalny 2 2 44" xfId="3557"/>
    <cellStyle name="Normalny 2 2 45" xfId="3558"/>
    <cellStyle name="Normalny 2 2 46" xfId="3559"/>
    <cellStyle name="Normalny 2 2 47" xfId="3560"/>
    <cellStyle name="Normalny 2 2 48" xfId="3561"/>
    <cellStyle name="Normalny 2 2 49" xfId="3562"/>
    <cellStyle name="Normalny 2 2 5" xfId="3563"/>
    <cellStyle name="Normalny 2 2 50" xfId="3564"/>
    <cellStyle name="Normalny 2 2 51" xfId="3565"/>
    <cellStyle name="Normalny 2 2 52" xfId="3566"/>
    <cellStyle name="Normalny 2 2 53" xfId="3567"/>
    <cellStyle name="Normalny 2 2 54" xfId="3568"/>
    <cellStyle name="Normalny 2 2 55" xfId="3569"/>
    <cellStyle name="Normalny 2 2 56" xfId="3570"/>
    <cellStyle name="Normalny 2 2 57" xfId="1056"/>
    <cellStyle name="Normalny 2 2 6" xfId="3571"/>
    <cellStyle name="Normalny 2 2 7" xfId="3572"/>
    <cellStyle name="Normalny 2 2 8" xfId="3573"/>
    <cellStyle name="Normalny 2 2 9" xfId="3574"/>
    <cellStyle name="Normalny 2 20" xfId="3575"/>
    <cellStyle name="Normalny 2 20 2" xfId="3576"/>
    <cellStyle name="Normalny 2 20 3" xfId="3577"/>
    <cellStyle name="Normalny 2 20 4" xfId="3578"/>
    <cellStyle name="Normalny 2 20 5" xfId="3579"/>
    <cellStyle name="Normalny 2 20 6" xfId="3580"/>
    <cellStyle name="Normalny 2 200" xfId="3581"/>
    <cellStyle name="Normalny 2 201" xfId="3582"/>
    <cellStyle name="Normalny 2 202" xfId="3583"/>
    <cellStyle name="Normalny 2 202 2" xfId="3584"/>
    <cellStyle name="Normalny 2 202 3" xfId="3585"/>
    <cellStyle name="Normalny 2 202 4" xfId="3586"/>
    <cellStyle name="Normalny 2 202 5" xfId="3587"/>
    <cellStyle name="Normalny 2 202 6" xfId="3588"/>
    <cellStyle name="Normalny 2 203" xfId="3589"/>
    <cellStyle name="Normalny 2 203 2" xfId="3590"/>
    <cellStyle name="Normalny 2 203 3" xfId="3591"/>
    <cellStyle name="Normalny 2 203 4" xfId="3592"/>
    <cellStyle name="Normalny 2 203 5" xfId="3593"/>
    <cellStyle name="Normalny 2 203 6" xfId="3594"/>
    <cellStyle name="Normalny 2 204" xfId="3595"/>
    <cellStyle name="Normalny 2 205" xfId="3596"/>
    <cellStyle name="Normalny 2 206" xfId="3597"/>
    <cellStyle name="Normalny 2 207" xfId="3598"/>
    <cellStyle name="Normalny 2 208" xfId="3599"/>
    <cellStyle name="Normalny 2 209" xfId="3600"/>
    <cellStyle name="Normalny 2 21" xfId="3601"/>
    <cellStyle name="Normalny 2 21 2" xfId="3602"/>
    <cellStyle name="Normalny 2 21 3" xfId="3603"/>
    <cellStyle name="Normalny 2 21 4" xfId="3604"/>
    <cellStyle name="Normalny 2 21 5" xfId="3605"/>
    <cellStyle name="Normalny 2 21 6" xfId="3606"/>
    <cellStyle name="Normalny 2 210" xfId="3607"/>
    <cellStyle name="Normalny 2 211" xfId="3608"/>
    <cellStyle name="Normalny 2 212" xfId="3609"/>
    <cellStyle name="Normalny 2 213" xfId="3610"/>
    <cellStyle name="Normalny 2 214" xfId="3611"/>
    <cellStyle name="Normalny 2 215" xfId="3612"/>
    <cellStyle name="Normalny 2 216" xfId="3613"/>
    <cellStyle name="Normalny 2 217" xfId="3614"/>
    <cellStyle name="Normalny 2 218" xfId="3615"/>
    <cellStyle name="Normalny 2 219" xfId="3616"/>
    <cellStyle name="Normalny 2 22" xfId="3617"/>
    <cellStyle name="Normalny 2 22 2" xfId="3618"/>
    <cellStyle name="Normalny 2 22 3" xfId="3619"/>
    <cellStyle name="Normalny 2 22 4" xfId="3620"/>
    <cellStyle name="Normalny 2 22 5" xfId="3621"/>
    <cellStyle name="Normalny 2 22 6" xfId="3622"/>
    <cellStyle name="Normalny 2 220" xfId="3623"/>
    <cellStyle name="Normalny 2 221" xfId="3624"/>
    <cellStyle name="Normalny 2 222" xfId="3625"/>
    <cellStyle name="Normalny 2 223" xfId="3626"/>
    <cellStyle name="Normalny 2 224" xfId="3627"/>
    <cellStyle name="Normalny 2 225" xfId="3628"/>
    <cellStyle name="Normalny 2 226" xfId="3629"/>
    <cellStyle name="Normalny 2 227" xfId="3630"/>
    <cellStyle name="Normalny 2 228" xfId="3631"/>
    <cellStyle name="Normalny 2 229" xfId="3632"/>
    <cellStyle name="Normalny 2 23" xfId="3633"/>
    <cellStyle name="Normalny 2 23 2" xfId="3634"/>
    <cellStyle name="Normalny 2 23 3" xfId="3635"/>
    <cellStyle name="Normalny 2 23 4" xfId="3636"/>
    <cellStyle name="Normalny 2 23 5" xfId="3637"/>
    <cellStyle name="Normalny 2 23 6" xfId="3638"/>
    <cellStyle name="Normalny 2 230" xfId="3639"/>
    <cellStyle name="Normalny 2 231" xfId="3640"/>
    <cellStyle name="Normalny 2 232" xfId="3641"/>
    <cellStyle name="Normalny 2 233" xfId="3642"/>
    <cellStyle name="Normalny 2 234" xfId="3643"/>
    <cellStyle name="Normalny 2 235" xfId="3644"/>
    <cellStyle name="Normalny 2 236" xfId="3645"/>
    <cellStyle name="Normalny 2 237" xfId="3646"/>
    <cellStyle name="Normalny 2 238" xfId="3647"/>
    <cellStyle name="Normalny 2 239" xfId="3648"/>
    <cellStyle name="Normalny 2 24" xfId="3649"/>
    <cellStyle name="Normalny 2 24 2" xfId="3650"/>
    <cellStyle name="Normalny 2 24 3" xfId="3651"/>
    <cellStyle name="Normalny 2 24 4" xfId="3652"/>
    <cellStyle name="Normalny 2 24 5" xfId="3653"/>
    <cellStyle name="Normalny 2 24 6" xfId="3654"/>
    <cellStyle name="Normalny 2 240" xfId="3655"/>
    <cellStyle name="Normalny 2 241" xfId="3656"/>
    <cellStyle name="Normalny 2 242" xfId="3657"/>
    <cellStyle name="Normalny 2 243" xfId="3658"/>
    <cellStyle name="Normalny 2 244" xfId="3659"/>
    <cellStyle name="Normalny 2 245" xfId="3660"/>
    <cellStyle name="Normalny 2 246" xfId="3661"/>
    <cellStyle name="Normalny 2 247" xfId="3662"/>
    <cellStyle name="Normalny 2 248" xfId="3663"/>
    <cellStyle name="Normalny 2 249" xfId="3664"/>
    <cellStyle name="Normalny 2 25" xfId="3665"/>
    <cellStyle name="Normalny 2 25 2" xfId="3666"/>
    <cellStyle name="Normalny 2 25 3" xfId="3667"/>
    <cellStyle name="Normalny 2 25 4" xfId="3668"/>
    <cellStyle name="Normalny 2 25 5" xfId="3669"/>
    <cellStyle name="Normalny 2 25 6" xfId="3670"/>
    <cellStyle name="Normalny 2 250" xfId="3671"/>
    <cellStyle name="Normalny 2 251" xfId="3672"/>
    <cellStyle name="Normalny 2 252" xfId="3673"/>
    <cellStyle name="Normalny 2 253" xfId="3674"/>
    <cellStyle name="Normalny 2 254" xfId="3675"/>
    <cellStyle name="Normalny 2 255" xfId="998"/>
    <cellStyle name="Normalny 2 26" xfId="3676"/>
    <cellStyle name="Normalny 2 26 2" xfId="3677"/>
    <cellStyle name="Normalny 2 26 3" xfId="3678"/>
    <cellStyle name="Normalny 2 26 4" xfId="3679"/>
    <cellStyle name="Normalny 2 26 5" xfId="3680"/>
    <cellStyle name="Normalny 2 26 6" xfId="3681"/>
    <cellStyle name="Normalny 2 27" xfId="3682"/>
    <cellStyle name="Normalny 2 27 2" xfId="3683"/>
    <cellStyle name="Normalny 2 27 3" xfId="3684"/>
    <cellStyle name="Normalny 2 27 4" xfId="3685"/>
    <cellStyle name="Normalny 2 27 5" xfId="3686"/>
    <cellStyle name="Normalny 2 27 6" xfId="3687"/>
    <cellStyle name="Normalny 2 28" xfId="3688"/>
    <cellStyle name="Normalny 2 28 2" xfId="3689"/>
    <cellStyle name="Normalny 2 28 3" xfId="3690"/>
    <cellStyle name="Normalny 2 28 4" xfId="3691"/>
    <cellStyle name="Normalny 2 28 5" xfId="3692"/>
    <cellStyle name="Normalny 2 28 6" xfId="3693"/>
    <cellStyle name="Normalny 2 29" xfId="3694"/>
    <cellStyle name="Normalny 2 29 2" xfId="3695"/>
    <cellStyle name="Normalny 2 29 3" xfId="3696"/>
    <cellStyle name="Normalny 2 29 4" xfId="3697"/>
    <cellStyle name="Normalny 2 29 5" xfId="3698"/>
    <cellStyle name="Normalny 2 29 6" xfId="3699"/>
    <cellStyle name="Normalny 2 3" xfId="1104"/>
    <cellStyle name="Normalny 2 3 10" xfId="3700"/>
    <cellStyle name="Normalny 2 3 10 2" xfId="3701"/>
    <cellStyle name="Normalny 2 3 10 3" xfId="3702"/>
    <cellStyle name="Normalny 2 3 10 4" xfId="3703"/>
    <cellStyle name="Normalny 2 3 10 5" xfId="3704"/>
    <cellStyle name="Normalny 2 3 10 6" xfId="3705"/>
    <cellStyle name="Normalny 2 3 100" xfId="3706"/>
    <cellStyle name="Normalny 2 3 100 2" xfId="3707"/>
    <cellStyle name="Normalny 2 3 100 3" xfId="3708"/>
    <cellStyle name="Normalny 2 3 100 4" xfId="3709"/>
    <cellStyle name="Normalny 2 3 100 5" xfId="3710"/>
    <cellStyle name="Normalny 2 3 100 6" xfId="3711"/>
    <cellStyle name="Normalny 2 3 101" xfId="3712"/>
    <cellStyle name="Normalny 2 3 101 2" xfId="3713"/>
    <cellStyle name="Normalny 2 3 101 3" xfId="3714"/>
    <cellStyle name="Normalny 2 3 101 4" xfId="3715"/>
    <cellStyle name="Normalny 2 3 101 5" xfId="3716"/>
    <cellStyle name="Normalny 2 3 101 6" xfId="3717"/>
    <cellStyle name="Normalny 2 3 102" xfId="3718"/>
    <cellStyle name="Normalny 2 3 102 2" xfId="3719"/>
    <cellStyle name="Normalny 2 3 102 3" xfId="3720"/>
    <cellStyle name="Normalny 2 3 102 4" xfId="3721"/>
    <cellStyle name="Normalny 2 3 102 5" xfId="3722"/>
    <cellStyle name="Normalny 2 3 102 6" xfId="3723"/>
    <cellStyle name="Normalny 2 3 103" xfId="3724"/>
    <cellStyle name="Normalny 2 3 103 2" xfId="3725"/>
    <cellStyle name="Normalny 2 3 103 3" xfId="3726"/>
    <cellStyle name="Normalny 2 3 103 4" xfId="3727"/>
    <cellStyle name="Normalny 2 3 103 5" xfId="3728"/>
    <cellStyle name="Normalny 2 3 103 6" xfId="3729"/>
    <cellStyle name="Normalny 2 3 104" xfId="3730"/>
    <cellStyle name="Normalny 2 3 104 2" xfId="3731"/>
    <cellStyle name="Normalny 2 3 104 3" xfId="3732"/>
    <cellStyle name="Normalny 2 3 104 4" xfId="3733"/>
    <cellStyle name="Normalny 2 3 104 5" xfId="3734"/>
    <cellStyle name="Normalny 2 3 104 6" xfId="3735"/>
    <cellStyle name="Normalny 2 3 105" xfId="3736"/>
    <cellStyle name="Normalny 2 3 105 2" xfId="3737"/>
    <cellStyle name="Normalny 2 3 105 3" xfId="3738"/>
    <cellStyle name="Normalny 2 3 105 4" xfId="3739"/>
    <cellStyle name="Normalny 2 3 105 5" xfId="3740"/>
    <cellStyle name="Normalny 2 3 105 6" xfId="3741"/>
    <cellStyle name="Normalny 2 3 106" xfId="3742"/>
    <cellStyle name="Normalny 2 3 106 10" xfId="3743"/>
    <cellStyle name="Normalny 2 3 106 11" xfId="3744"/>
    <cellStyle name="Normalny 2 3 106 12" xfId="3745"/>
    <cellStyle name="Normalny 2 3 106 13" xfId="3746"/>
    <cellStyle name="Normalny 2 3 106 14" xfId="3747"/>
    <cellStyle name="Normalny 2 3 106 15" xfId="3748"/>
    <cellStyle name="Normalny 2 3 106 16" xfId="3749"/>
    <cellStyle name="Normalny 2 3 106 17" xfId="3750"/>
    <cellStyle name="Normalny 2 3 106 18" xfId="3751"/>
    <cellStyle name="Normalny 2 3 106 19" xfId="3752"/>
    <cellStyle name="Normalny 2 3 106 2" xfId="3753"/>
    <cellStyle name="Normalny 2 3 106 2 2" xfId="3754"/>
    <cellStyle name="Normalny 2 3 106 2 3" xfId="3755"/>
    <cellStyle name="Normalny 2 3 106 2 4" xfId="3756"/>
    <cellStyle name="Normalny 2 3 106 2 5" xfId="3757"/>
    <cellStyle name="Normalny 2 3 106 2 6" xfId="3758"/>
    <cellStyle name="Normalny 2 3 106 20" xfId="3759"/>
    <cellStyle name="Normalny 2 3 106 21" xfId="3760"/>
    <cellStyle name="Normalny 2 3 106 22" xfId="3761"/>
    <cellStyle name="Normalny 2 3 106 23" xfId="3762"/>
    <cellStyle name="Normalny 2 3 106 24" xfId="3763"/>
    <cellStyle name="Normalny 2 3 106 3" xfId="3764"/>
    <cellStyle name="Normalny 2 3 106 4" xfId="3765"/>
    <cellStyle name="Normalny 2 3 106 5" xfId="3766"/>
    <cellStyle name="Normalny 2 3 106 6" xfId="3767"/>
    <cellStyle name="Normalny 2 3 106 7" xfId="3768"/>
    <cellStyle name="Normalny 2 3 106 8" xfId="3769"/>
    <cellStyle name="Normalny 2 3 106 9" xfId="3770"/>
    <cellStyle name="Normalny 2 3 107" xfId="3771"/>
    <cellStyle name="Normalny 2 3 108" xfId="3772"/>
    <cellStyle name="Normalny 2 3 108 2" xfId="3773"/>
    <cellStyle name="Normalny 2 3 108 2 2" xfId="3774"/>
    <cellStyle name="Normalny 2 3 108 2 3" xfId="3775"/>
    <cellStyle name="Normalny 2 3 108 2 4" xfId="3776"/>
    <cellStyle name="Normalny 2 3 108 2 5" xfId="3777"/>
    <cellStyle name="Normalny 2 3 108 2 6" xfId="3778"/>
    <cellStyle name="Normalny 2 3 109" xfId="3779"/>
    <cellStyle name="Normalny 2 3 109 2" xfId="3780"/>
    <cellStyle name="Normalny 2 3 109 3" xfId="3781"/>
    <cellStyle name="Normalny 2 3 109 4" xfId="3782"/>
    <cellStyle name="Normalny 2 3 109 5" xfId="3783"/>
    <cellStyle name="Normalny 2 3 109 6" xfId="3784"/>
    <cellStyle name="Normalny 2 3 11" xfId="3785"/>
    <cellStyle name="Normalny 2 3 11 2" xfId="3786"/>
    <cellStyle name="Normalny 2 3 11 3" xfId="3787"/>
    <cellStyle name="Normalny 2 3 11 4" xfId="3788"/>
    <cellStyle name="Normalny 2 3 11 5" xfId="3789"/>
    <cellStyle name="Normalny 2 3 11 6" xfId="3790"/>
    <cellStyle name="Normalny 2 3 110" xfId="3791"/>
    <cellStyle name="Normalny 2 3 110 2" xfId="3792"/>
    <cellStyle name="Normalny 2 3 110 3" xfId="3793"/>
    <cellStyle name="Normalny 2 3 110 4" xfId="3794"/>
    <cellStyle name="Normalny 2 3 110 5" xfId="3795"/>
    <cellStyle name="Normalny 2 3 110 6" xfId="3796"/>
    <cellStyle name="Normalny 2 3 111" xfId="3797"/>
    <cellStyle name="Normalny 2 3 111 2" xfId="3798"/>
    <cellStyle name="Normalny 2 3 111 3" xfId="3799"/>
    <cellStyle name="Normalny 2 3 111 4" xfId="3800"/>
    <cellStyle name="Normalny 2 3 111 5" xfId="3801"/>
    <cellStyle name="Normalny 2 3 111 6" xfId="3802"/>
    <cellStyle name="Normalny 2 3 112" xfId="3803"/>
    <cellStyle name="Normalny 2 3 112 2" xfId="3804"/>
    <cellStyle name="Normalny 2 3 112 3" xfId="3805"/>
    <cellStyle name="Normalny 2 3 112 4" xfId="3806"/>
    <cellStyle name="Normalny 2 3 112 5" xfId="3807"/>
    <cellStyle name="Normalny 2 3 112 6" xfId="3808"/>
    <cellStyle name="Normalny 2 3 113" xfId="3809"/>
    <cellStyle name="Normalny 2 3 113 2" xfId="3810"/>
    <cellStyle name="Normalny 2 3 113 3" xfId="3811"/>
    <cellStyle name="Normalny 2 3 113 4" xfId="3812"/>
    <cellStyle name="Normalny 2 3 113 5" xfId="3813"/>
    <cellStyle name="Normalny 2 3 113 6" xfId="3814"/>
    <cellStyle name="Normalny 2 3 114" xfId="3815"/>
    <cellStyle name="Normalny 2 3 114 2" xfId="3816"/>
    <cellStyle name="Normalny 2 3 114 3" xfId="3817"/>
    <cellStyle name="Normalny 2 3 114 4" xfId="3818"/>
    <cellStyle name="Normalny 2 3 114 5" xfId="3819"/>
    <cellStyle name="Normalny 2 3 114 6" xfId="3820"/>
    <cellStyle name="Normalny 2 3 115" xfId="3821"/>
    <cellStyle name="Normalny 2 3 115 2" xfId="3822"/>
    <cellStyle name="Normalny 2 3 115 3" xfId="3823"/>
    <cellStyle name="Normalny 2 3 115 4" xfId="3824"/>
    <cellStyle name="Normalny 2 3 115 5" xfId="3825"/>
    <cellStyle name="Normalny 2 3 115 6" xfId="3826"/>
    <cellStyle name="Normalny 2 3 116" xfId="3827"/>
    <cellStyle name="Normalny 2 3 116 2" xfId="3828"/>
    <cellStyle name="Normalny 2 3 116 3" xfId="3829"/>
    <cellStyle name="Normalny 2 3 116 4" xfId="3830"/>
    <cellStyle name="Normalny 2 3 116 5" xfId="3831"/>
    <cellStyle name="Normalny 2 3 116 6" xfId="3832"/>
    <cellStyle name="Normalny 2 3 117" xfId="3833"/>
    <cellStyle name="Normalny 2 3 117 2" xfId="3834"/>
    <cellStyle name="Normalny 2 3 117 3" xfId="3835"/>
    <cellStyle name="Normalny 2 3 117 4" xfId="3836"/>
    <cellStyle name="Normalny 2 3 117 5" xfId="3837"/>
    <cellStyle name="Normalny 2 3 117 6" xfId="3838"/>
    <cellStyle name="Normalny 2 3 118" xfId="3839"/>
    <cellStyle name="Normalny 2 3 118 2" xfId="3840"/>
    <cellStyle name="Normalny 2 3 118 3" xfId="3841"/>
    <cellStyle name="Normalny 2 3 118 4" xfId="3842"/>
    <cellStyle name="Normalny 2 3 118 5" xfId="3843"/>
    <cellStyle name="Normalny 2 3 118 6" xfId="3844"/>
    <cellStyle name="Normalny 2 3 119" xfId="3845"/>
    <cellStyle name="Normalny 2 3 119 2" xfId="3846"/>
    <cellStyle name="Normalny 2 3 119 3" xfId="3847"/>
    <cellStyle name="Normalny 2 3 119 4" xfId="3848"/>
    <cellStyle name="Normalny 2 3 119 5" xfId="3849"/>
    <cellStyle name="Normalny 2 3 119 6" xfId="3850"/>
    <cellStyle name="Normalny 2 3 12" xfId="3851"/>
    <cellStyle name="Normalny 2 3 12 2" xfId="3852"/>
    <cellStyle name="Normalny 2 3 12 3" xfId="3853"/>
    <cellStyle name="Normalny 2 3 12 4" xfId="3854"/>
    <cellStyle name="Normalny 2 3 12 5" xfId="3855"/>
    <cellStyle name="Normalny 2 3 12 6" xfId="3856"/>
    <cellStyle name="Normalny 2 3 120" xfId="3857"/>
    <cellStyle name="Normalny 2 3 120 2" xfId="3858"/>
    <cellStyle name="Normalny 2 3 120 3" xfId="3859"/>
    <cellStyle name="Normalny 2 3 120 4" xfId="3860"/>
    <cellStyle name="Normalny 2 3 120 5" xfId="3861"/>
    <cellStyle name="Normalny 2 3 120 6" xfId="3862"/>
    <cellStyle name="Normalny 2 3 121" xfId="3863"/>
    <cellStyle name="Normalny 2 3 121 2" xfId="3864"/>
    <cellStyle name="Normalny 2 3 121 3" xfId="3865"/>
    <cellStyle name="Normalny 2 3 121 4" xfId="3866"/>
    <cellStyle name="Normalny 2 3 121 5" xfId="3867"/>
    <cellStyle name="Normalny 2 3 121 6" xfId="3868"/>
    <cellStyle name="Normalny 2 3 122" xfId="3869"/>
    <cellStyle name="Normalny 2 3 122 2" xfId="3870"/>
    <cellStyle name="Normalny 2 3 122 3" xfId="3871"/>
    <cellStyle name="Normalny 2 3 122 4" xfId="3872"/>
    <cellStyle name="Normalny 2 3 122 5" xfId="3873"/>
    <cellStyle name="Normalny 2 3 122 6" xfId="3874"/>
    <cellStyle name="Normalny 2 3 123" xfId="3875"/>
    <cellStyle name="Normalny 2 3 123 2" xfId="3876"/>
    <cellStyle name="Normalny 2 3 123 3" xfId="3877"/>
    <cellStyle name="Normalny 2 3 123 4" xfId="3878"/>
    <cellStyle name="Normalny 2 3 123 5" xfId="3879"/>
    <cellStyle name="Normalny 2 3 123 6" xfId="3880"/>
    <cellStyle name="Normalny 2 3 124" xfId="3881"/>
    <cellStyle name="Normalny 2 3 124 2" xfId="3882"/>
    <cellStyle name="Normalny 2 3 124 3" xfId="3883"/>
    <cellStyle name="Normalny 2 3 124 4" xfId="3884"/>
    <cellStyle name="Normalny 2 3 124 5" xfId="3885"/>
    <cellStyle name="Normalny 2 3 124 6" xfId="3886"/>
    <cellStyle name="Normalny 2 3 125" xfId="3887"/>
    <cellStyle name="Normalny 2 3 125 2" xfId="3888"/>
    <cellStyle name="Normalny 2 3 125 3" xfId="3889"/>
    <cellStyle name="Normalny 2 3 125 4" xfId="3890"/>
    <cellStyle name="Normalny 2 3 125 5" xfId="3891"/>
    <cellStyle name="Normalny 2 3 125 6" xfId="3892"/>
    <cellStyle name="Normalny 2 3 126" xfId="3893"/>
    <cellStyle name="Normalny 2 3 126 2" xfId="3894"/>
    <cellStyle name="Normalny 2 3 126 3" xfId="3895"/>
    <cellStyle name="Normalny 2 3 126 4" xfId="3896"/>
    <cellStyle name="Normalny 2 3 126 5" xfId="3897"/>
    <cellStyle name="Normalny 2 3 126 6" xfId="3898"/>
    <cellStyle name="Normalny 2 3 127" xfId="3899"/>
    <cellStyle name="Normalny 2 3 127 2" xfId="3900"/>
    <cellStyle name="Normalny 2 3 127 3" xfId="3901"/>
    <cellStyle name="Normalny 2 3 127 4" xfId="3902"/>
    <cellStyle name="Normalny 2 3 127 5" xfId="3903"/>
    <cellStyle name="Normalny 2 3 127 6" xfId="3904"/>
    <cellStyle name="Normalny 2 3 128" xfId="3905"/>
    <cellStyle name="Normalny 2 3 128 2" xfId="3906"/>
    <cellStyle name="Normalny 2 3 128 3" xfId="3907"/>
    <cellStyle name="Normalny 2 3 128 4" xfId="3908"/>
    <cellStyle name="Normalny 2 3 128 5" xfId="3909"/>
    <cellStyle name="Normalny 2 3 128 6" xfId="3910"/>
    <cellStyle name="Normalny 2 3 129" xfId="3911"/>
    <cellStyle name="Normalny 2 3 129 2" xfId="3912"/>
    <cellStyle name="Normalny 2 3 129 3" xfId="3913"/>
    <cellStyle name="Normalny 2 3 129 4" xfId="3914"/>
    <cellStyle name="Normalny 2 3 129 5" xfId="3915"/>
    <cellStyle name="Normalny 2 3 129 6" xfId="3916"/>
    <cellStyle name="Normalny 2 3 13" xfId="3917"/>
    <cellStyle name="Normalny 2 3 13 2" xfId="3918"/>
    <cellStyle name="Normalny 2 3 13 3" xfId="3919"/>
    <cellStyle name="Normalny 2 3 13 4" xfId="3920"/>
    <cellStyle name="Normalny 2 3 13 5" xfId="3921"/>
    <cellStyle name="Normalny 2 3 13 6" xfId="3922"/>
    <cellStyle name="Normalny 2 3 130" xfId="3923"/>
    <cellStyle name="Normalny 2 3 131" xfId="3924"/>
    <cellStyle name="Normalny 2 3 132" xfId="3925"/>
    <cellStyle name="Normalny 2 3 133" xfId="3926"/>
    <cellStyle name="Normalny 2 3 134" xfId="3927"/>
    <cellStyle name="Normalny 2 3 135" xfId="3928"/>
    <cellStyle name="Normalny 2 3 136" xfId="3929"/>
    <cellStyle name="Normalny 2 3 14" xfId="3930"/>
    <cellStyle name="Normalny 2 3 14 2" xfId="3931"/>
    <cellStyle name="Normalny 2 3 14 3" xfId="3932"/>
    <cellStyle name="Normalny 2 3 14 4" xfId="3933"/>
    <cellStyle name="Normalny 2 3 14 5" xfId="3934"/>
    <cellStyle name="Normalny 2 3 14 6" xfId="3935"/>
    <cellStyle name="Normalny 2 3 15" xfId="3936"/>
    <cellStyle name="Normalny 2 3 15 2" xfId="3937"/>
    <cellStyle name="Normalny 2 3 15 3" xfId="3938"/>
    <cellStyle name="Normalny 2 3 15 4" xfId="3939"/>
    <cellStyle name="Normalny 2 3 15 5" xfId="3940"/>
    <cellStyle name="Normalny 2 3 15 6" xfId="3941"/>
    <cellStyle name="Normalny 2 3 16" xfId="3942"/>
    <cellStyle name="Normalny 2 3 16 2" xfId="3943"/>
    <cellStyle name="Normalny 2 3 16 3" xfId="3944"/>
    <cellStyle name="Normalny 2 3 16 4" xfId="3945"/>
    <cellStyle name="Normalny 2 3 16 5" xfId="3946"/>
    <cellStyle name="Normalny 2 3 16 6" xfId="3947"/>
    <cellStyle name="Normalny 2 3 17" xfId="3948"/>
    <cellStyle name="Normalny 2 3 17 2" xfId="3949"/>
    <cellStyle name="Normalny 2 3 17 3" xfId="3950"/>
    <cellStyle name="Normalny 2 3 17 4" xfId="3951"/>
    <cellStyle name="Normalny 2 3 17 5" xfId="3952"/>
    <cellStyle name="Normalny 2 3 17 6" xfId="3953"/>
    <cellStyle name="Normalny 2 3 18" xfId="3954"/>
    <cellStyle name="Normalny 2 3 18 10" xfId="3955"/>
    <cellStyle name="Normalny 2 3 18 10 10" xfId="3956"/>
    <cellStyle name="Normalny 2 3 18 10 10 2" xfId="3957"/>
    <cellStyle name="Normalny 2 3 18 10 10 3" xfId="3958"/>
    <cellStyle name="Normalny 2 3 18 10 10 4" xfId="3959"/>
    <cellStyle name="Normalny 2 3 18 10 10 5" xfId="3960"/>
    <cellStyle name="Normalny 2 3 18 10 10 6" xfId="3961"/>
    <cellStyle name="Normalny 2 3 18 10 100" xfId="3962"/>
    <cellStyle name="Normalny 2 3 18 10 11" xfId="3963"/>
    <cellStyle name="Normalny 2 3 18 10 11 2" xfId="3964"/>
    <cellStyle name="Normalny 2 3 18 10 11 3" xfId="3965"/>
    <cellStyle name="Normalny 2 3 18 10 11 4" xfId="3966"/>
    <cellStyle name="Normalny 2 3 18 10 11 5" xfId="3967"/>
    <cellStyle name="Normalny 2 3 18 10 11 6" xfId="3968"/>
    <cellStyle name="Normalny 2 3 18 10 12" xfId="3969"/>
    <cellStyle name="Normalny 2 3 18 10 12 2" xfId="3970"/>
    <cellStyle name="Normalny 2 3 18 10 12 3" xfId="3971"/>
    <cellStyle name="Normalny 2 3 18 10 12 4" xfId="3972"/>
    <cellStyle name="Normalny 2 3 18 10 12 5" xfId="3973"/>
    <cellStyle name="Normalny 2 3 18 10 12 6" xfId="3974"/>
    <cellStyle name="Normalny 2 3 18 10 13" xfId="3975"/>
    <cellStyle name="Normalny 2 3 18 10 13 2" xfId="3976"/>
    <cellStyle name="Normalny 2 3 18 10 13 3" xfId="3977"/>
    <cellStyle name="Normalny 2 3 18 10 13 4" xfId="3978"/>
    <cellStyle name="Normalny 2 3 18 10 13 5" xfId="3979"/>
    <cellStyle name="Normalny 2 3 18 10 13 6" xfId="3980"/>
    <cellStyle name="Normalny 2 3 18 10 14" xfId="3981"/>
    <cellStyle name="Normalny 2 3 18 10 14 2" xfId="3982"/>
    <cellStyle name="Normalny 2 3 18 10 14 3" xfId="3983"/>
    <cellStyle name="Normalny 2 3 18 10 14 4" xfId="3984"/>
    <cellStyle name="Normalny 2 3 18 10 14 5" xfId="3985"/>
    <cellStyle name="Normalny 2 3 18 10 14 6" xfId="3986"/>
    <cellStyle name="Normalny 2 3 18 10 15" xfId="3987"/>
    <cellStyle name="Normalny 2 3 18 10 15 2" xfId="3988"/>
    <cellStyle name="Normalny 2 3 18 10 15 3" xfId="3989"/>
    <cellStyle name="Normalny 2 3 18 10 15 4" xfId="3990"/>
    <cellStyle name="Normalny 2 3 18 10 15 5" xfId="3991"/>
    <cellStyle name="Normalny 2 3 18 10 15 6" xfId="3992"/>
    <cellStyle name="Normalny 2 3 18 10 16" xfId="3993"/>
    <cellStyle name="Normalny 2 3 18 10 16 2" xfId="3994"/>
    <cellStyle name="Normalny 2 3 18 10 16 3" xfId="3995"/>
    <cellStyle name="Normalny 2 3 18 10 16 4" xfId="3996"/>
    <cellStyle name="Normalny 2 3 18 10 16 5" xfId="3997"/>
    <cellStyle name="Normalny 2 3 18 10 16 6" xfId="3998"/>
    <cellStyle name="Normalny 2 3 18 10 17" xfId="3999"/>
    <cellStyle name="Normalny 2 3 18 10 17 2" xfId="4000"/>
    <cellStyle name="Normalny 2 3 18 10 17 3" xfId="4001"/>
    <cellStyle name="Normalny 2 3 18 10 17 4" xfId="4002"/>
    <cellStyle name="Normalny 2 3 18 10 17 5" xfId="4003"/>
    <cellStyle name="Normalny 2 3 18 10 17 6" xfId="4004"/>
    <cellStyle name="Normalny 2 3 18 10 18" xfId="4005"/>
    <cellStyle name="Normalny 2 3 18 10 18 2" xfId="4006"/>
    <cellStyle name="Normalny 2 3 18 10 18 3" xfId="4007"/>
    <cellStyle name="Normalny 2 3 18 10 18 4" xfId="4008"/>
    <cellStyle name="Normalny 2 3 18 10 18 5" xfId="4009"/>
    <cellStyle name="Normalny 2 3 18 10 18 6" xfId="4010"/>
    <cellStyle name="Normalny 2 3 18 10 19" xfId="4011"/>
    <cellStyle name="Normalny 2 3 18 10 19 2" xfId="4012"/>
    <cellStyle name="Normalny 2 3 18 10 19 3" xfId="4013"/>
    <cellStyle name="Normalny 2 3 18 10 19 4" xfId="4014"/>
    <cellStyle name="Normalny 2 3 18 10 19 5" xfId="4015"/>
    <cellStyle name="Normalny 2 3 18 10 19 6" xfId="4016"/>
    <cellStyle name="Normalny 2 3 18 10 2" xfId="4017"/>
    <cellStyle name="Normalny 2 3 18 10 2 10" xfId="4018"/>
    <cellStyle name="Normalny 2 3 18 10 2 11" xfId="4019"/>
    <cellStyle name="Normalny 2 3 18 10 2 12" xfId="4020"/>
    <cellStyle name="Normalny 2 3 18 10 2 13" xfId="4021"/>
    <cellStyle name="Normalny 2 3 18 10 2 14" xfId="4022"/>
    <cellStyle name="Normalny 2 3 18 10 2 15" xfId="4023"/>
    <cellStyle name="Normalny 2 3 18 10 2 16" xfId="4024"/>
    <cellStyle name="Normalny 2 3 18 10 2 17" xfId="4025"/>
    <cellStyle name="Normalny 2 3 18 10 2 18" xfId="4026"/>
    <cellStyle name="Normalny 2 3 18 10 2 19" xfId="4027"/>
    <cellStyle name="Normalny 2 3 18 10 2 2" xfId="4028"/>
    <cellStyle name="Normalny 2 3 18 10 2 2 10" xfId="4029"/>
    <cellStyle name="Normalny 2 3 18 10 2 2 10 2" xfId="4030"/>
    <cellStyle name="Normalny 2 3 18 10 2 2 10 3" xfId="4031"/>
    <cellStyle name="Normalny 2 3 18 10 2 2 10 4" xfId="4032"/>
    <cellStyle name="Normalny 2 3 18 10 2 2 10 5" xfId="4033"/>
    <cellStyle name="Normalny 2 3 18 10 2 2 10 6" xfId="4034"/>
    <cellStyle name="Normalny 2 3 18 10 2 2 11" xfId="4035"/>
    <cellStyle name="Normalny 2 3 18 10 2 2 11 2" xfId="4036"/>
    <cellStyle name="Normalny 2 3 18 10 2 2 11 3" xfId="4037"/>
    <cellStyle name="Normalny 2 3 18 10 2 2 11 4" xfId="4038"/>
    <cellStyle name="Normalny 2 3 18 10 2 2 11 5" xfId="4039"/>
    <cellStyle name="Normalny 2 3 18 10 2 2 11 6" xfId="4040"/>
    <cellStyle name="Normalny 2 3 18 10 2 2 12" xfId="4041"/>
    <cellStyle name="Normalny 2 3 18 10 2 2 12 2" xfId="4042"/>
    <cellStyle name="Normalny 2 3 18 10 2 2 12 3" xfId="4043"/>
    <cellStyle name="Normalny 2 3 18 10 2 2 12 4" xfId="4044"/>
    <cellStyle name="Normalny 2 3 18 10 2 2 12 5" xfId="4045"/>
    <cellStyle name="Normalny 2 3 18 10 2 2 12 6" xfId="4046"/>
    <cellStyle name="Normalny 2 3 18 10 2 2 13" xfId="4047"/>
    <cellStyle name="Normalny 2 3 18 10 2 2 13 2" xfId="4048"/>
    <cellStyle name="Normalny 2 3 18 10 2 2 13 3" xfId="4049"/>
    <cellStyle name="Normalny 2 3 18 10 2 2 13 4" xfId="4050"/>
    <cellStyle name="Normalny 2 3 18 10 2 2 13 5" xfId="4051"/>
    <cellStyle name="Normalny 2 3 18 10 2 2 13 6" xfId="4052"/>
    <cellStyle name="Normalny 2 3 18 10 2 2 14" xfId="4053"/>
    <cellStyle name="Normalny 2 3 18 10 2 2 14 2" xfId="4054"/>
    <cellStyle name="Normalny 2 3 18 10 2 2 14 3" xfId="4055"/>
    <cellStyle name="Normalny 2 3 18 10 2 2 14 4" xfId="4056"/>
    <cellStyle name="Normalny 2 3 18 10 2 2 14 5" xfId="4057"/>
    <cellStyle name="Normalny 2 3 18 10 2 2 14 6" xfId="4058"/>
    <cellStyle name="Normalny 2 3 18 10 2 2 15" xfId="4059"/>
    <cellStyle name="Normalny 2 3 18 10 2 2 15 2" xfId="4060"/>
    <cellStyle name="Normalny 2 3 18 10 2 2 15 3" xfId="4061"/>
    <cellStyle name="Normalny 2 3 18 10 2 2 15 4" xfId="4062"/>
    <cellStyle name="Normalny 2 3 18 10 2 2 15 5" xfId="4063"/>
    <cellStyle name="Normalny 2 3 18 10 2 2 15 6" xfId="4064"/>
    <cellStyle name="Normalny 2 3 18 10 2 2 16" xfId="4065"/>
    <cellStyle name="Normalny 2 3 18 10 2 2 16 2" xfId="4066"/>
    <cellStyle name="Normalny 2 3 18 10 2 2 16 3" xfId="4067"/>
    <cellStyle name="Normalny 2 3 18 10 2 2 16 4" xfId="4068"/>
    <cellStyle name="Normalny 2 3 18 10 2 2 16 5" xfId="4069"/>
    <cellStyle name="Normalny 2 3 18 10 2 2 16 6" xfId="4070"/>
    <cellStyle name="Normalny 2 3 18 10 2 2 17" xfId="4071"/>
    <cellStyle name="Normalny 2 3 18 10 2 2 17 2" xfId="4072"/>
    <cellStyle name="Normalny 2 3 18 10 2 2 17 3" xfId="4073"/>
    <cellStyle name="Normalny 2 3 18 10 2 2 17 4" xfId="4074"/>
    <cellStyle name="Normalny 2 3 18 10 2 2 17 5" xfId="4075"/>
    <cellStyle name="Normalny 2 3 18 10 2 2 17 6" xfId="4076"/>
    <cellStyle name="Normalny 2 3 18 10 2 2 18" xfId="4077"/>
    <cellStyle name="Normalny 2 3 18 10 2 2 18 2" xfId="4078"/>
    <cellStyle name="Normalny 2 3 18 10 2 2 18 3" xfId="4079"/>
    <cellStyle name="Normalny 2 3 18 10 2 2 18 4" xfId="4080"/>
    <cellStyle name="Normalny 2 3 18 10 2 2 18 5" xfId="4081"/>
    <cellStyle name="Normalny 2 3 18 10 2 2 18 6" xfId="4082"/>
    <cellStyle name="Normalny 2 3 18 10 2 2 19" xfId="4083"/>
    <cellStyle name="Normalny 2 3 18 10 2 2 19 2" xfId="4084"/>
    <cellStyle name="Normalny 2 3 18 10 2 2 19 3" xfId="4085"/>
    <cellStyle name="Normalny 2 3 18 10 2 2 19 4" xfId="4086"/>
    <cellStyle name="Normalny 2 3 18 10 2 2 19 5" xfId="4087"/>
    <cellStyle name="Normalny 2 3 18 10 2 2 19 6" xfId="4088"/>
    <cellStyle name="Normalny 2 3 18 10 2 2 2" xfId="4089"/>
    <cellStyle name="Normalny 2 3 18 10 2 2 2 2" xfId="4090"/>
    <cellStyle name="Normalny 2 3 18 10 2 2 2 2 2" xfId="4091"/>
    <cellStyle name="Normalny 2 3 18 10 2 2 2 2 3" xfId="4092"/>
    <cellStyle name="Normalny 2 3 18 10 2 2 2 2 4" xfId="4093"/>
    <cellStyle name="Normalny 2 3 18 10 2 2 2 2 5" xfId="4094"/>
    <cellStyle name="Normalny 2 3 18 10 2 2 2 2 6" xfId="4095"/>
    <cellStyle name="Normalny 2 3 18 10 2 2 20" xfId="4096"/>
    <cellStyle name="Normalny 2 3 18 10 2 2 20 2" xfId="4097"/>
    <cellStyle name="Normalny 2 3 18 10 2 2 20 3" xfId="4098"/>
    <cellStyle name="Normalny 2 3 18 10 2 2 20 4" xfId="4099"/>
    <cellStyle name="Normalny 2 3 18 10 2 2 20 5" xfId="4100"/>
    <cellStyle name="Normalny 2 3 18 10 2 2 20 6" xfId="4101"/>
    <cellStyle name="Normalny 2 3 18 10 2 2 21" xfId="4102"/>
    <cellStyle name="Normalny 2 3 18 10 2 2 21 2" xfId="4103"/>
    <cellStyle name="Normalny 2 3 18 10 2 2 21 3" xfId="4104"/>
    <cellStyle name="Normalny 2 3 18 10 2 2 21 4" xfId="4105"/>
    <cellStyle name="Normalny 2 3 18 10 2 2 21 5" xfId="4106"/>
    <cellStyle name="Normalny 2 3 18 10 2 2 21 6" xfId="4107"/>
    <cellStyle name="Normalny 2 3 18 10 2 2 22" xfId="4108"/>
    <cellStyle name="Normalny 2 3 18 10 2 2 22 2" xfId="4109"/>
    <cellStyle name="Normalny 2 3 18 10 2 2 22 3" xfId="4110"/>
    <cellStyle name="Normalny 2 3 18 10 2 2 22 4" xfId="4111"/>
    <cellStyle name="Normalny 2 3 18 10 2 2 22 5" xfId="4112"/>
    <cellStyle name="Normalny 2 3 18 10 2 2 22 6" xfId="4113"/>
    <cellStyle name="Normalny 2 3 18 10 2 2 23" xfId="4114"/>
    <cellStyle name="Normalny 2 3 18 10 2 2 23 2" xfId="4115"/>
    <cellStyle name="Normalny 2 3 18 10 2 2 23 3" xfId="4116"/>
    <cellStyle name="Normalny 2 3 18 10 2 2 23 4" xfId="4117"/>
    <cellStyle name="Normalny 2 3 18 10 2 2 23 5" xfId="4118"/>
    <cellStyle name="Normalny 2 3 18 10 2 2 23 6" xfId="4119"/>
    <cellStyle name="Normalny 2 3 18 10 2 2 24" xfId="4120"/>
    <cellStyle name="Normalny 2 3 18 10 2 2 24 2" xfId="4121"/>
    <cellStyle name="Normalny 2 3 18 10 2 2 24 3" xfId="4122"/>
    <cellStyle name="Normalny 2 3 18 10 2 2 24 4" xfId="4123"/>
    <cellStyle name="Normalny 2 3 18 10 2 2 24 5" xfId="4124"/>
    <cellStyle name="Normalny 2 3 18 10 2 2 24 6" xfId="4125"/>
    <cellStyle name="Normalny 2 3 18 10 2 2 25" xfId="4126"/>
    <cellStyle name="Normalny 2 3 18 10 2 2 26" xfId="4127"/>
    <cellStyle name="Normalny 2 3 18 10 2 2 27" xfId="4128"/>
    <cellStyle name="Normalny 2 3 18 10 2 2 28" xfId="4129"/>
    <cellStyle name="Normalny 2 3 18 10 2 2 3" xfId="4130"/>
    <cellStyle name="Normalny 2 3 18 10 2 2 3 2" xfId="4131"/>
    <cellStyle name="Normalny 2 3 18 10 2 2 3 3" xfId="4132"/>
    <cellStyle name="Normalny 2 3 18 10 2 2 3 4" xfId="4133"/>
    <cellStyle name="Normalny 2 3 18 10 2 2 3 5" xfId="4134"/>
    <cellStyle name="Normalny 2 3 18 10 2 2 3 6" xfId="4135"/>
    <cellStyle name="Normalny 2 3 18 10 2 2 4" xfId="4136"/>
    <cellStyle name="Normalny 2 3 18 10 2 2 4 2" xfId="4137"/>
    <cellStyle name="Normalny 2 3 18 10 2 2 4 3" xfId="4138"/>
    <cellStyle name="Normalny 2 3 18 10 2 2 4 4" xfId="4139"/>
    <cellStyle name="Normalny 2 3 18 10 2 2 4 5" xfId="4140"/>
    <cellStyle name="Normalny 2 3 18 10 2 2 4 6" xfId="4141"/>
    <cellStyle name="Normalny 2 3 18 10 2 2 5" xfId="4142"/>
    <cellStyle name="Normalny 2 3 18 10 2 2 5 2" xfId="4143"/>
    <cellStyle name="Normalny 2 3 18 10 2 2 5 3" xfId="4144"/>
    <cellStyle name="Normalny 2 3 18 10 2 2 5 4" xfId="4145"/>
    <cellStyle name="Normalny 2 3 18 10 2 2 5 5" xfId="4146"/>
    <cellStyle name="Normalny 2 3 18 10 2 2 5 6" xfId="4147"/>
    <cellStyle name="Normalny 2 3 18 10 2 2 6" xfId="4148"/>
    <cellStyle name="Normalny 2 3 18 10 2 2 6 2" xfId="4149"/>
    <cellStyle name="Normalny 2 3 18 10 2 2 6 3" xfId="4150"/>
    <cellStyle name="Normalny 2 3 18 10 2 2 6 4" xfId="4151"/>
    <cellStyle name="Normalny 2 3 18 10 2 2 6 5" xfId="4152"/>
    <cellStyle name="Normalny 2 3 18 10 2 2 6 6" xfId="4153"/>
    <cellStyle name="Normalny 2 3 18 10 2 2 7" xfId="4154"/>
    <cellStyle name="Normalny 2 3 18 10 2 2 7 2" xfId="4155"/>
    <cellStyle name="Normalny 2 3 18 10 2 2 7 3" xfId="4156"/>
    <cellStyle name="Normalny 2 3 18 10 2 2 7 4" xfId="4157"/>
    <cellStyle name="Normalny 2 3 18 10 2 2 7 5" xfId="4158"/>
    <cellStyle name="Normalny 2 3 18 10 2 2 7 6" xfId="4159"/>
    <cellStyle name="Normalny 2 3 18 10 2 2 8" xfId="4160"/>
    <cellStyle name="Normalny 2 3 18 10 2 2 8 2" xfId="4161"/>
    <cellStyle name="Normalny 2 3 18 10 2 2 8 3" xfId="4162"/>
    <cellStyle name="Normalny 2 3 18 10 2 2 8 4" xfId="4163"/>
    <cellStyle name="Normalny 2 3 18 10 2 2 8 5" xfId="4164"/>
    <cellStyle name="Normalny 2 3 18 10 2 2 8 6" xfId="4165"/>
    <cellStyle name="Normalny 2 3 18 10 2 2 9" xfId="4166"/>
    <cellStyle name="Normalny 2 3 18 10 2 2 9 2" xfId="4167"/>
    <cellStyle name="Normalny 2 3 18 10 2 2 9 3" xfId="4168"/>
    <cellStyle name="Normalny 2 3 18 10 2 2 9 4" xfId="4169"/>
    <cellStyle name="Normalny 2 3 18 10 2 2 9 5" xfId="4170"/>
    <cellStyle name="Normalny 2 3 18 10 2 2 9 6" xfId="4171"/>
    <cellStyle name="Normalny 2 3 18 10 2 20" xfId="4172"/>
    <cellStyle name="Normalny 2 3 18 10 2 21" xfId="4173"/>
    <cellStyle name="Normalny 2 3 18 10 2 22" xfId="4174"/>
    <cellStyle name="Normalny 2 3 18 10 2 23" xfId="4175"/>
    <cellStyle name="Normalny 2 3 18 10 2 24" xfId="4176"/>
    <cellStyle name="Normalny 2 3 18 10 2 25" xfId="4177"/>
    <cellStyle name="Normalny 2 3 18 10 2 26" xfId="4178"/>
    <cellStyle name="Normalny 2 3 18 10 2 3" xfId="4179"/>
    <cellStyle name="Normalny 2 3 18 10 2 3 2" xfId="4180"/>
    <cellStyle name="Normalny 2 3 18 10 2 3 3" xfId="4181"/>
    <cellStyle name="Normalny 2 3 18 10 2 3 4" xfId="4182"/>
    <cellStyle name="Normalny 2 3 18 10 2 3 5" xfId="4183"/>
    <cellStyle name="Normalny 2 3 18 10 2 3 6" xfId="4184"/>
    <cellStyle name="Normalny 2 3 18 10 2 4" xfId="4185"/>
    <cellStyle name="Normalny 2 3 18 10 2 4 2" xfId="4186"/>
    <cellStyle name="Normalny 2 3 18 10 2 4 3" xfId="4187"/>
    <cellStyle name="Normalny 2 3 18 10 2 4 4" xfId="4188"/>
    <cellStyle name="Normalny 2 3 18 10 2 4 5" xfId="4189"/>
    <cellStyle name="Normalny 2 3 18 10 2 4 6" xfId="4190"/>
    <cellStyle name="Normalny 2 3 18 10 2 5" xfId="4191"/>
    <cellStyle name="Normalny 2 3 18 10 2 5 2" xfId="4192"/>
    <cellStyle name="Normalny 2 3 18 10 2 5 3" xfId="4193"/>
    <cellStyle name="Normalny 2 3 18 10 2 5 4" xfId="4194"/>
    <cellStyle name="Normalny 2 3 18 10 2 5 5" xfId="4195"/>
    <cellStyle name="Normalny 2 3 18 10 2 5 6" xfId="4196"/>
    <cellStyle name="Normalny 2 3 18 10 2 6" xfId="4197"/>
    <cellStyle name="Normalny 2 3 18 10 2 7" xfId="4198"/>
    <cellStyle name="Normalny 2 3 18 10 2 8" xfId="4199"/>
    <cellStyle name="Normalny 2 3 18 10 2 9" xfId="4200"/>
    <cellStyle name="Normalny 2 3 18 10 20" xfId="4201"/>
    <cellStyle name="Normalny 2 3 18 10 20 2" xfId="4202"/>
    <cellStyle name="Normalny 2 3 18 10 20 3" xfId="4203"/>
    <cellStyle name="Normalny 2 3 18 10 20 4" xfId="4204"/>
    <cellStyle name="Normalny 2 3 18 10 20 5" xfId="4205"/>
    <cellStyle name="Normalny 2 3 18 10 20 6" xfId="4206"/>
    <cellStyle name="Normalny 2 3 18 10 21" xfId="4207"/>
    <cellStyle name="Normalny 2 3 18 10 21 2" xfId="4208"/>
    <cellStyle name="Normalny 2 3 18 10 21 3" xfId="4209"/>
    <cellStyle name="Normalny 2 3 18 10 21 4" xfId="4210"/>
    <cellStyle name="Normalny 2 3 18 10 21 5" xfId="4211"/>
    <cellStyle name="Normalny 2 3 18 10 21 6" xfId="4212"/>
    <cellStyle name="Normalny 2 3 18 10 22" xfId="4213"/>
    <cellStyle name="Normalny 2 3 18 10 22 2" xfId="4214"/>
    <cellStyle name="Normalny 2 3 18 10 22 3" xfId="4215"/>
    <cellStyle name="Normalny 2 3 18 10 22 4" xfId="4216"/>
    <cellStyle name="Normalny 2 3 18 10 22 5" xfId="4217"/>
    <cellStyle name="Normalny 2 3 18 10 22 6" xfId="4218"/>
    <cellStyle name="Normalny 2 3 18 10 23" xfId="4219"/>
    <cellStyle name="Normalny 2 3 18 10 23 2" xfId="4220"/>
    <cellStyle name="Normalny 2 3 18 10 23 3" xfId="4221"/>
    <cellStyle name="Normalny 2 3 18 10 23 4" xfId="4222"/>
    <cellStyle name="Normalny 2 3 18 10 23 5" xfId="4223"/>
    <cellStyle name="Normalny 2 3 18 10 23 6" xfId="4224"/>
    <cellStyle name="Normalny 2 3 18 10 24" xfId="4225"/>
    <cellStyle name="Normalny 2 3 18 10 24 2" xfId="4226"/>
    <cellStyle name="Normalny 2 3 18 10 24 3" xfId="4227"/>
    <cellStyle name="Normalny 2 3 18 10 24 4" xfId="4228"/>
    <cellStyle name="Normalny 2 3 18 10 24 5" xfId="4229"/>
    <cellStyle name="Normalny 2 3 18 10 24 6" xfId="4230"/>
    <cellStyle name="Normalny 2 3 18 10 25" xfId="4231"/>
    <cellStyle name="Normalny 2 3 18 10 25 2" xfId="4232"/>
    <cellStyle name="Normalny 2 3 18 10 25 3" xfId="4233"/>
    <cellStyle name="Normalny 2 3 18 10 25 4" xfId="4234"/>
    <cellStyle name="Normalny 2 3 18 10 25 5" xfId="4235"/>
    <cellStyle name="Normalny 2 3 18 10 25 6" xfId="4236"/>
    <cellStyle name="Normalny 2 3 18 10 26" xfId="4237"/>
    <cellStyle name="Normalny 2 3 18 10 26 2" xfId="4238"/>
    <cellStyle name="Normalny 2 3 18 10 26 3" xfId="4239"/>
    <cellStyle name="Normalny 2 3 18 10 26 4" xfId="4240"/>
    <cellStyle name="Normalny 2 3 18 10 26 5" xfId="4241"/>
    <cellStyle name="Normalny 2 3 18 10 26 6" xfId="4242"/>
    <cellStyle name="Normalny 2 3 18 10 27" xfId="4243"/>
    <cellStyle name="Normalny 2 3 18 10 27 2" xfId="4244"/>
    <cellStyle name="Normalny 2 3 18 10 27 3" xfId="4245"/>
    <cellStyle name="Normalny 2 3 18 10 27 4" xfId="4246"/>
    <cellStyle name="Normalny 2 3 18 10 27 5" xfId="4247"/>
    <cellStyle name="Normalny 2 3 18 10 27 6" xfId="4248"/>
    <cellStyle name="Normalny 2 3 18 10 28" xfId="4249"/>
    <cellStyle name="Normalny 2 3 18 10 28 2" xfId="4250"/>
    <cellStyle name="Normalny 2 3 18 10 28 3" xfId="4251"/>
    <cellStyle name="Normalny 2 3 18 10 28 4" xfId="4252"/>
    <cellStyle name="Normalny 2 3 18 10 28 5" xfId="4253"/>
    <cellStyle name="Normalny 2 3 18 10 28 6" xfId="4254"/>
    <cellStyle name="Normalny 2 3 18 10 29" xfId="4255"/>
    <cellStyle name="Normalny 2 3 18 10 29 2" xfId="4256"/>
    <cellStyle name="Normalny 2 3 18 10 29 3" xfId="4257"/>
    <cellStyle name="Normalny 2 3 18 10 29 4" xfId="4258"/>
    <cellStyle name="Normalny 2 3 18 10 29 5" xfId="4259"/>
    <cellStyle name="Normalny 2 3 18 10 29 6" xfId="4260"/>
    <cellStyle name="Normalny 2 3 18 10 3" xfId="4261"/>
    <cellStyle name="Normalny 2 3 18 10 3 2" xfId="4262"/>
    <cellStyle name="Normalny 2 3 18 10 3 3" xfId="4263"/>
    <cellStyle name="Normalny 2 3 18 10 3 4" xfId="4264"/>
    <cellStyle name="Normalny 2 3 18 10 3 5" xfId="4265"/>
    <cellStyle name="Normalny 2 3 18 10 3 6" xfId="4266"/>
    <cellStyle name="Normalny 2 3 18 10 30" xfId="4267"/>
    <cellStyle name="Normalny 2 3 18 10 30 2" xfId="4268"/>
    <cellStyle name="Normalny 2 3 18 10 30 3" xfId="4269"/>
    <cellStyle name="Normalny 2 3 18 10 30 4" xfId="4270"/>
    <cellStyle name="Normalny 2 3 18 10 30 5" xfId="4271"/>
    <cellStyle name="Normalny 2 3 18 10 30 6" xfId="4272"/>
    <cellStyle name="Normalny 2 3 18 10 31" xfId="4273"/>
    <cellStyle name="Normalny 2 3 18 10 31 2" xfId="4274"/>
    <cellStyle name="Normalny 2 3 18 10 31 3" xfId="4275"/>
    <cellStyle name="Normalny 2 3 18 10 31 4" xfId="4276"/>
    <cellStyle name="Normalny 2 3 18 10 31 5" xfId="4277"/>
    <cellStyle name="Normalny 2 3 18 10 31 6" xfId="4278"/>
    <cellStyle name="Normalny 2 3 18 10 32" xfId="4279"/>
    <cellStyle name="Normalny 2 3 18 10 32 2" xfId="4280"/>
    <cellStyle name="Normalny 2 3 18 10 32 3" xfId="4281"/>
    <cellStyle name="Normalny 2 3 18 10 32 4" xfId="4282"/>
    <cellStyle name="Normalny 2 3 18 10 32 5" xfId="4283"/>
    <cellStyle name="Normalny 2 3 18 10 32 6" xfId="4284"/>
    <cellStyle name="Normalny 2 3 18 10 33" xfId="4285"/>
    <cellStyle name="Normalny 2 3 18 10 33 2" xfId="4286"/>
    <cellStyle name="Normalny 2 3 18 10 33 3" xfId="4287"/>
    <cellStyle name="Normalny 2 3 18 10 33 4" xfId="4288"/>
    <cellStyle name="Normalny 2 3 18 10 33 5" xfId="4289"/>
    <cellStyle name="Normalny 2 3 18 10 33 6" xfId="4290"/>
    <cellStyle name="Normalny 2 3 18 10 34" xfId="4291"/>
    <cellStyle name="Normalny 2 3 18 10 34 2" xfId="4292"/>
    <cellStyle name="Normalny 2 3 18 10 34 3" xfId="4293"/>
    <cellStyle name="Normalny 2 3 18 10 34 4" xfId="4294"/>
    <cellStyle name="Normalny 2 3 18 10 34 5" xfId="4295"/>
    <cellStyle name="Normalny 2 3 18 10 34 6" xfId="4296"/>
    <cellStyle name="Normalny 2 3 18 10 35" xfId="4297"/>
    <cellStyle name="Normalny 2 3 18 10 35 2" xfId="4298"/>
    <cellStyle name="Normalny 2 3 18 10 35 3" xfId="4299"/>
    <cellStyle name="Normalny 2 3 18 10 35 4" xfId="4300"/>
    <cellStyle name="Normalny 2 3 18 10 35 5" xfId="4301"/>
    <cellStyle name="Normalny 2 3 18 10 35 6" xfId="4302"/>
    <cellStyle name="Normalny 2 3 18 10 36" xfId="4303"/>
    <cellStyle name="Normalny 2 3 18 10 36 2" xfId="4304"/>
    <cellStyle name="Normalny 2 3 18 10 36 3" xfId="4305"/>
    <cellStyle name="Normalny 2 3 18 10 36 4" xfId="4306"/>
    <cellStyle name="Normalny 2 3 18 10 36 5" xfId="4307"/>
    <cellStyle name="Normalny 2 3 18 10 36 6" xfId="4308"/>
    <cellStyle name="Normalny 2 3 18 10 37" xfId="4309"/>
    <cellStyle name="Normalny 2 3 18 10 37 2" xfId="4310"/>
    <cellStyle name="Normalny 2 3 18 10 37 3" xfId="4311"/>
    <cellStyle name="Normalny 2 3 18 10 37 4" xfId="4312"/>
    <cellStyle name="Normalny 2 3 18 10 37 5" xfId="4313"/>
    <cellStyle name="Normalny 2 3 18 10 37 6" xfId="4314"/>
    <cellStyle name="Normalny 2 3 18 10 38" xfId="4315"/>
    <cellStyle name="Normalny 2 3 18 10 38 2" xfId="4316"/>
    <cellStyle name="Normalny 2 3 18 10 38 3" xfId="4317"/>
    <cellStyle name="Normalny 2 3 18 10 38 4" xfId="4318"/>
    <cellStyle name="Normalny 2 3 18 10 38 5" xfId="4319"/>
    <cellStyle name="Normalny 2 3 18 10 38 6" xfId="4320"/>
    <cellStyle name="Normalny 2 3 18 10 39" xfId="4321"/>
    <cellStyle name="Normalny 2 3 18 10 39 2" xfId="4322"/>
    <cellStyle name="Normalny 2 3 18 10 39 3" xfId="4323"/>
    <cellStyle name="Normalny 2 3 18 10 39 4" xfId="4324"/>
    <cellStyle name="Normalny 2 3 18 10 39 5" xfId="4325"/>
    <cellStyle name="Normalny 2 3 18 10 39 6" xfId="4326"/>
    <cellStyle name="Normalny 2 3 18 10 4" xfId="4327"/>
    <cellStyle name="Normalny 2 3 18 10 4 2" xfId="4328"/>
    <cellStyle name="Normalny 2 3 18 10 4 3" xfId="4329"/>
    <cellStyle name="Normalny 2 3 18 10 4 4" xfId="4330"/>
    <cellStyle name="Normalny 2 3 18 10 4 5" xfId="4331"/>
    <cellStyle name="Normalny 2 3 18 10 4 6" xfId="4332"/>
    <cellStyle name="Normalny 2 3 18 10 40" xfId="4333"/>
    <cellStyle name="Normalny 2 3 18 10 40 2" xfId="4334"/>
    <cellStyle name="Normalny 2 3 18 10 40 3" xfId="4335"/>
    <cellStyle name="Normalny 2 3 18 10 40 4" xfId="4336"/>
    <cellStyle name="Normalny 2 3 18 10 40 5" xfId="4337"/>
    <cellStyle name="Normalny 2 3 18 10 40 6" xfId="4338"/>
    <cellStyle name="Normalny 2 3 18 10 41" xfId="4339"/>
    <cellStyle name="Normalny 2 3 18 10 41 2" xfId="4340"/>
    <cellStyle name="Normalny 2 3 18 10 41 3" xfId="4341"/>
    <cellStyle name="Normalny 2 3 18 10 41 4" xfId="4342"/>
    <cellStyle name="Normalny 2 3 18 10 41 5" xfId="4343"/>
    <cellStyle name="Normalny 2 3 18 10 41 6" xfId="4344"/>
    <cellStyle name="Normalny 2 3 18 10 42" xfId="4345"/>
    <cellStyle name="Normalny 2 3 18 10 42 2" xfId="4346"/>
    <cellStyle name="Normalny 2 3 18 10 42 3" xfId="4347"/>
    <cellStyle name="Normalny 2 3 18 10 42 4" xfId="4348"/>
    <cellStyle name="Normalny 2 3 18 10 42 5" xfId="4349"/>
    <cellStyle name="Normalny 2 3 18 10 42 6" xfId="4350"/>
    <cellStyle name="Normalny 2 3 18 10 43" xfId="4351"/>
    <cellStyle name="Normalny 2 3 18 10 43 2" xfId="4352"/>
    <cellStyle name="Normalny 2 3 18 10 43 3" xfId="4353"/>
    <cellStyle name="Normalny 2 3 18 10 43 4" xfId="4354"/>
    <cellStyle name="Normalny 2 3 18 10 43 5" xfId="4355"/>
    <cellStyle name="Normalny 2 3 18 10 43 6" xfId="4356"/>
    <cellStyle name="Normalny 2 3 18 10 44" xfId="4357"/>
    <cellStyle name="Normalny 2 3 18 10 44 2" xfId="4358"/>
    <cellStyle name="Normalny 2 3 18 10 44 3" xfId="4359"/>
    <cellStyle name="Normalny 2 3 18 10 44 4" xfId="4360"/>
    <cellStyle name="Normalny 2 3 18 10 44 5" xfId="4361"/>
    <cellStyle name="Normalny 2 3 18 10 44 6" xfId="4362"/>
    <cellStyle name="Normalny 2 3 18 10 45" xfId="4363"/>
    <cellStyle name="Normalny 2 3 18 10 45 2" xfId="4364"/>
    <cellStyle name="Normalny 2 3 18 10 45 3" xfId="4365"/>
    <cellStyle name="Normalny 2 3 18 10 45 4" xfId="4366"/>
    <cellStyle name="Normalny 2 3 18 10 45 5" xfId="4367"/>
    <cellStyle name="Normalny 2 3 18 10 45 6" xfId="4368"/>
    <cellStyle name="Normalny 2 3 18 10 46" xfId="4369"/>
    <cellStyle name="Normalny 2 3 18 10 46 2" xfId="4370"/>
    <cellStyle name="Normalny 2 3 18 10 46 3" xfId="4371"/>
    <cellStyle name="Normalny 2 3 18 10 46 4" xfId="4372"/>
    <cellStyle name="Normalny 2 3 18 10 46 5" xfId="4373"/>
    <cellStyle name="Normalny 2 3 18 10 46 6" xfId="4374"/>
    <cellStyle name="Normalny 2 3 18 10 47" xfId="4375"/>
    <cellStyle name="Normalny 2 3 18 10 47 2" xfId="4376"/>
    <cellStyle name="Normalny 2 3 18 10 47 3" xfId="4377"/>
    <cellStyle name="Normalny 2 3 18 10 47 4" xfId="4378"/>
    <cellStyle name="Normalny 2 3 18 10 47 5" xfId="4379"/>
    <cellStyle name="Normalny 2 3 18 10 47 6" xfId="4380"/>
    <cellStyle name="Normalny 2 3 18 10 48" xfId="4381"/>
    <cellStyle name="Normalny 2 3 18 10 48 2" xfId="4382"/>
    <cellStyle name="Normalny 2 3 18 10 48 3" xfId="4383"/>
    <cellStyle name="Normalny 2 3 18 10 48 4" xfId="4384"/>
    <cellStyle name="Normalny 2 3 18 10 48 5" xfId="4385"/>
    <cellStyle name="Normalny 2 3 18 10 48 6" xfId="4386"/>
    <cellStyle name="Normalny 2 3 18 10 49" xfId="4387"/>
    <cellStyle name="Normalny 2 3 18 10 49 2" xfId="4388"/>
    <cellStyle name="Normalny 2 3 18 10 49 3" xfId="4389"/>
    <cellStyle name="Normalny 2 3 18 10 49 4" xfId="4390"/>
    <cellStyle name="Normalny 2 3 18 10 49 5" xfId="4391"/>
    <cellStyle name="Normalny 2 3 18 10 49 6" xfId="4392"/>
    <cellStyle name="Normalny 2 3 18 10 5" xfId="4393"/>
    <cellStyle name="Normalny 2 3 18 10 5 2" xfId="4394"/>
    <cellStyle name="Normalny 2 3 18 10 5 3" xfId="4395"/>
    <cellStyle name="Normalny 2 3 18 10 5 4" xfId="4396"/>
    <cellStyle name="Normalny 2 3 18 10 5 5" xfId="4397"/>
    <cellStyle name="Normalny 2 3 18 10 5 6" xfId="4398"/>
    <cellStyle name="Normalny 2 3 18 10 50" xfId="4399"/>
    <cellStyle name="Normalny 2 3 18 10 50 2" xfId="4400"/>
    <cellStyle name="Normalny 2 3 18 10 50 3" xfId="4401"/>
    <cellStyle name="Normalny 2 3 18 10 50 4" xfId="4402"/>
    <cellStyle name="Normalny 2 3 18 10 50 5" xfId="4403"/>
    <cellStyle name="Normalny 2 3 18 10 50 6" xfId="4404"/>
    <cellStyle name="Normalny 2 3 18 10 51" xfId="4405"/>
    <cellStyle name="Normalny 2 3 18 10 51 2" xfId="4406"/>
    <cellStyle name="Normalny 2 3 18 10 51 3" xfId="4407"/>
    <cellStyle name="Normalny 2 3 18 10 51 4" xfId="4408"/>
    <cellStyle name="Normalny 2 3 18 10 51 5" xfId="4409"/>
    <cellStyle name="Normalny 2 3 18 10 51 6" xfId="4410"/>
    <cellStyle name="Normalny 2 3 18 10 52" xfId="4411"/>
    <cellStyle name="Normalny 2 3 18 10 52 2" xfId="4412"/>
    <cellStyle name="Normalny 2 3 18 10 52 3" xfId="4413"/>
    <cellStyle name="Normalny 2 3 18 10 52 4" xfId="4414"/>
    <cellStyle name="Normalny 2 3 18 10 52 5" xfId="4415"/>
    <cellStyle name="Normalny 2 3 18 10 52 6" xfId="4416"/>
    <cellStyle name="Normalny 2 3 18 10 53" xfId="4417"/>
    <cellStyle name="Normalny 2 3 18 10 53 2" xfId="4418"/>
    <cellStyle name="Normalny 2 3 18 10 53 3" xfId="4419"/>
    <cellStyle name="Normalny 2 3 18 10 53 4" xfId="4420"/>
    <cellStyle name="Normalny 2 3 18 10 53 5" xfId="4421"/>
    <cellStyle name="Normalny 2 3 18 10 53 6" xfId="4422"/>
    <cellStyle name="Normalny 2 3 18 10 54" xfId="4423"/>
    <cellStyle name="Normalny 2 3 18 10 54 2" xfId="4424"/>
    <cellStyle name="Normalny 2 3 18 10 54 3" xfId="4425"/>
    <cellStyle name="Normalny 2 3 18 10 54 4" xfId="4426"/>
    <cellStyle name="Normalny 2 3 18 10 54 5" xfId="4427"/>
    <cellStyle name="Normalny 2 3 18 10 54 6" xfId="4428"/>
    <cellStyle name="Normalny 2 3 18 10 55" xfId="4429"/>
    <cellStyle name="Normalny 2 3 18 10 55 2" xfId="4430"/>
    <cellStyle name="Normalny 2 3 18 10 55 3" xfId="4431"/>
    <cellStyle name="Normalny 2 3 18 10 55 4" xfId="4432"/>
    <cellStyle name="Normalny 2 3 18 10 55 5" xfId="4433"/>
    <cellStyle name="Normalny 2 3 18 10 55 6" xfId="4434"/>
    <cellStyle name="Normalny 2 3 18 10 56" xfId="4435"/>
    <cellStyle name="Normalny 2 3 18 10 56 2" xfId="4436"/>
    <cellStyle name="Normalny 2 3 18 10 56 3" xfId="4437"/>
    <cellStyle name="Normalny 2 3 18 10 56 4" xfId="4438"/>
    <cellStyle name="Normalny 2 3 18 10 56 5" xfId="4439"/>
    <cellStyle name="Normalny 2 3 18 10 56 6" xfId="4440"/>
    <cellStyle name="Normalny 2 3 18 10 57" xfId="4441"/>
    <cellStyle name="Normalny 2 3 18 10 57 2" xfId="4442"/>
    <cellStyle name="Normalny 2 3 18 10 57 3" xfId="4443"/>
    <cellStyle name="Normalny 2 3 18 10 57 4" xfId="4444"/>
    <cellStyle name="Normalny 2 3 18 10 57 5" xfId="4445"/>
    <cellStyle name="Normalny 2 3 18 10 57 6" xfId="4446"/>
    <cellStyle name="Normalny 2 3 18 10 58" xfId="4447"/>
    <cellStyle name="Normalny 2 3 18 10 58 2" xfId="4448"/>
    <cellStyle name="Normalny 2 3 18 10 58 3" xfId="4449"/>
    <cellStyle name="Normalny 2 3 18 10 58 4" xfId="4450"/>
    <cellStyle name="Normalny 2 3 18 10 58 5" xfId="4451"/>
    <cellStyle name="Normalny 2 3 18 10 58 6" xfId="4452"/>
    <cellStyle name="Normalny 2 3 18 10 59" xfId="4453"/>
    <cellStyle name="Normalny 2 3 18 10 59 2" xfId="4454"/>
    <cellStyle name="Normalny 2 3 18 10 59 3" xfId="4455"/>
    <cellStyle name="Normalny 2 3 18 10 59 4" xfId="4456"/>
    <cellStyle name="Normalny 2 3 18 10 59 5" xfId="4457"/>
    <cellStyle name="Normalny 2 3 18 10 59 6" xfId="4458"/>
    <cellStyle name="Normalny 2 3 18 10 6" xfId="4459"/>
    <cellStyle name="Normalny 2 3 18 10 6 2" xfId="4460"/>
    <cellStyle name="Normalny 2 3 18 10 6 3" xfId="4461"/>
    <cellStyle name="Normalny 2 3 18 10 6 4" xfId="4462"/>
    <cellStyle name="Normalny 2 3 18 10 6 5" xfId="4463"/>
    <cellStyle name="Normalny 2 3 18 10 6 6" xfId="4464"/>
    <cellStyle name="Normalny 2 3 18 10 60" xfId="4465"/>
    <cellStyle name="Normalny 2 3 18 10 60 2" xfId="4466"/>
    <cellStyle name="Normalny 2 3 18 10 60 3" xfId="4467"/>
    <cellStyle name="Normalny 2 3 18 10 60 4" xfId="4468"/>
    <cellStyle name="Normalny 2 3 18 10 60 5" xfId="4469"/>
    <cellStyle name="Normalny 2 3 18 10 60 6" xfId="4470"/>
    <cellStyle name="Normalny 2 3 18 10 61" xfId="4471"/>
    <cellStyle name="Normalny 2 3 18 10 61 2" xfId="4472"/>
    <cellStyle name="Normalny 2 3 18 10 61 3" xfId="4473"/>
    <cellStyle name="Normalny 2 3 18 10 61 4" xfId="4474"/>
    <cellStyle name="Normalny 2 3 18 10 61 5" xfId="4475"/>
    <cellStyle name="Normalny 2 3 18 10 61 6" xfId="4476"/>
    <cellStyle name="Normalny 2 3 18 10 62" xfId="4477"/>
    <cellStyle name="Normalny 2 3 18 10 62 2" xfId="4478"/>
    <cellStyle name="Normalny 2 3 18 10 62 3" xfId="4479"/>
    <cellStyle name="Normalny 2 3 18 10 62 4" xfId="4480"/>
    <cellStyle name="Normalny 2 3 18 10 62 5" xfId="4481"/>
    <cellStyle name="Normalny 2 3 18 10 62 6" xfId="4482"/>
    <cellStyle name="Normalny 2 3 18 10 63" xfId="4483"/>
    <cellStyle name="Normalny 2 3 18 10 63 2" xfId="4484"/>
    <cellStyle name="Normalny 2 3 18 10 63 3" xfId="4485"/>
    <cellStyle name="Normalny 2 3 18 10 63 4" xfId="4486"/>
    <cellStyle name="Normalny 2 3 18 10 63 5" xfId="4487"/>
    <cellStyle name="Normalny 2 3 18 10 63 6" xfId="4488"/>
    <cellStyle name="Normalny 2 3 18 10 64" xfId="4489"/>
    <cellStyle name="Normalny 2 3 18 10 64 2" xfId="4490"/>
    <cellStyle name="Normalny 2 3 18 10 64 3" xfId="4491"/>
    <cellStyle name="Normalny 2 3 18 10 64 4" xfId="4492"/>
    <cellStyle name="Normalny 2 3 18 10 64 5" xfId="4493"/>
    <cellStyle name="Normalny 2 3 18 10 64 6" xfId="4494"/>
    <cellStyle name="Normalny 2 3 18 10 65" xfId="4495"/>
    <cellStyle name="Normalny 2 3 18 10 65 2" xfId="4496"/>
    <cellStyle name="Normalny 2 3 18 10 65 3" xfId="4497"/>
    <cellStyle name="Normalny 2 3 18 10 65 4" xfId="4498"/>
    <cellStyle name="Normalny 2 3 18 10 65 5" xfId="4499"/>
    <cellStyle name="Normalny 2 3 18 10 65 6" xfId="4500"/>
    <cellStyle name="Normalny 2 3 18 10 66" xfId="4501"/>
    <cellStyle name="Normalny 2 3 18 10 66 2" xfId="4502"/>
    <cellStyle name="Normalny 2 3 18 10 66 3" xfId="4503"/>
    <cellStyle name="Normalny 2 3 18 10 66 4" xfId="4504"/>
    <cellStyle name="Normalny 2 3 18 10 66 5" xfId="4505"/>
    <cellStyle name="Normalny 2 3 18 10 66 6" xfId="4506"/>
    <cellStyle name="Normalny 2 3 18 10 67" xfId="4507"/>
    <cellStyle name="Normalny 2 3 18 10 67 2" xfId="4508"/>
    <cellStyle name="Normalny 2 3 18 10 67 3" xfId="4509"/>
    <cellStyle name="Normalny 2 3 18 10 67 4" xfId="4510"/>
    <cellStyle name="Normalny 2 3 18 10 67 5" xfId="4511"/>
    <cellStyle name="Normalny 2 3 18 10 67 6" xfId="4512"/>
    <cellStyle name="Normalny 2 3 18 10 68" xfId="4513"/>
    <cellStyle name="Normalny 2 3 18 10 68 2" xfId="4514"/>
    <cellStyle name="Normalny 2 3 18 10 68 3" xfId="4515"/>
    <cellStyle name="Normalny 2 3 18 10 68 4" xfId="4516"/>
    <cellStyle name="Normalny 2 3 18 10 68 5" xfId="4517"/>
    <cellStyle name="Normalny 2 3 18 10 68 6" xfId="4518"/>
    <cellStyle name="Normalny 2 3 18 10 69" xfId="4519"/>
    <cellStyle name="Normalny 2 3 18 10 69 2" xfId="4520"/>
    <cellStyle name="Normalny 2 3 18 10 69 3" xfId="4521"/>
    <cellStyle name="Normalny 2 3 18 10 69 4" xfId="4522"/>
    <cellStyle name="Normalny 2 3 18 10 69 5" xfId="4523"/>
    <cellStyle name="Normalny 2 3 18 10 69 6" xfId="4524"/>
    <cellStyle name="Normalny 2 3 18 10 7" xfId="4525"/>
    <cellStyle name="Normalny 2 3 18 10 7 2" xfId="4526"/>
    <cellStyle name="Normalny 2 3 18 10 7 3" xfId="4527"/>
    <cellStyle name="Normalny 2 3 18 10 7 4" xfId="4528"/>
    <cellStyle name="Normalny 2 3 18 10 7 5" xfId="4529"/>
    <cellStyle name="Normalny 2 3 18 10 7 6" xfId="4530"/>
    <cellStyle name="Normalny 2 3 18 10 70" xfId="4531"/>
    <cellStyle name="Normalny 2 3 18 10 70 2" xfId="4532"/>
    <cellStyle name="Normalny 2 3 18 10 70 3" xfId="4533"/>
    <cellStyle name="Normalny 2 3 18 10 70 4" xfId="4534"/>
    <cellStyle name="Normalny 2 3 18 10 70 5" xfId="4535"/>
    <cellStyle name="Normalny 2 3 18 10 70 6" xfId="4536"/>
    <cellStyle name="Normalny 2 3 18 10 71" xfId="4537"/>
    <cellStyle name="Normalny 2 3 18 10 71 10" xfId="4538"/>
    <cellStyle name="Normalny 2 3 18 10 71 11" xfId="4539"/>
    <cellStyle name="Normalny 2 3 18 10 71 12" xfId="4540"/>
    <cellStyle name="Normalny 2 3 18 10 71 13" xfId="4541"/>
    <cellStyle name="Normalny 2 3 18 10 71 14" xfId="4542"/>
    <cellStyle name="Normalny 2 3 18 10 71 15" xfId="4543"/>
    <cellStyle name="Normalny 2 3 18 10 71 16" xfId="4544"/>
    <cellStyle name="Normalny 2 3 18 10 71 17" xfId="4545"/>
    <cellStyle name="Normalny 2 3 18 10 71 18" xfId="4546"/>
    <cellStyle name="Normalny 2 3 18 10 71 19" xfId="4547"/>
    <cellStyle name="Normalny 2 3 18 10 71 2" xfId="4548"/>
    <cellStyle name="Normalny 2 3 18 10 71 2 2" xfId="4549"/>
    <cellStyle name="Normalny 2 3 18 10 71 2 3" xfId="4550"/>
    <cellStyle name="Normalny 2 3 18 10 71 2 4" xfId="4551"/>
    <cellStyle name="Normalny 2 3 18 10 71 2 5" xfId="4552"/>
    <cellStyle name="Normalny 2 3 18 10 71 2 6" xfId="4553"/>
    <cellStyle name="Normalny 2 3 18 10 71 20" xfId="4554"/>
    <cellStyle name="Normalny 2 3 18 10 71 21" xfId="4555"/>
    <cellStyle name="Normalny 2 3 18 10 71 22" xfId="4556"/>
    <cellStyle name="Normalny 2 3 18 10 71 23" xfId="4557"/>
    <cellStyle name="Normalny 2 3 18 10 71 24" xfId="4558"/>
    <cellStyle name="Normalny 2 3 18 10 71 3" xfId="4559"/>
    <cellStyle name="Normalny 2 3 18 10 71 4" xfId="4560"/>
    <cellStyle name="Normalny 2 3 18 10 71 5" xfId="4561"/>
    <cellStyle name="Normalny 2 3 18 10 71 6" xfId="4562"/>
    <cellStyle name="Normalny 2 3 18 10 71 7" xfId="4563"/>
    <cellStyle name="Normalny 2 3 18 10 71 8" xfId="4564"/>
    <cellStyle name="Normalny 2 3 18 10 71 9" xfId="4565"/>
    <cellStyle name="Normalny 2 3 18 10 72" xfId="4566"/>
    <cellStyle name="Normalny 2 3 18 10 73" xfId="4567"/>
    <cellStyle name="Normalny 2 3 18 10 73 2" xfId="4568"/>
    <cellStyle name="Normalny 2 3 18 10 73 2 2" xfId="4569"/>
    <cellStyle name="Normalny 2 3 18 10 73 2 3" xfId="4570"/>
    <cellStyle name="Normalny 2 3 18 10 73 2 4" xfId="4571"/>
    <cellStyle name="Normalny 2 3 18 10 73 2 5" xfId="4572"/>
    <cellStyle name="Normalny 2 3 18 10 73 2 6" xfId="4573"/>
    <cellStyle name="Normalny 2 3 18 10 74" xfId="4574"/>
    <cellStyle name="Normalny 2 3 18 10 74 2" xfId="4575"/>
    <cellStyle name="Normalny 2 3 18 10 74 3" xfId="4576"/>
    <cellStyle name="Normalny 2 3 18 10 74 4" xfId="4577"/>
    <cellStyle name="Normalny 2 3 18 10 74 5" xfId="4578"/>
    <cellStyle name="Normalny 2 3 18 10 74 6" xfId="4579"/>
    <cellStyle name="Normalny 2 3 18 10 75" xfId="4580"/>
    <cellStyle name="Normalny 2 3 18 10 75 2" xfId="4581"/>
    <cellStyle name="Normalny 2 3 18 10 75 3" xfId="4582"/>
    <cellStyle name="Normalny 2 3 18 10 75 4" xfId="4583"/>
    <cellStyle name="Normalny 2 3 18 10 75 5" xfId="4584"/>
    <cellStyle name="Normalny 2 3 18 10 75 6" xfId="4585"/>
    <cellStyle name="Normalny 2 3 18 10 76" xfId="4586"/>
    <cellStyle name="Normalny 2 3 18 10 76 2" xfId="4587"/>
    <cellStyle name="Normalny 2 3 18 10 76 3" xfId="4588"/>
    <cellStyle name="Normalny 2 3 18 10 76 4" xfId="4589"/>
    <cellStyle name="Normalny 2 3 18 10 76 5" xfId="4590"/>
    <cellStyle name="Normalny 2 3 18 10 76 6" xfId="4591"/>
    <cellStyle name="Normalny 2 3 18 10 77" xfId="4592"/>
    <cellStyle name="Normalny 2 3 18 10 77 2" xfId="4593"/>
    <cellStyle name="Normalny 2 3 18 10 77 3" xfId="4594"/>
    <cellStyle name="Normalny 2 3 18 10 77 4" xfId="4595"/>
    <cellStyle name="Normalny 2 3 18 10 77 5" xfId="4596"/>
    <cellStyle name="Normalny 2 3 18 10 77 6" xfId="4597"/>
    <cellStyle name="Normalny 2 3 18 10 78" xfId="4598"/>
    <cellStyle name="Normalny 2 3 18 10 78 2" xfId="4599"/>
    <cellStyle name="Normalny 2 3 18 10 78 3" xfId="4600"/>
    <cellStyle name="Normalny 2 3 18 10 78 4" xfId="4601"/>
    <cellStyle name="Normalny 2 3 18 10 78 5" xfId="4602"/>
    <cellStyle name="Normalny 2 3 18 10 78 6" xfId="4603"/>
    <cellStyle name="Normalny 2 3 18 10 79" xfId="4604"/>
    <cellStyle name="Normalny 2 3 18 10 79 2" xfId="4605"/>
    <cellStyle name="Normalny 2 3 18 10 79 3" xfId="4606"/>
    <cellStyle name="Normalny 2 3 18 10 79 4" xfId="4607"/>
    <cellStyle name="Normalny 2 3 18 10 79 5" xfId="4608"/>
    <cellStyle name="Normalny 2 3 18 10 79 6" xfId="4609"/>
    <cellStyle name="Normalny 2 3 18 10 8" xfId="4610"/>
    <cellStyle name="Normalny 2 3 18 10 8 2" xfId="4611"/>
    <cellStyle name="Normalny 2 3 18 10 8 3" xfId="4612"/>
    <cellStyle name="Normalny 2 3 18 10 8 4" xfId="4613"/>
    <cellStyle name="Normalny 2 3 18 10 8 5" xfId="4614"/>
    <cellStyle name="Normalny 2 3 18 10 8 6" xfId="4615"/>
    <cellStyle name="Normalny 2 3 18 10 80" xfId="4616"/>
    <cellStyle name="Normalny 2 3 18 10 80 2" xfId="4617"/>
    <cellStyle name="Normalny 2 3 18 10 80 3" xfId="4618"/>
    <cellStyle name="Normalny 2 3 18 10 80 4" xfId="4619"/>
    <cellStyle name="Normalny 2 3 18 10 80 5" xfId="4620"/>
    <cellStyle name="Normalny 2 3 18 10 80 6" xfId="4621"/>
    <cellStyle name="Normalny 2 3 18 10 81" xfId="4622"/>
    <cellStyle name="Normalny 2 3 18 10 81 2" xfId="4623"/>
    <cellStyle name="Normalny 2 3 18 10 81 3" xfId="4624"/>
    <cellStyle name="Normalny 2 3 18 10 81 4" xfId="4625"/>
    <cellStyle name="Normalny 2 3 18 10 81 5" xfId="4626"/>
    <cellStyle name="Normalny 2 3 18 10 81 6" xfId="4627"/>
    <cellStyle name="Normalny 2 3 18 10 82" xfId="4628"/>
    <cellStyle name="Normalny 2 3 18 10 82 2" xfId="4629"/>
    <cellStyle name="Normalny 2 3 18 10 82 3" xfId="4630"/>
    <cellStyle name="Normalny 2 3 18 10 82 4" xfId="4631"/>
    <cellStyle name="Normalny 2 3 18 10 82 5" xfId="4632"/>
    <cellStyle name="Normalny 2 3 18 10 82 6" xfId="4633"/>
    <cellStyle name="Normalny 2 3 18 10 83" xfId="4634"/>
    <cellStyle name="Normalny 2 3 18 10 83 2" xfId="4635"/>
    <cellStyle name="Normalny 2 3 18 10 83 3" xfId="4636"/>
    <cellStyle name="Normalny 2 3 18 10 83 4" xfId="4637"/>
    <cellStyle name="Normalny 2 3 18 10 83 5" xfId="4638"/>
    <cellStyle name="Normalny 2 3 18 10 83 6" xfId="4639"/>
    <cellStyle name="Normalny 2 3 18 10 84" xfId="4640"/>
    <cellStyle name="Normalny 2 3 18 10 84 2" xfId="4641"/>
    <cellStyle name="Normalny 2 3 18 10 84 3" xfId="4642"/>
    <cellStyle name="Normalny 2 3 18 10 84 4" xfId="4643"/>
    <cellStyle name="Normalny 2 3 18 10 84 5" xfId="4644"/>
    <cellStyle name="Normalny 2 3 18 10 84 6" xfId="4645"/>
    <cellStyle name="Normalny 2 3 18 10 85" xfId="4646"/>
    <cellStyle name="Normalny 2 3 18 10 85 2" xfId="4647"/>
    <cellStyle name="Normalny 2 3 18 10 85 3" xfId="4648"/>
    <cellStyle name="Normalny 2 3 18 10 85 4" xfId="4649"/>
    <cellStyle name="Normalny 2 3 18 10 85 5" xfId="4650"/>
    <cellStyle name="Normalny 2 3 18 10 85 6" xfId="4651"/>
    <cellStyle name="Normalny 2 3 18 10 86" xfId="4652"/>
    <cellStyle name="Normalny 2 3 18 10 86 2" xfId="4653"/>
    <cellStyle name="Normalny 2 3 18 10 86 3" xfId="4654"/>
    <cellStyle name="Normalny 2 3 18 10 86 4" xfId="4655"/>
    <cellStyle name="Normalny 2 3 18 10 86 5" xfId="4656"/>
    <cellStyle name="Normalny 2 3 18 10 86 6" xfId="4657"/>
    <cellStyle name="Normalny 2 3 18 10 87" xfId="4658"/>
    <cellStyle name="Normalny 2 3 18 10 87 2" xfId="4659"/>
    <cellStyle name="Normalny 2 3 18 10 87 3" xfId="4660"/>
    <cellStyle name="Normalny 2 3 18 10 87 4" xfId="4661"/>
    <cellStyle name="Normalny 2 3 18 10 87 5" xfId="4662"/>
    <cellStyle name="Normalny 2 3 18 10 87 6" xfId="4663"/>
    <cellStyle name="Normalny 2 3 18 10 88" xfId="4664"/>
    <cellStyle name="Normalny 2 3 18 10 88 2" xfId="4665"/>
    <cellStyle name="Normalny 2 3 18 10 88 3" xfId="4666"/>
    <cellStyle name="Normalny 2 3 18 10 88 4" xfId="4667"/>
    <cellStyle name="Normalny 2 3 18 10 88 5" xfId="4668"/>
    <cellStyle name="Normalny 2 3 18 10 88 6" xfId="4669"/>
    <cellStyle name="Normalny 2 3 18 10 89" xfId="4670"/>
    <cellStyle name="Normalny 2 3 18 10 89 2" xfId="4671"/>
    <cellStyle name="Normalny 2 3 18 10 89 3" xfId="4672"/>
    <cellStyle name="Normalny 2 3 18 10 89 4" xfId="4673"/>
    <cellStyle name="Normalny 2 3 18 10 89 5" xfId="4674"/>
    <cellStyle name="Normalny 2 3 18 10 89 6" xfId="4675"/>
    <cellStyle name="Normalny 2 3 18 10 9" xfId="4676"/>
    <cellStyle name="Normalny 2 3 18 10 9 2" xfId="4677"/>
    <cellStyle name="Normalny 2 3 18 10 9 3" xfId="4678"/>
    <cellStyle name="Normalny 2 3 18 10 9 4" xfId="4679"/>
    <cellStyle name="Normalny 2 3 18 10 9 5" xfId="4680"/>
    <cellStyle name="Normalny 2 3 18 10 9 6" xfId="4681"/>
    <cellStyle name="Normalny 2 3 18 10 90" xfId="4682"/>
    <cellStyle name="Normalny 2 3 18 10 90 2" xfId="4683"/>
    <cellStyle name="Normalny 2 3 18 10 90 3" xfId="4684"/>
    <cellStyle name="Normalny 2 3 18 10 90 4" xfId="4685"/>
    <cellStyle name="Normalny 2 3 18 10 90 5" xfId="4686"/>
    <cellStyle name="Normalny 2 3 18 10 90 6" xfId="4687"/>
    <cellStyle name="Normalny 2 3 18 10 91" xfId="4688"/>
    <cellStyle name="Normalny 2 3 18 10 91 2" xfId="4689"/>
    <cellStyle name="Normalny 2 3 18 10 91 3" xfId="4690"/>
    <cellStyle name="Normalny 2 3 18 10 91 4" xfId="4691"/>
    <cellStyle name="Normalny 2 3 18 10 91 5" xfId="4692"/>
    <cellStyle name="Normalny 2 3 18 10 91 6" xfId="4693"/>
    <cellStyle name="Normalny 2 3 18 10 92" xfId="4694"/>
    <cellStyle name="Normalny 2 3 18 10 92 2" xfId="4695"/>
    <cellStyle name="Normalny 2 3 18 10 92 3" xfId="4696"/>
    <cellStyle name="Normalny 2 3 18 10 92 4" xfId="4697"/>
    <cellStyle name="Normalny 2 3 18 10 92 5" xfId="4698"/>
    <cellStyle name="Normalny 2 3 18 10 92 6" xfId="4699"/>
    <cellStyle name="Normalny 2 3 18 10 93" xfId="4700"/>
    <cellStyle name="Normalny 2 3 18 10 93 2" xfId="4701"/>
    <cellStyle name="Normalny 2 3 18 10 93 3" xfId="4702"/>
    <cellStyle name="Normalny 2 3 18 10 93 4" xfId="4703"/>
    <cellStyle name="Normalny 2 3 18 10 93 5" xfId="4704"/>
    <cellStyle name="Normalny 2 3 18 10 93 6" xfId="4705"/>
    <cellStyle name="Normalny 2 3 18 10 94" xfId="4706"/>
    <cellStyle name="Normalny 2 3 18 10 94 2" xfId="4707"/>
    <cellStyle name="Normalny 2 3 18 10 94 3" xfId="4708"/>
    <cellStyle name="Normalny 2 3 18 10 94 4" xfId="4709"/>
    <cellStyle name="Normalny 2 3 18 10 94 5" xfId="4710"/>
    <cellStyle name="Normalny 2 3 18 10 94 6" xfId="4711"/>
    <cellStyle name="Normalny 2 3 18 10 95" xfId="4712"/>
    <cellStyle name="Normalny 2 3 18 10 96" xfId="4713"/>
    <cellStyle name="Normalny 2 3 18 10 97" xfId="4714"/>
    <cellStyle name="Normalny 2 3 18 10 98" xfId="4715"/>
    <cellStyle name="Normalny 2 3 18 10 99" xfId="4716"/>
    <cellStyle name="Normalny 2 3 18 100" xfId="4717"/>
    <cellStyle name="Normalny 2 3 18 101" xfId="4718"/>
    <cellStyle name="Normalny 2 3 18 102" xfId="4719"/>
    <cellStyle name="Normalny 2 3 18 103" xfId="4720"/>
    <cellStyle name="Normalny 2 3 18 104" xfId="4721"/>
    <cellStyle name="Normalny 2 3 18 104 2" xfId="4722"/>
    <cellStyle name="Normalny 2 3 18 104 3" xfId="4723"/>
    <cellStyle name="Normalny 2 3 18 104 4" xfId="4724"/>
    <cellStyle name="Normalny 2 3 18 104 5" xfId="4725"/>
    <cellStyle name="Normalny 2 3 18 104 6" xfId="4726"/>
    <cellStyle name="Normalny 2 3 18 105" xfId="4727"/>
    <cellStyle name="Normalny 2 3 18 105 2" xfId="4728"/>
    <cellStyle name="Normalny 2 3 18 105 3" xfId="4729"/>
    <cellStyle name="Normalny 2 3 18 105 4" xfId="4730"/>
    <cellStyle name="Normalny 2 3 18 105 5" xfId="4731"/>
    <cellStyle name="Normalny 2 3 18 105 6" xfId="4732"/>
    <cellStyle name="Normalny 2 3 18 11" xfId="4733"/>
    <cellStyle name="Normalny 2 3 18 11 10" xfId="4734"/>
    <cellStyle name="Normalny 2 3 18 11 10 2" xfId="4735"/>
    <cellStyle name="Normalny 2 3 18 11 10 3" xfId="4736"/>
    <cellStyle name="Normalny 2 3 18 11 10 4" xfId="4737"/>
    <cellStyle name="Normalny 2 3 18 11 10 5" xfId="4738"/>
    <cellStyle name="Normalny 2 3 18 11 10 6" xfId="4739"/>
    <cellStyle name="Normalny 2 3 18 11 11" xfId="4740"/>
    <cellStyle name="Normalny 2 3 18 11 11 2" xfId="4741"/>
    <cellStyle name="Normalny 2 3 18 11 11 3" xfId="4742"/>
    <cellStyle name="Normalny 2 3 18 11 11 4" xfId="4743"/>
    <cellStyle name="Normalny 2 3 18 11 11 5" xfId="4744"/>
    <cellStyle name="Normalny 2 3 18 11 11 6" xfId="4745"/>
    <cellStyle name="Normalny 2 3 18 11 12" xfId="4746"/>
    <cellStyle name="Normalny 2 3 18 11 12 2" xfId="4747"/>
    <cellStyle name="Normalny 2 3 18 11 12 3" xfId="4748"/>
    <cellStyle name="Normalny 2 3 18 11 12 4" xfId="4749"/>
    <cellStyle name="Normalny 2 3 18 11 12 5" xfId="4750"/>
    <cellStyle name="Normalny 2 3 18 11 12 6" xfId="4751"/>
    <cellStyle name="Normalny 2 3 18 11 13" xfId="4752"/>
    <cellStyle name="Normalny 2 3 18 11 13 2" xfId="4753"/>
    <cellStyle name="Normalny 2 3 18 11 13 3" xfId="4754"/>
    <cellStyle name="Normalny 2 3 18 11 13 4" xfId="4755"/>
    <cellStyle name="Normalny 2 3 18 11 13 5" xfId="4756"/>
    <cellStyle name="Normalny 2 3 18 11 13 6" xfId="4757"/>
    <cellStyle name="Normalny 2 3 18 11 14" xfId="4758"/>
    <cellStyle name="Normalny 2 3 18 11 14 2" xfId="4759"/>
    <cellStyle name="Normalny 2 3 18 11 14 3" xfId="4760"/>
    <cellStyle name="Normalny 2 3 18 11 14 4" xfId="4761"/>
    <cellStyle name="Normalny 2 3 18 11 14 5" xfId="4762"/>
    <cellStyle name="Normalny 2 3 18 11 14 6" xfId="4763"/>
    <cellStyle name="Normalny 2 3 18 11 15" xfId="4764"/>
    <cellStyle name="Normalny 2 3 18 11 15 2" xfId="4765"/>
    <cellStyle name="Normalny 2 3 18 11 15 3" xfId="4766"/>
    <cellStyle name="Normalny 2 3 18 11 15 4" xfId="4767"/>
    <cellStyle name="Normalny 2 3 18 11 15 5" xfId="4768"/>
    <cellStyle name="Normalny 2 3 18 11 15 6" xfId="4769"/>
    <cellStyle name="Normalny 2 3 18 11 16" xfId="4770"/>
    <cellStyle name="Normalny 2 3 18 11 16 2" xfId="4771"/>
    <cellStyle name="Normalny 2 3 18 11 16 3" xfId="4772"/>
    <cellStyle name="Normalny 2 3 18 11 16 4" xfId="4773"/>
    <cellStyle name="Normalny 2 3 18 11 16 5" xfId="4774"/>
    <cellStyle name="Normalny 2 3 18 11 16 6" xfId="4775"/>
    <cellStyle name="Normalny 2 3 18 11 17" xfId="4776"/>
    <cellStyle name="Normalny 2 3 18 11 17 2" xfId="4777"/>
    <cellStyle name="Normalny 2 3 18 11 17 3" xfId="4778"/>
    <cellStyle name="Normalny 2 3 18 11 17 4" xfId="4779"/>
    <cellStyle name="Normalny 2 3 18 11 17 5" xfId="4780"/>
    <cellStyle name="Normalny 2 3 18 11 17 6" xfId="4781"/>
    <cellStyle name="Normalny 2 3 18 11 18" xfId="4782"/>
    <cellStyle name="Normalny 2 3 18 11 18 2" xfId="4783"/>
    <cellStyle name="Normalny 2 3 18 11 18 3" xfId="4784"/>
    <cellStyle name="Normalny 2 3 18 11 18 4" xfId="4785"/>
    <cellStyle name="Normalny 2 3 18 11 18 5" xfId="4786"/>
    <cellStyle name="Normalny 2 3 18 11 18 6" xfId="4787"/>
    <cellStyle name="Normalny 2 3 18 11 19" xfId="4788"/>
    <cellStyle name="Normalny 2 3 18 11 19 2" xfId="4789"/>
    <cellStyle name="Normalny 2 3 18 11 19 3" xfId="4790"/>
    <cellStyle name="Normalny 2 3 18 11 19 4" xfId="4791"/>
    <cellStyle name="Normalny 2 3 18 11 19 5" xfId="4792"/>
    <cellStyle name="Normalny 2 3 18 11 19 6" xfId="4793"/>
    <cellStyle name="Normalny 2 3 18 11 2" xfId="4794"/>
    <cellStyle name="Normalny 2 3 18 11 2 10" xfId="4795"/>
    <cellStyle name="Normalny 2 3 18 11 2 11" xfId="4796"/>
    <cellStyle name="Normalny 2 3 18 11 2 12" xfId="4797"/>
    <cellStyle name="Normalny 2 3 18 11 2 13" xfId="4798"/>
    <cellStyle name="Normalny 2 3 18 11 2 14" xfId="4799"/>
    <cellStyle name="Normalny 2 3 18 11 2 15" xfId="4800"/>
    <cellStyle name="Normalny 2 3 18 11 2 16" xfId="4801"/>
    <cellStyle name="Normalny 2 3 18 11 2 17" xfId="4802"/>
    <cellStyle name="Normalny 2 3 18 11 2 18" xfId="4803"/>
    <cellStyle name="Normalny 2 3 18 11 2 19" xfId="4804"/>
    <cellStyle name="Normalny 2 3 18 11 2 2" xfId="4805"/>
    <cellStyle name="Normalny 2 3 18 11 2 2 2" xfId="4806"/>
    <cellStyle name="Normalny 2 3 18 11 2 2 3" xfId="4807"/>
    <cellStyle name="Normalny 2 3 18 11 2 2 4" xfId="4808"/>
    <cellStyle name="Normalny 2 3 18 11 2 2 5" xfId="4809"/>
    <cellStyle name="Normalny 2 3 18 11 2 2 6" xfId="4810"/>
    <cellStyle name="Normalny 2 3 18 11 2 20" xfId="4811"/>
    <cellStyle name="Normalny 2 3 18 11 2 21" xfId="4812"/>
    <cellStyle name="Normalny 2 3 18 11 2 22" xfId="4813"/>
    <cellStyle name="Normalny 2 3 18 11 2 23" xfId="4814"/>
    <cellStyle name="Normalny 2 3 18 11 2 24" xfId="4815"/>
    <cellStyle name="Normalny 2 3 18 11 2 3" xfId="4816"/>
    <cellStyle name="Normalny 2 3 18 11 2 4" xfId="4817"/>
    <cellStyle name="Normalny 2 3 18 11 2 5" xfId="4818"/>
    <cellStyle name="Normalny 2 3 18 11 2 6" xfId="4819"/>
    <cellStyle name="Normalny 2 3 18 11 2 7" xfId="4820"/>
    <cellStyle name="Normalny 2 3 18 11 2 8" xfId="4821"/>
    <cellStyle name="Normalny 2 3 18 11 2 9" xfId="4822"/>
    <cellStyle name="Normalny 2 3 18 11 20" xfId="4823"/>
    <cellStyle name="Normalny 2 3 18 11 20 2" xfId="4824"/>
    <cellStyle name="Normalny 2 3 18 11 20 3" xfId="4825"/>
    <cellStyle name="Normalny 2 3 18 11 20 4" xfId="4826"/>
    <cellStyle name="Normalny 2 3 18 11 20 5" xfId="4827"/>
    <cellStyle name="Normalny 2 3 18 11 20 6" xfId="4828"/>
    <cellStyle name="Normalny 2 3 18 11 21" xfId="4829"/>
    <cellStyle name="Normalny 2 3 18 11 21 2" xfId="4830"/>
    <cellStyle name="Normalny 2 3 18 11 21 3" xfId="4831"/>
    <cellStyle name="Normalny 2 3 18 11 21 4" xfId="4832"/>
    <cellStyle name="Normalny 2 3 18 11 21 5" xfId="4833"/>
    <cellStyle name="Normalny 2 3 18 11 21 6" xfId="4834"/>
    <cellStyle name="Normalny 2 3 18 11 22" xfId="4835"/>
    <cellStyle name="Normalny 2 3 18 11 22 2" xfId="4836"/>
    <cellStyle name="Normalny 2 3 18 11 22 3" xfId="4837"/>
    <cellStyle name="Normalny 2 3 18 11 22 4" xfId="4838"/>
    <cellStyle name="Normalny 2 3 18 11 22 5" xfId="4839"/>
    <cellStyle name="Normalny 2 3 18 11 22 6" xfId="4840"/>
    <cellStyle name="Normalny 2 3 18 11 23" xfId="4841"/>
    <cellStyle name="Normalny 2 3 18 11 23 2" xfId="4842"/>
    <cellStyle name="Normalny 2 3 18 11 23 3" xfId="4843"/>
    <cellStyle name="Normalny 2 3 18 11 23 4" xfId="4844"/>
    <cellStyle name="Normalny 2 3 18 11 23 5" xfId="4845"/>
    <cellStyle name="Normalny 2 3 18 11 23 6" xfId="4846"/>
    <cellStyle name="Normalny 2 3 18 11 24" xfId="4847"/>
    <cellStyle name="Normalny 2 3 18 11 24 2" xfId="4848"/>
    <cellStyle name="Normalny 2 3 18 11 24 3" xfId="4849"/>
    <cellStyle name="Normalny 2 3 18 11 24 4" xfId="4850"/>
    <cellStyle name="Normalny 2 3 18 11 24 5" xfId="4851"/>
    <cellStyle name="Normalny 2 3 18 11 24 6" xfId="4852"/>
    <cellStyle name="Normalny 2 3 18 11 25" xfId="4853"/>
    <cellStyle name="Normalny 2 3 18 11 25 2" xfId="4854"/>
    <cellStyle name="Normalny 2 3 18 11 25 3" xfId="4855"/>
    <cellStyle name="Normalny 2 3 18 11 25 4" xfId="4856"/>
    <cellStyle name="Normalny 2 3 18 11 25 5" xfId="4857"/>
    <cellStyle name="Normalny 2 3 18 11 25 6" xfId="4858"/>
    <cellStyle name="Normalny 2 3 18 11 26" xfId="4859"/>
    <cellStyle name="Normalny 2 3 18 11 26 2" xfId="4860"/>
    <cellStyle name="Normalny 2 3 18 11 26 3" xfId="4861"/>
    <cellStyle name="Normalny 2 3 18 11 26 4" xfId="4862"/>
    <cellStyle name="Normalny 2 3 18 11 26 5" xfId="4863"/>
    <cellStyle name="Normalny 2 3 18 11 26 6" xfId="4864"/>
    <cellStyle name="Normalny 2 3 18 11 27" xfId="4865"/>
    <cellStyle name="Normalny 2 3 18 11 28" xfId="4866"/>
    <cellStyle name="Normalny 2 3 18 11 29" xfId="4867"/>
    <cellStyle name="Normalny 2 3 18 11 3" xfId="4868"/>
    <cellStyle name="Normalny 2 3 18 11 30" xfId="4869"/>
    <cellStyle name="Normalny 2 3 18 11 4" xfId="4870"/>
    <cellStyle name="Normalny 2 3 18 11 5" xfId="4871"/>
    <cellStyle name="Normalny 2 3 18 11 5 2" xfId="4872"/>
    <cellStyle name="Normalny 2 3 18 11 5 2 2" xfId="4873"/>
    <cellStyle name="Normalny 2 3 18 11 5 2 3" xfId="4874"/>
    <cellStyle name="Normalny 2 3 18 11 5 2 4" xfId="4875"/>
    <cellStyle name="Normalny 2 3 18 11 5 2 5" xfId="4876"/>
    <cellStyle name="Normalny 2 3 18 11 5 2 6" xfId="4877"/>
    <cellStyle name="Normalny 2 3 18 11 6" xfId="4878"/>
    <cellStyle name="Normalny 2 3 18 11 6 2" xfId="4879"/>
    <cellStyle name="Normalny 2 3 18 11 6 3" xfId="4880"/>
    <cellStyle name="Normalny 2 3 18 11 6 4" xfId="4881"/>
    <cellStyle name="Normalny 2 3 18 11 6 5" xfId="4882"/>
    <cellStyle name="Normalny 2 3 18 11 6 6" xfId="4883"/>
    <cellStyle name="Normalny 2 3 18 11 7" xfId="4884"/>
    <cellStyle name="Normalny 2 3 18 11 7 2" xfId="4885"/>
    <cellStyle name="Normalny 2 3 18 11 7 3" xfId="4886"/>
    <cellStyle name="Normalny 2 3 18 11 7 4" xfId="4887"/>
    <cellStyle name="Normalny 2 3 18 11 7 5" xfId="4888"/>
    <cellStyle name="Normalny 2 3 18 11 7 6" xfId="4889"/>
    <cellStyle name="Normalny 2 3 18 11 8" xfId="4890"/>
    <cellStyle name="Normalny 2 3 18 11 8 2" xfId="4891"/>
    <cellStyle name="Normalny 2 3 18 11 8 3" xfId="4892"/>
    <cellStyle name="Normalny 2 3 18 11 8 4" xfId="4893"/>
    <cellStyle name="Normalny 2 3 18 11 8 5" xfId="4894"/>
    <cellStyle name="Normalny 2 3 18 11 8 6" xfId="4895"/>
    <cellStyle name="Normalny 2 3 18 11 9" xfId="4896"/>
    <cellStyle name="Normalny 2 3 18 11 9 2" xfId="4897"/>
    <cellStyle name="Normalny 2 3 18 11 9 3" xfId="4898"/>
    <cellStyle name="Normalny 2 3 18 11 9 4" xfId="4899"/>
    <cellStyle name="Normalny 2 3 18 11 9 5" xfId="4900"/>
    <cellStyle name="Normalny 2 3 18 11 9 6" xfId="4901"/>
    <cellStyle name="Normalny 2 3 18 12" xfId="4902"/>
    <cellStyle name="Normalny 2 3 18 13" xfId="4903"/>
    <cellStyle name="Normalny 2 3 18 14" xfId="4904"/>
    <cellStyle name="Normalny 2 3 18 15" xfId="4905"/>
    <cellStyle name="Normalny 2 3 18 16" xfId="4906"/>
    <cellStyle name="Normalny 2 3 18 17" xfId="4907"/>
    <cellStyle name="Normalny 2 3 18 18" xfId="4908"/>
    <cellStyle name="Normalny 2 3 18 19" xfId="4909"/>
    <cellStyle name="Normalny 2 3 18 2" xfId="4910"/>
    <cellStyle name="Normalny 2 3 18 2 10" xfId="4911"/>
    <cellStyle name="Normalny 2 3 18 2 10 2" xfId="4912"/>
    <cellStyle name="Normalny 2 3 18 2 10 3" xfId="4913"/>
    <cellStyle name="Normalny 2 3 18 2 10 4" xfId="4914"/>
    <cellStyle name="Normalny 2 3 18 2 10 5" xfId="4915"/>
    <cellStyle name="Normalny 2 3 18 2 10 6" xfId="4916"/>
    <cellStyle name="Normalny 2 3 18 2 100" xfId="4917"/>
    <cellStyle name="Normalny 2 3 18 2 100 2" xfId="4918"/>
    <cellStyle name="Normalny 2 3 18 2 100 3" xfId="4919"/>
    <cellStyle name="Normalny 2 3 18 2 100 4" xfId="4920"/>
    <cellStyle name="Normalny 2 3 18 2 100 5" xfId="4921"/>
    <cellStyle name="Normalny 2 3 18 2 100 6" xfId="4922"/>
    <cellStyle name="Normalny 2 3 18 2 101" xfId="4923"/>
    <cellStyle name="Normalny 2 3 18 2 101 2" xfId="4924"/>
    <cellStyle name="Normalny 2 3 18 2 101 3" xfId="4925"/>
    <cellStyle name="Normalny 2 3 18 2 101 4" xfId="4926"/>
    <cellStyle name="Normalny 2 3 18 2 101 5" xfId="4927"/>
    <cellStyle name="Normalny 2 3 18 2 101 6" xfId="4928"/>
    <cellStyle name="Normalny 2 3 18 2 102" xfId="4929"/>
    <cellStyle name="Normalny 2 3 18 2 102 2" xfId="4930"/>
    <cellStyle name="Normalny 2 3 18 2 102 3" xfId="4931"/>
    <cellStyle name="Normalny 2 3 18 2 102 4" xfId="4932"/>
    <cellStyle name="Normalny 2 3 18 2 102 5" xfId="4933"/>
    <cellStyle name="Normalny 2 3 18 2 102 6" xfId="4934"/>
    <cellStyle name="Normalny 2 3 18 2 103" xfId="4935"/>
    <cellStyle name="Normalny 2 3 18 2 103 2" xfId="4936"/>
    <cellStyle name="Normalny 2 3 18 2 103 3" xfId="4937"/>
    <cellStyle name="Normalny 2 3 18 2 103 4" xfId="4938"/>
    <cellStyle name="Normalny 2 3 18 2 103 5" xfId="4939"/>
    <cellStyle name="Normalny 2 3 18 2 103 6" xfId="4940"/>
    <cellStyle name="Normalny 2 3 18 2 104" xfId="4941"/>
    <cellStyle name="Normalny 2 3 18 2 104 2" xfId="4942"/>
    <cellStyle name="Normalny 2 3 18 2 104 3" xfId="4943"/>
    <cellStyle name="Normalny 2 3 18 2 104 4" xfId="4944"/>
    <cellStyle name="Normalny 2 3 18 2 104 5" xfId="4945"/>
    <cellStyle name="Normalny 2 3 18 2 104 6" xfId="4946"/>
    <cellStyle name="Normalny 2 3 18 2 105" xfId="4947"/>
    <cellStyle name="Normalny 2 3 18 2 105 2" xfId="4948"/>
    <cellStyle name="Normalny 2 3 18 2 105 3" xfId="4949"/>
    <cellStyle name="Normalny 2 3 18 2 105 4" xfId="4950"/>
    <cellStyle name="Normalny 2 3 18 2 105 5" xfId="4951"/>
    <cellStyle name="Normalny 2 3 18 2 105 6" xfId="4952"/>
    <cellStyle name="Normalny 2 3 18 2 106" xfId="4953"/>
    <cellStyle name="Normalny 2 3 18 2 106 2" xfId="4954"/>
    <cellStyle name="Normalny 2 3 18 2 106 3" xfId="4955"/>
    <cellStyle name="Normalny 2 3 18 2 106 4" xfId="4956"/>
    <cellStyle name="Normalny 2 3 18 2 106 5" xfId="4957"/>
    <cellStyle name="Normalny 2 3 18 2 106 6" xfId="4958"/>
    <cellStyle name="Normalny 2 3 18 2 107" xfId="4959"/>
    <cellStyle name="Normalny 2 3 18 2 107 2" xfId="4960"/>
    <cellStyle name="Normalny 2 3 18 2 107 3" xfId="4961"/>
    <cellStyle name="Normalny 2 3 18 2 107 4" xfId="4962"/>
    <cellStyle name="Normalny 2 3 18 2 107 5" xfId="4963"/>
    <cellStyle name="Normalny 2 3 18 2 107 6" xfId="4964"/>
    <cellStyle name="Normalny 2 3 18 2 108" xfId="4965"/>
    <cellStyle name="Normalny 2 3 18 2 108 2" xfId="4966"/>
    <cellStyle name="Normalny 2 3 18 2 108 3" xfId="4967"/>
    <cellStyle name="Normalny 2 3 18 2 108 4" xfId="4968"/>
    <cellStyle name="Normalny 2 3 18 2 108 5" xfId="4969"/>
    <cellStyle name="Normalny 2 3 18 2 108 6" xfId="4970"/>
    <cellStyle name="Normalny 2 3 18 2 109" xfId="4971"/>
    <cellStyle name="Normalny 2 3 18 2 11" xfId="4972"/>
    <cellStyle name="Normalny 2 3 18 2 11 2" xfId="4973"/>
    <cellStyle name="Normalny 2 3 18 2 11 3" xfId="4974"/>
    <cellStyle name="Normalny 2 3 18 2 11 4" xfId="4975"/>
    <cellStyle name="Normalny 2 3 18 2 11 5" xfId="4976"/>
    <cellStyle name="Normalny 2 3 18 2 11 6" xfId="4977"/>
    <cellStyle name="Normalny 2 3 18 2 110" xfId="4978"/>
    <cellStyle name="Normalny 2 3 18 2 111" xfId="4979"/>
    <cellStyle name="Normalny 2 3 18 2 112" xfId="4980"/>
    <cellStyle name="Normalny 2 3 18 2 113" xfId="4981"/>
    <cellStyle name="Normalny 2 3 18 2 114" xfId="4982"/>
    <cellStyle name="Normalny 2 3 18 2 12" xfId="4983"/>
    <cellStyle name="Normalny 2 3 18 2 12 2" xfId="4984"/>
    <cellStyle name="Normalny 2 3 18 2 12 3" xfId="4985"/>
    <cellStyle name="Normalny 2 3 18 2 12 4" xfId="4986"/>
    <cellStyle name="Normalny 2 3 18 2 12 5" xfId="4987"/>
    <cellStyle name="Normalny 2 3 18 2 12 6" xfId="4988"/>
    <cellStyle name="Normalny 2 3 18 2 13" xfId="4989"/>
    <cellStyle name="Normalny 2 3 18 2 13 2" xfId="4990"/>
    <cellStyle name="Normalny 2 3 18 2 13 3" xfId="4991"/>
    <cellStyle name="Normalny 2 3 18 2 13 4" xfId="4992"/>
    <cellStyle name="Normalny 2 3 18 2 13 5" xfId="4993"/>
    <cellStyle name="Normalny 2 3 18 2 13 6" xfId="4994"/>
    <cellStyle name="Normalny 2 3 18 2 14" xfId="4995"/>
    <cellStyle name="Normalny 2 3 18 2 14 2" xfId="4996"/>
    <cellStyle name="Normalny 2 3 18 2 14 3" xfId="4997"/>
    <cellStyle name="Normalny 2 3 18 2 14 4" xfId="4998"/>
    <cellStyle name="Normalny 2 3 18 2 14 5" xfId="4999"/>
    <cellStyle name="Normalny 2 3 18 2 14 6" xfId="5000"/>
    <cellStyle name="Normalny 2 3 18 2 15" xfId="5001"/>
    <cellStyle name="Normalny 2 3 18 2 15 2" xfId="5002"/>
    <cellStyle name="Normalny 2 3 18 2 15 3" xfId="5003"/>
    <cellStyle name="Normalny 2 3 18 2 15 4" xfId="5004"/>
    <cellStyle name="Normalny 2 3 18 2 15 5" xfId="5005"/>
    <cellStyle name="Normalny 2 3 18 2 15 6" xfId="5006"/>
    <cellStyle name="Normalny 2 3 18 2 16" xfId="5007"/>
    <cellStyle name="Normalny 2 3 18 2 16 2" xfId="5008"/>
    <cellStyle name="Normalny 2 3 18 2 16 3" xfId="5009"/>
    <cellStyle name="Normalny 2 3 18 2 16 4" xfId="5010"/>
    <cellStyle name="Normalny 2 3 18 2 16 5" xfId="5011"/>
    <cellStyle name="Normalny 2 3 18 2 16 6" xfId="5012"/>
    <cellStyle name="Normalny 2 3 18 2 17" xfId="5013"/>
    <cellStyle name="Normalny 2 3 18 2 17 2" xfId="5014"/>
    <cellStyle name="Normalny 2 3 18 2 17 3" xfId="5015"/>
    <cellStyle name="Normalny 2 3 18 2 17 4" xfId="5016"/>
    <cellStyle name="Normalny 2 3 18 2 17 5" xfId="5017"/>
    <cellStyle name="Normalny 2 3 18 2 17 6" xfId="5018"/>
    <cellStyle name="Normalny 2 3 18 2 18" xfId="5019"/>
    <cellStyle name="Normalny 2 3 18 2 18 2" xfId="5020"/>
    <cellStyle name="Normalny 2 3 18 2 18 3" xfId="5021"/>
    <cellStyle name="Normalny 2 3 18 2 18 4" xfId="5022"/>
    <cellStyle name="Normalny 2 3 18 2 18 5" xfId="5023"/>
    <cellStyle name="Normalny 2 3 18 2 18 6" xfId="5024"/>
    <cellStyle name="Normalny 2 3 18 2 19" xfId="5025"/>
    <cellStyle name="Normalny 2 3 18 2 19 2" xfId="5026"/>
    <cellStyle name="Normalny 2 3 18 2 19 3" xfId="5027"/>
    <cellStyle name="Normalny 2 3 18 2 19 4" xfId="5028"/>
    <cellStyle name="Normalny 2 3 18 2 19 5" xfId="5029"/>
    <cellStyle name="Normalny 2 3 18 2 19 6" xfId="5030"/>
    <cellStyle name="Normalny 2 3 18 2 2" xfId="5031"/>
    <cellStyle name="Normalny 2 3 18 2 2 10" xfId="5032"/>
    <cellStyle name="Normalny 2 3 18 2 2 11" xfId="5033"/>
    <cellStyle name="Normalny 2 3 18 2 2 12" xfId="5034"/>
    <cellStyle name="Normalny 2 3 18 2 2 13" xfId="5035"/>
    <cellStyle name="Normalny 2 3 18 2 2 14" xfId="5036"/>
    <cellStyle name="Normalny 2 3 18 2 2 15" xfId="5037"/>
    <cellStyle name="Normalny 2 3 18 2 2 16" xfId="5038"/>
    <cellStyle name="Normalny 2 3 18 2 2 17" xfId="5039"/>
    <cellStyle name="Normalny 2 3 18 2 2 18" xfId="5040"/>
    <cellStyle name="Normalny 2 3 18 2 2 19" xfId="5041"/>
    <cellStyle name="Normalny 2 3 18 2 2 2" xfId="5042"/>
    <cellStyle name="Normalny 2 3 18 2 2 2 10" xfId="5043"/>
    <cellStyle name="Normalny 2 3 18 2 2 2 10 2" xfId="5044"/>
    <cellStyle name="Normalny 2 3 18 2 2 2 10 3" xfId="5045"/>
    <cellStyle name="Normalny 2 3 18 2 2 2 10 4" xfId="5046"/>
    <cellStyle name="Normalny 2 3 18 2 2 2 10 5" xfId="5047"/>
    <cellStyle name="Normalny 2 3 18 2 2 2 10 6" xfId="5048"/>
    <cellStyle name="Normalny 2 3 18 2 2 2 11" xfId="5049"/>
    <cellStyle name="Normalny 2 3 18 2 2 2 11 2" xfId="5050"/>
    <cellStyle name="Normalny 2 3 18 2 2 2 11 3" xfId="5051"/>
    <cellStyle name="Normalny 2 3 18 2 2 2 11 4" xfId="5052"/>
    <cellStyle name="Normalny 2 3 18 2 2 2 11 5" xfId="5053"/>
    <cellStyle name="Normalny 2 3 18 2 2 2 11 6" xfId="5054"/>
    <cellStyle name="Normalny 2 3 18 2 2 2 12" xfId="5055"/>
    <cellStyle name="Normalny 2 3 18 2 2 2 12 2" xfId="5056"/>
    <cellStyle name="Normalny 2 3 18 2 2 2 12 3" xfId="5057"/>
    <cellStyle name="Normalny 2 3 18 2 2 2 12 4" xfId="5058"/>
    <cellStyle name="Normalny 2 3 18 2 2 2 12 5" xfId="5059"/>
    <cellStyle name="Normalny 2 3 18 2 2 2 12 6" xfId="5060"/>
    <cellStyle name="Normalny 2 3 18 2 2 2 13" xfId="5061"/>
    <cellStyle name="Normalny 2 3 18 2 2 2 13 2" xfId="5062"/>
    <cellStyle name="Normalny 2 3 18 2 2 2 13 3" xfId="5063"/>
    <cellStyle name="Normalny 2 3 18 2 2 2 13 4" xfId="5064"/>
    <cellStyle name="Normalny 2 3 18 2 2 2 13 5" xfId="5065"/>
    <cellStyle name="Normalny 2 3 18 2 2 2 13 6" xfId="5066"/>
    <cellStyle name="Normalny 2 3 18 2 2 2 14" xfId="5067"/>
    <cellStyle name="Normalny 2 3 18 2 2 2 14 2" xfId="5068"/>
    <cellStyle name="Normalny 2 3 18 2 2 2 14 3" xfId="5069"/>
    <cellStyle name="Normalny 2 3 18 2 2 2 14 4" xfId="5070"/>
    <cellStyle name="Normalny 2 3 18 2 2 2 14 5" xfId="5071"/>
    <cellStyle name="Normalny 2 3 18 2 2 2 14 6" xfId="5072"/>
    <cellStyle name="Normalny 2 3 18 2 2 2 15" xfId="5073"/>
    <cellStyle name="Normalny 2 3 18 2 2 2 15 2" xfId="5074"/>
    <cellStyle name="Normalny 2 3 18 2 2 2 15 3" xfId="5075"/>
    <cellStyle name="Normalny 2 3 18 2 2 2 15 4" xfId="5076"/>
    <cellStyle name="Normalny 2 3 18 2 2 2 15 5" xfId="5077"/>
    <cellStyle name="Normalny 2 3 18 2 2 2 15 6" xfId="5078"/>
    <cellStyle name="Normalny 2 3 18 2 2 2 16" xfId="5079"/>
    <cellStyle name="Normalny 2 3 18 2 2 2 16 2" xfId="5080"/>
    <cellStyle name="Normalny 2 3 18 2 2 2 16 3" xfId="5081"/>
    <cellStyle name="Normalny 2 3 18 2 2 2 16 4" xfId="5082"/>
    <cellStyle name="Normalny 2 3 18 2 2 2 16 5" xfId="5083"/>
    <cellStyle name="Normalny 2 3 18 2 2 2 16 6" xfId="5084"/>
    <cellStyle name="Normalny 2 3 18 2 2 2 17" xfId="5085"/>
    <cellStyle name="Normalny 2 3 18 2 2 2 17 2" xfId="5086"/>
    <cellStyle name="Normalny 2 3 18 2 2 2 17 3" xfId="5087"/>
    <cellStyle name="Normalny 2 3 18 2 2 2 17 4" xfId="5088"/>
    <cellStyle name="Normalny 2 3 18 2 2 2 17 5" xfId="5089"/>
    <cellStyle name="Normalny 2 3 18 2 2 2 17 6" xfId="5090"/>
    <cellStyle name="Normalny 2 3 18 2 2 2 18" xfId="5091"/>
    <cellStyle name="Normalny 2 3 18 2 2 2 18 2" xfId="5092"/>
    <cellStyle name="Normalny 2 3 18 2 2 2 18 3" xfId="5093"/>
    <cellStyle name="Normalny 2 3 18 2 2 2 18 4" xfId="5094"/>
    <cellStyle name="Normalny 2 3 18 2 2 2 18 5" xfId="5095"/>
    <cellStyle name="Normalny 2 3 18 2 2 2 18 6" xfId="5096"/>
    <cellStyle name="Normalny 2 3 18 2 2 2 19" xfId="5097"/>
    <cellStyle name="Normalny 2 3 18 2 2 2 19 2" xfId="5098"/>
    <cellStyle name="Normalny 2 3 18 2 2 2 19 3" xfId="5099"/>
    <cellStyle name="Normalny 2 3 18 2 2 2 19 4" xfId="5100"/>
    <cellStyle name="Normalny 2 3 18 2 2 2 19 5" xfId="5101"/>
    <cellStyle name="Normalny 2 3 18 2 2 2 19 6" xfId="5102"/>
    <cellStyle name="Normalny 2 3 18 2 2 2 2" xfId="5103"/>
    <cellStyle name="Normalny 2 3 18 2 2 2 2 2" xfId="5104"/>
    <cellStyle name="Normalny 2 3 18 2 2 2 2 2 2" xfId="5105"/>
    <cellStyle name="Normalny 2 3 18 2 2 2 2 2 3" xfId="5106"/>
    <cellStyle name="Normalny 2 3 18 2 2 2 2 2 4" xfId="5107"/>
    <cellStyle name="Normalny 2 3 18 2 2 2 2 2 5" xfId="5108"/>
    <cellStyle name="Normalny 2 3 18 2 2 2 2 2 6" xfId="5109"/>
    <cellStyle name="Normalny 2 3 18 2 2 2 20" xfId="5110"/>
    <cellStyle name="Normalny 2 3 18 2 2 2 20 2" xfId="5111"/>
    <cellStyle name="Normalny 2 3 18 2 2 2 20 3" xfId="5112"/>
    <cellStyle name="Normalny 2 3 18 2 2 2 20 4" xfId="5113"/>
    <cellStyle name="Normalny 2 3 18 2 2 2 20 5" xfId="5114"/>
    <cellStyle name="Normalny 2 3 18 2 2 2 20 6" xfId="5115"/>
    <cellStyle name="Normalny 2 3 18 2 2 2 21" xfId="5116"/>
    <cellStyle name="Normalny 2 3 18 2 2 2 21 2" xfId="5117"/>
    <cellStyle name="Normalny 2 3 18 2 2 2 21 3" xfId="5118"/>
    <cellStyle name="Normalny 2 3 18 2 2 2 21 4" xfId="5119"/>
    <cellStyle name="Normalny 2 3 18 2 2 2 21 5" xfId="5120"/>
    <cellStyle name="Normalny 2 3 18 2 2 2 21 6" xfId="5121"/>
    <cellStyle name="Normalny 2 3 18 2 2 2 22" xfId="5122"/>
    <cellStyle name="Normalny 2 3 18 2 2 2 22 2" xfId="5123"/>
    <cellStyle name="Normalny 2 3 18 2 2 2 22 3" xfId="5124"/>
    <cellStyle name="Normalny 2 3 18 2 2 2 22 4" xfId="5125"/>
    <cellStyle name="Normalny 2 3 18 2 2 2 22 5" xfId="5126"/>
    <cellStyle name="Normalny 2 3 18 2 2 2 22 6" xfId="5127"/>
    <cellStyle name="Normalny 2 3 18 2 2 2 23" xfId="5128"/>
    <cellStyle name="Normalny 2 3 18 2 2 2 23 2" xfId="5129"/>
    <cellStyle name="Normalny 2 3 18 2 2 2 23 3" xfId="5130"/>
    <cellStyle name="Normalny 2 3 18 2 2 2 23 4" xfId="5131"/>
    <cellStyle name="Normalny 2 3 18 2 2 2 23 5" xfId="5132"/>
    <cellStyle name="Normalny 2 3 18 2 2 2 23 6" xfId="5133"/>
    <cellStyle name="Normalny 2 3 18 2 2 2 24" xfId="5134"/>
    <cellStyle name="Normalny 2 3 18 2 2 2 24 2" xfId="5135"/>
    <cellStyle name="Normalny 2 3 18 2 2 2 24 3" xfId="5136"/>
    <cellStyle name="Normalny 2 3 18 2 2 2 24 4" xfId="5137"/>
    <cellStyle name="Normalny 2 3 18 2 2 2 24 5" xfId="5138"/>
    <cellStyle name="Normalny 2 3 18 2 2 2 24 6" xfId="5139"/>
    <cellStyle name="Normalny 2 3 18 2 2 2 25" xfId="5140"/>
    <cellStyle name="Normalny 2 3 18 2 2 2 26" xfId="5141"/>
    <cellStyle name="Normalny 2 3 18 2 2 2 27" xfId="5142"/>
    <cellStyle name="Normalny 2 3 18 2 2 2 28" xfId="5143"/>
    <cellStyle name="Normalny 2 3 18 2 2 2 3" xfId="5144"/>
    <cellStyle name="Normalny 2 3 18 2 2 2 3 2" xfId="5145"/>
    <cellStyle name="Normalny 2 3 18 2 2 2 3 3" xfId="5146"/>
    <cellStyle name="Normalny 2 3 18 2 2 2 3 4" xfId="5147"/>
    <cellStyle name="Normalny 2 3 18 2 2 2 3 5" xfId="5148"/>
    <cellStyle name="Normalny 2 3 18 2 2 2 3 6" xfId="5149"/>
    <cellStyle name="Normalny 2 3 18 2 2 2 4" xfId="5150"/>
    <cellStyle name="Normalny 2 3 18 2 2 2 4 2" xfId="5151"/>
    <cellStyle name="Normalny 2 3 18 2 2 2 4 3" xfId="5152"/>
    <cellStyle name="Normalny 2 3 18 2 2 2 4 4" xfId="5153"/>
    <cellStyle name="Normalny 2 3 18 2 2 2 4 5" xfId="5154"/>
    <cellStyle name="Normalny 2 3 18 2 2 2 4 6" xfId="5155"/>
    <cellStyle name="Normalny 2 3 18 2 2 2 5" xfId="5156"/>
    <cellStyle name="Normalny 2 3 18 2 2 2 5 2" xfId="5157"/>
    <cellStyle name="Normalny 2 3 18 2 2 2 5 3" xfId="5158"/>
    <cellStyle name="Normalny 2 3 18 2 2 2 5 4" xfId="5159"/>
    <cellStyle name="Normalny 2 3 18 2 2 2 5 5" xfId="5160"/>
    <cellStyle name="Normalny 2 3 18 2 2 2 5 6" xfId="5161"/>
    <cellStyle name="Normalny 2 3 18 2 2 2 6" xfId="5162"/>
    <cellStyle name="Normalny 2 3 18 2 2 2 6 2" xfId="5163"/>
    <cellStyle name="Normalny 2 3 18 2 2 2 6 3" xfId="5164"/>
    <cellStyle name="Normalny 2 3 18 2 2 2 6 4" xfId="5165"/>
    <cellStyle name="Normalny 2 3 18 2 2 2 6 5" xfId="5166"/>
    <cellStyle name="Normalny 2 3 18 2 2 2 6 6" xfId="5167"/>
    <cellStyle name="Normalny 2 3 18 2 2 2 7" xfId="5168"/>
    <cellStyle name="Normalny 2 3 18 2 2 2 7 2" xfId="5169"/>
    <cellStyle name="Normalny 2 3 18 2 2 2 7 3" xfId="5170"/>
    <cellStyle name="Normalny 2 3 18 2 2 2 7 4" xfId="5171"/>
    <cellStyle name="Normalny 2 3 18 2 2 2 7 5" xfId="5172"/>
    <cellStyle name="Normalny 2 3 18 2 2 2 7 6" xfId="5173"/>
    <cellStyle name="Normalny 2 3 18 2 2 2 8" xfId="5174"/>
    <cellStyle name="Normalny 2 3 18 2 2 2 8 2" xfId="5175"/>
    <cellStyle name="Normalny 2 3 18 2 2 2 8 3" xfId="5176"/>
    <cellStyle name="Normalny 2 3 18 2 2 2 8 4" xfId="5177"/>
    <cellStyle name="Normalny 2 3 18 2 2 2 8 5" xfId="5178"/>
    <cellStyle name="Normalny 2 3 18 2 2 2 8 6" xfId="5179"/>
    <cellStyle name="Normalny 2 3 18 2 2 2 9" xfId="5180"/>
    <cellStyle name="Normalny 2 3 18 2 2 2 9 2" xfId="5181"/>
    <cellStyle name="Normalny 2 3 18 2 2 2 9 3" xfId="5182"/>
    <cellStyle name="Normalny 2 3 18 2 2 2 9 4" xfId="5183"/>
    <cellStyle name="Normalny 2 3 18 2 2 2 9 5" xfId="5184"/>
    <cellStyle name="Normalny 2 3 18 2 2 2 9 6" xfId="5185"/>
    <cellStyle name="Normalny 2 3 18 2 2 20" xfId="5186"/>
    <cellStyle name="Normalny 2 3 18 2 2 21" xfId="5187"/>
    <cellStyle name="Normalny 2 3 18 2 2 22" xfId="5188"/>
    <cellStyle name="Normalny 2 3 18 2 2 23" xfId="5189"/>
    <cellStyle name="Normalny 2 3 18 2 2 24" xfId="5190"/>
    <cellStyle name="Normalny 2 3 18 2 2 25" xfId="5191"/>
    <cellStyle name="Normalny 2 3 18 2 2 26" xfId="5192"/>
    <cellStyle name="Normalny 2 3 18 2 2 27" xfId="5193"/>
    <cellStyle name="Normalny 2 3 18 2 2 27 2" xfId="5194"/>
    <cellStyle name="Normalny 2 3 18 2 2 27 3" xfId="5195"/>
    <cellStyle name="Normalny 2 3 18 2 2 27 4" xfId="5196"/>
    <cellStyle name="Normalny 2 3 18 2 2 27 5" xfId="5197"/>
    <cellStyle name="Normalny 2 3 18 2 2 27 6" xfId="5198"/>
    <cellStyle name="Normalny 2 3 18 2 2 28" xfId="5199"/>
    <cellStyle name="Normalny 2 3 18 2 2 28 2" xfId="5200"/>
    <cellStyle name="Normalny 2 3 18 2 2 28 3" xfId="5201"/>
    <cellStyle name="Normalny 2 3 18 2 2 28 4" xfId="5202"/>
    <cellStyle name="Normalny 2 3 18 2 2 28 5" xfId="5203"/>
    <cellStyle name="Normalny 2 3 18 2 2 28 6" xfId="5204"/>
    <cellStyle name="Normalny 2 3 18 2 2 3" xfId="5205"/>
    <cellStyle name="Normalny 2 3 18 2 2 3 2" xfId="5206"/>
    <cellStyle name="Normalny 2 3 18 2 2 3 3" xfId="5207"/>
    <cellStyle name="Normalny 2 3 18 2 2 3 4" xfId="5208"/>
    <cellStyle name="Normalny 2 3 18 2 2 3 5" xfId="5209"/>
    <cellStyle name="Normalny 2 3 18 2 2 3 6" xfId="5210"/>
    <cellStyle name="Normalny 2 3 18 2 2 4" xfId="5211"/>
    <cellStyle name="Normalny 2 3 18 2 2 4 2" xfId="5212"/>
    <cellStyle name="Normalny 2 3 18 2 2 4 3" xfId="5213"/>
    <cellStyle name="Normalny 2 3 18 2 2 4 4" xfId="5214"/>
    <cellStyle name="Normalny 2 3 18 2 2 4 5" xfId="5215"/>
    <cellStyle name="Normalny 2 3 18 2 2 4 6" xfId="5216"/>
    <cellStyle name="Normalny 2 3 18 2 2 5" xfId="5217"/>
    <cellStyle name="Normalny 2 3 18 2 2 5 2" xfId="5218"/>
    <cellStyle name="Normalny 2 3 18 2 2 5 3" xfId="5219"/>
    <cellStyle name="Normalny 2 3 18 2 2 5 4" xfId="5220"/>
    <cellStyle name="Normalny 2 3 18 2 2 5 5" xfId="5221"/>
    <cellStyle name="Normalny 2 3 18 2 2 5 6" xfId="5222"/>
    <cellStyle name="Normalny 2 3 18 2 2 6" xfId="5223"/>
    <cellStyle name="Normalny 2 3 18 2 2 7" xfId="5224"/>
    <cellStyle name="Normalny 2 3 18 2 2 8" xfId="5225"/>
    <cellStyle name="Normalny 2 3 18 2 2 9" xfId="5226"/>
    <cellStyle name="Normalny 2 3 18 2 20" xfId="5227"/>
    <cellStyle name="Normalny 2 3 18 2 20 2" xfId="5228"/>
    <cellStyle name="Normalny 2 3 18 2 20 3" xfId="5229"/>
    <cellStyle name="Normalny 2 3 18 2 20 4" xfId="5230"/>
    <cellStyle name="Normalny 2 3 18 2 20 5" xfId="5231"/>
    <cellStyle name="Normalny 2 3 18 2 20 6" xfId="5232"/>
    <cellStyle name="Normalny 2 3 18 2 21" xfId="5233"/>
    <cellStyle name="Normalny 2 3 18 2 21 2" xfId="5234"/>
    <cellStyle name="Normalny 2 3 18 2 21 3" xfId="5235"/>
    <cellStyle name="Normalny 2 3 18 2 21 4" xfId="5236"/>
    <cellStyle name="Normalny 2 3 18 2 21 5" xfId="5237"/>
    <cellStyle name="Normalny 2 3 18 2 21 6" xfId="5238"/>
    <cellStyle name="Normalny 2 3 18 2 22" xfId="5239"/>
    <cellStyle name="Normalny 2 3 18 2 22 2" xfId="5240"/>
    <cellStyle name="Normalny 2 3 18 2 22 3" xfId="5241"/>
    <cellStyle name="Normalny 2 3 18 2 22 4" xfId="5242"/>
    <cellStyle name="Normalny 2 3 18 2 22 5" xfId="5243"/>
    <cellStyle name="Normalny 2 3 18 2 22 6" xfId="5244"/>
    <cellStyle name="Normalny 2 3 18 2 23" xfId="5245"/>
    <cellStyle name="Normalny 2 3 18 2 23 2" xfId="5246"/>
    <cellStyle name="Normalny 2 3 18 2 23 3" xfId="5247"/>
    <cellStyle name="Normalny 2 3 18 2 23 4" xfId="5248"/>
    <cellStyle name="Normalny 2 3 18 2 23 5" xfId="5249"/>
    <cellStyle name="Normalny 2 3 18 2 23 6" xfId="5250"/>
    <cellStyle name="Normalny 2 3 18 2 24" xfId="5251"/>
    <cellStyle name="Normalny 2 3 18 2 24 2" xfId="5252"/>
    <cellStyle name="Normalny 2 3 18 2 24 3" xfId="5253"/>
    <cellStyle name="Normalny 2 3 18 2 24 4" xfId="5254"/>
    <cellStyle name="Normalny 2 3 18 2 24 5" xfId="5255"/>
    <cellStyle name="Normalny 2 3 18 2 24 6" xfId="5256"/>
    <cellStyle name="Normalny 2 3 18 2 25" xfId="5257"/>
    <cellStyle name="Normalny 2 3 18 2 25 2" xfId="5258"/>
    <cellStyle name="Normalny 2 3 18 2 25 3" xfId="5259"/>
    <cellStyle name="Normalny 2 3 18 2 25 4" xfId="5260"/>
    <cellStyle name="Normalny 2 3 18 2 25 5" xfId="5261"/>
    <cellStyle name="Normalny 2 3 18 2 25 6" xfId="5262"/>
    <cellStyle name="Normalny 2 3 18 2 26" xfId="5263"/>
    <cellStyle name="Normalny 2 3 18 2 26 2" xfId="5264"/>
    <cellStyle name="Normalny 2 3 18 2 26 3" xfId="5265"/>
    <cellStyle name="Normalny 2 3 18 2 26 4" xfId="5266"/>
    <cellStyle name="Normalny 2 3 18 2 26 5" xfId="5267"/>
    <cellStyle name="Normalny 2 3 18 2 26 6" xfId="5268"/>
    <cellStyle name="Normalny 2 3 18 2 27" xfId="5269"/>
    <cellStyle name="Normalny 2 3 18 2 27 2" xfId="5270"/>
    <cellStyle name="Normalny 2 3 18 2 27 3" xfId="5271"/>
    <cellStyle name="Normalny 2 3 18 2 27 4" xfId="5272"/>
    <cellStyle name="Normalny 2 3 18 2 27 5" xfId="5273"/>
    <cellStyle name="Normalny 2 3 18 2 27 6" xfId="5274"/>
    <cellStyle name="Normalny 2 3 18 2 28" xfId="5275"/>
    <cellStyle name="Normalny 2 3 18 2 28 2" xfId="5276"/>
    <cellStyle name="Normalny 2 3 18 2 28 3" xfId="5277"/>
    <cellStyle name="Normalny 2 3 18 2 28 4" xfId="5278"/>
    <cellStyle name="Normalny 2 3 18 2 28 5" xfId="5279"/>
    <cellStyle name="Normalny 2 3 18 2 28 6" xfId="5280"/>
    <cellStyle name="Normalny 2 3 18 2 29" xfId="5281"/>
    <cellStyle name="Normalny 2 3 18 2 29 2" xfId="5282"/>
    <cellStyle name="Normalny 2 3 18 2 29 3" xfId="5283"/>
    <cellStyle name="Normalny 2 3 18 2 29 4" xfId="5284"/>
    <cellStyle name="Normalny 2 3 18 2 29 5" xfId="5285"/>
    <cellStyle name="Normalny 2 3 18 2 29 6" xfId="5286"/>
    <cellStyle name="Normalny 2 3 18 2 3" xfId="5287"/>
    <cellStyle name="Normalny 2 3 18 2 3 2" xfId="5288"/>
    <cellStyle name="Normalny 2 3 18 2 3 3" xfId="5289"/>
    <cellStyle name="Normalny 2 3 18 2 3 4" xfId="5290"/>
    <cellStyle name="Normalny 2 3 18 2 3 5" xfId="5291"/>
    <cellStyle name="Normalny 2 3 18 2 3 6" xfId="5292"/>
    <cellStyle name="Normalny 2 3 18 2 30" xfId="5293"/>
    <cellStyle name="Normalny 2 3 18 2 30 2" xfId="5294"/>
    <cellStyle name="Normalny 2 3 18 2 30 3" xfId="5295"/>
    <cellStyle name="Normalny 2 3 18 2 30 4" xfId="5296"/>
    <cellStyle name="Normalny 2 3 18 2 30 5" xfId="5297"/>
    <cellStyle name="Normalny 2 3 18 2 30 6" xfId="5298"/>
    <cellStyle name="Normalny 2 3 18 2 31" xfId="5299"/>
    <cellStyle name="Normalny 2 3 18 2 31 2" xfId="5300"/>
    <cellStyle name="Normalny 2 3 18 2 31 3" xfId="5301"/>
    <cellStyle name="Normalny 2 3 18 2 31 4" xfId="5302"/>
    <cellStyle name="Normalny 2 3 18 2 31 5" xfId="5303"/>
    <cellStyle name="Normalny 2 3 18 2 31 6" xfId="5304"/>
    <cellStyle name="Normalny 2 3 18 2 32" xfId="5305"/>
    <cellStyle name="Normalny 2 3 18 2 32 2" xfId="5306"/>
    <cellStyle name="Normalny 2 3 18 2 32 3" xfId="5307"/>
    <cellStyle name="Normalny 2 3 18 2 32 4" xfId="5308"/>
    <cellStyle name="Normalny 2 3 18 2 32 5" xfId="5309"/>
    <cellStyle name="Normalny 2 3 18 2 32 6" xfId="5310"/>
    <cellStyle name="Normalny 2 3 18 2 33" xfId="5311"/>
    <cellStyle name="Normalny 2 3 18 2 33 2" xfId="5312"/>
    <cellStyle name="Normalny 2 3 18 2 33 3" xfId="5313"/>
    <cellStyle name="Normalny 2 3 18 2 33 4" xfId="5314"/>
    <cellStyle name="Normalny 2 3 18 2 33 5" xfId="5315"/>
    <cellStyle name="Normalny 2 3 18 2 33 6" xfId="5316"/>
    <cellStyle name="Normalny 2 3 18 2 34" xfId="5317"/>
    <cellStyle name="Normalny 2 3 18 2 34 2" xfId="5318"/>
    <cellStyle name="Normalny 2 3 18 2 34 3" xfId="5319"/>
    <cellStyle name="Normalny 2 3 18 2 34 4" xfId="5320"/>
    <cellStyle name="Normalny 2 3 18 2 34 5" xfId="5321"/>
    <cellStyle name="Normalny 2 3 18 2 34 6" xfId="5322"/>
    <cellStyle name="Normalny 2 3 18 2 35" xfId="5323"/>
    <cellStyle name="Normalny 2 3 18 2 35 2" xfId="5324"/>
    <cellStyle name="Normalny 2 3 18 2 35 3" xfId="5325"/>
    <cellStyle name="Normalny 2 3 18 2 35 4" xfId="5326"/>
    <cellStyle name="Normalny 2 3 18 2 35 5" xfId="5327"/>
    <cellStyle name="Normalny 2 3 18 2 35 6" xfId="5328"/>
    <cellStyle name="Normalny 2 3 18 2 36" xfId="5329"/>
    <cellStyle name="Normalny 2 3 18 2 36 2" xfId="5330"/>
    <cellStyle name="Normalny 2 3 18 2 36 3" xfId="5331"/>
    <cellStyle name="Normalny 2 3 18 2 36 4" xfId="5332"/>
    <cellStyle name="Normalny 2 3 18 2 36 5" xfId="5333"/>
    <cellStyle name="Normalny 2 3 18 2 36 6" xfId="5334"/>
    <cellStyle name="Normalny 2 3 18 2 37" xfId="5335"/>
    <cellStyle name="Normalny 2 3 18 2 37 2" xfId="5336"/>
    <cellStyle name="Normalny 2 3 18 2 37 3" xfId="5337"/>
    <cellStyle name="Normalny 2 3 18 2 37 4" xfId="5338"/>
    <cellStyle name="Normalny 2 3 18 2 37 5" xfId="5339"/>
    <cellStyle name="Normalny 2 3 18 2 37 6" xfId="5340"/>
    <cellStyle name="Normalny 2 3 18 2 38" xfId="5341"/>
    <cellStyle name="Normalny 2 3 18 2 38 2" xfId="5342"/>
    <cellStyle name="Normalny 2 3 18 2 38 3" xfId="5343"/>
    <cellStyle name="Normalny 2 3 18 2 38 4" xfId="5344"/>
    <cellStyle name="Normalny 2 3 18 2 38 5" xfId="5345"/>
    <cellStyle name="Normalny 2 3 18 2 38 6" xfId="5346"/>
    <cellStyle name="Normalny 2 3 18 2 39" xfId="5347"/>
    <cellStyle name="Normalny 2 3 18 2 39 2" xfId="5348"/>
    <cellStyle name="Normalny 2 3 18 2 39 3" xfId="5349"/>
    <cellStyle name="Normalny 2 3 18 2 39 4" xfId="5350"/>
    <cellStyle name="Normalny 2 3 18 2 39 5" xfId="5351"/>
    <cellStyle name="Normalny 2 3 18 2 39 6" xfId="5352"/>
    <cellStyle name="Normalny 2 3 18 2 4" xfId="5353"/>
    <cellStyle name="Normalny 2 3 18 2 4 2" xfId="5354"/>
    <cellStyle name="Normalny 2 3 18 2 4 3" xfId="5355"/>
    <cellStyle name="Normalny 2 3 18 2 4 4" xfId="5356"/>
    <cellStyle name="Normalny 2 3 18 2 4 5" xfId="5357"/>
    <cellStyle name="Normalny 2 3 18 2 4 6" xfId="5358"/>
    <cellStyle name="Normalny 2 3 18 2 40" xfId="5359"/>
    <cellStyle name="Normalny 2 3 18 2 40 2" xfId="5360"/>
    <cellStyle name="Normalny 2 3 18 2 40 3" xfId="5361"/>
    <cellStyle name="Normalny 2 3 18 2 40 4" xfId="5362"/>
    <cellStyle name="Normalny 2 3 18 2 40 5" xfId="5363"/>
    <cellStyle name="Normalny 2 3 18 2 40 6" xfId="5364"/>
    <cellStyle name="Normalny 2 3 18 2 41" xfId="5365"/>
    <cellStyle name="Normalny 2 3 18 2 41 2" xfId="5366"/>
    <cellStyle name="Normalny 2 3 18 2 41 3" xfId="5367"/>
    <cellStyle name="Normalny 2 3 18 2 41 4" xfId="5368"/>
    <cellStyle name="Normalny 2 3 18 2 41 5" xfId="5369"/>
    <cellStyle name="Normalny 2 3 18 2 41 6" xfId="5370"/>
    <cellStyle name="Normalny 2 3 18 2 42" xfId="5371"/>
    <cellStyle name="Normalny 2 3 18 2 42 2" xfId="5372"/>
    <cellStyle name="Normalny 2 3 18 2 42 3" xfId="5373"/>
    <cellStyle name="Normalny 2 3 18 2 42 4" xfId="5374"/>
    <cellStyle name="Normalny 2 3 18 2 42 5" xfId="5375"/>
    <cellStyle name="Normalny 2 3 18 2 42 6" xfId="5376"/>
    <cellStyle name="Normalny 2 3 18 2 43" xfId="5377"/>
    <cellStyle name="Normalny 2 3 18 2 43 2" xfId="5378"/>
    <cellStyle name="Normalny 2 3 18 2 43 3" xfId="5379"/>
    <cellStyle name="Normalny 2 3 18 2 43 4" xfId="5380"/>
    <cellStyle name="Normalny 2 3 18 2 43 5" xfId="5381"/>
    <cellStyle name="Normalny 2 3 18 2 43 6" xfId="5382"/>
    <cellStyle name="Normalny 2 3 18 2 44" xfId="5383"/>
    <cellStyle name="Normalny 2 3 18 2 44 2" xfId="5384"/>
    <cellStyle name="Normalny 2 3 18 2 44 3" xfId="5385"/>
    <cellStyle name="Normalny 2 3 18 2 44 4" xfId="5386"/>
    <cellStyle name="Normalny 2 3 18 2 44 5" xfId="5387"/>
    <cellStyle name="Normalny 2 3 18 2 44 6" xfId="5388"/>
    <cellStyle name="Normalny 2 3 18 2 45" xfId="5389"/>
    <cellStyle name="Normalny 2 3 18 2 45 2" xfId="5390"/>
    <cellStyle name="Normalny 2 3 18 2 45 3" xfId="5391"/>
    <cellStyle name="Normalny 2 3 18 2 45 4" xfId="5392"/>
    <cellStyle name="Normalny 2 3 18 2 45 5" xfId="5393"/>
    <cellStyle name="Normalny 2 3 18 2 45 6" xfId="5394"/>
    <cellStyle name="Normalny 2 3 18 2 46" xfId="5395"/>
    <cellStyle name="Normalny 2 3 18 2 46 2" xfId="5396"/>
    <cellStyle name="Normalny 2 3 18 2 46 3" xfId="5397"/>
    <cellStyle name="Normalny 2 3 18 2 46 4" xfId="5398"/>
    <cellStyle name="Normalny 2 3 18 2 46 5" xfId="5399"/>
    <cellStyle name="Normalny 2 3 18 2 46 6" xfId="5400"/>
    <cellStyle name="Normalny 2 3 18 2 47" xfId="5401"/>
    <cellStyle name="Normalny 2 3 18 2 47 2" xfId="5402"/>
    <cellStyle name="Normalny 2 3 18 2 47 3" xfId="5403"/>
    <cellStyle name="Normalny 2 3 18 2 47 4" xfId="5404"/>
    <cellStyle name="Normalny 2 3 18 2 47 5" xfId="5405"/>
    <cellStyle name="Normalny 2 3 18 2 47 6" xfId="5406"/>
    <cellStyle name="Normalny 2 3 18 2 48" xfId="5407"/>
    <cellStyle name="Normalny 2 3 18 2 48 2" xfId="5408"/>
    <cellStyle name="Normalny 2 3 18 2 48 3" xfId="5409"/>
    <cellStyle name="Normalny 2 3 18 2 48 4" xfId="5410"/>
    <cellStyle name="Normalny 2 3 18 2 48 5" xfId="5411"/>
    <cellStyle name="Normalny 2 3 18 2 48 6" xfId="5412"/>
    <cellStyle name="Normalny 2 3 18 2 49" xfId="5413"/>
    <cellStyle name="Normalny 2 3 18 2 49 2" xfId="5414"/>
    <cellStyle name="Normalny 2 3 18 2 49 3" xfId="5415"/>
    <cellStyle name="Normalny 2 3 18 2 49 4" xfId="5416"/>
    <cellStyle name="Normalny 2 3 18 2 49 5" xfId="5417"/>
    <cellStyle name="Normalny 2 3 18 2 49 6" xfId="5418"/>
    <cellStyle name="Normalny 2 3 18 2 5" xfId="5419"/>
    <cellStyle name="Normalny 2 3 18 2 5 2" xfId="5420"/>
    <cellStyle name="Normalny 2 3 18 2 5 3" xfId="5421"/>
    <cellStyle name="Normalny 2 3 18 2 5 4" xfId="5422"/>
    <cellStyle name="Normalny 2 3 18 2 5 5" xfId="5423"/>
    <cellStyle name="Normalny 2 3 18 2 5 6" xfId="5424"/>
    <cellStyle name="Normalny 2 3 18 2 50" xfId="5425"/>
    <cellStyle name="Normalny 2 3 18 2 50 2" xfId="5426"/>
    <cellStyle name="Normalny 2 3 18 2 50 3" xfId="5427"/>
    <cellStyle name="Normalny 2 3 18 2 50 4" xfId="5428"/>
    <cellStyle name="Normalny 2 3 18 2 50 5" xfId="5429"/>
    <cellStyle name="Normalny 2 3 18 2 50 6" xfId="5430"/>
    <cellStyle name="Normalny 2 3 18 2 51" xfId="5431"/>
    <cellStyle name="Normalny 2 3 18 2 51 2" xfId="5432"/>
    <cellStyle name="Normalny 2 3 18 2 51 3" xfId="5433"/>
    <cellStyle name="Normalny 2 3 18 2 51 4" xfId="5434"/>
    <cellStyle name="Normalny 2 3 18 2 51 5" xfId="5435"/>
    <cellStyle name="Normalny 2 3 18 2 51 6" xfId="5436"/>
    <cellStyle name="Normalny 2 3 18 2 52" xfId="5437"/>
    <cellStyle name="Normalny 2 3 18 2 52 2" xfId="5438"/>
    <cellStyle name="Normalny 2 3 18 2 52 3" xfId="5439"/>
    <cellStyle name="Normalny 2 3 18 2 52 4" xfId="5440"/>
    <cellStyle name="Normalny 2 3 18 2 52 5" xfId="5441"/>
    <cellStyle name="Normalny 2 3 18 2 52 6" xfId="5442"/>
    <cellStyle name="Normalny 2 3 18 2 53" xfId="5443"/>
    <cellStyle name="Normalny 2 3 18 2 53 2" xfId="5444"/>
    <cellStyle name="Normalny 2 3 18 2 53 3" xfId="5445"/>
    <cellStyle name="Normalny 2 3 18 2 53 4" xfId="5446"/>
    <cellStyle name="Normalny 2 3 18 2 53 5" xfId="5447"/>
    <cellStyle name="Normalny 2 3 18 2 53 6" xfId="5448"/>
    <cellStyle name="Normalny 2 3 18 2 54" xfId="5449"/>
    <cellStyle name="Normalny 2 3 18 2 54 2" xfId="5450"/>
    <cellStyle name="Normalny 2 3 18 2 54 3" xfId="5451"/>
    <cellStyle name="Normalny 2 3 18 2 54 4" xfId="5452"/>
    <cellStyle name="Normalny 2 3 18 2 54 5" xfId="5453"/>
    <cellStyle name="Normalny 2 3 18 2 54 6" xfId="5454"/>
    <cellStyle name="Normalny 2 3 18 2 55" xfId="5455"/>
    <cellStyle name="Normalny 2 3 18 2 55 2" xfId="5456"/>
    <cellStyle name="Normalny 2 3 18 2 55 3" xfId="5457"/>
    <cellStyle name="Normalny 2 3 18 2 55 4" xfId="5458"/>
    <cellStyle name="Normalny 2 3 18 2 55 5" xfId="5459"/>
    <cellStyle name="Normalny 2 3 18 2 55 6" xfId="5460"/>
    <cellStyle name="Normalny 2 3 18 2 56" xfId="5461"/>
    <cellStyle name="Normalny 2 3 18 2 56 2" xfId="5462"/>
    <cellStyle name="Normalny 2 3 18 2 56 3" xfId="5463"/>
    <cellStyle name="Normalny 2 3 18 2 56 4" xfId="5464"/>
    <cellStyle name="Normalny 2 3 18 2 56 5" xfId="5465"/>
    <cellStyle name="Normalny 2 3 18 2 56 6" xfId="5466"/>
    <cellStyle name="Normalny 2 3 18 2 57" xfId="5467"/>
    <cellStyle name="Normalny 2 3 18 2 57 2" xfId="5468"/>
    <cellStyle name="Normalny 2 3 18 2 57 3" xfId="5469"/>
    <cellStyle name="Normalny 2 3 18 2 57 4" xfId="5470"/>
    <cellStyle name="Normalny 2 3 18 2 57 5" xfId="5471"/>
    <cellStyle name="Normalny 2 3 18 2 57 6" xfId="5472"/>
    <cellStyle name="Normalny 2 3 18 2 58" xfId="5473"/>
    <cellStyle name="Normalny 2 3 18 2 58 2" xfId="5474"/>
    <cellStyle name="Normalny 2 3 18 2 58 3" xfId="5475"/>
    <cellStyle name="Normalny 2 3 18 2 58 4" xfId="5476"/>
    <cellStyle name="Normalny 2 3 18 2 58 5" xfId="5477"/>
    <cellStyle name="Normalny 2 3 18 2 58 6" xfId="5478"/>
    <cellStyle name="Normalny 2 3 18 2 59" xfId="5479"/>
    <cellStyle name="Normalny 2 3 18 2 59 2" xfId="5480"/>
    <cellStyle name="Normalny 2 3 18 2 59 3" xfId="5481"/>
    <cellStyle name="Normalny 2 3 18 2 59 4" xfId="5482"/>
    <cellStyle name="Normalny 2 3 18 2 59 5" xfId="5483"/>
    <cellStyle name="Normalny 2 3 18 2 59 6" xfId="5484"/>
    <cellStyle name="Normalny 2 3 18 2 6" xfId="5485"/>
    <cellStyle name="Normalny 2 3 18 2 6 2" xfId="5486"/>
    <cellStyle name="Normalny 2 3 18 2 6 3" xfId="5487"/>
    <cellStyle name="Normalny 2 3 18 2 6 4" xfId="5488"/>
    <cellStyle name="Normalny 2 3 18 2 6 5" xfId="5489"/>
    <cellStyle name="Normalny 2 3 18 2 6 6" xfId="5490"/>
    <cellStyle name="Normalny 2 3 18 2 60" xfId="5491"/>
    <cellStyle name="Normalny 2 3 18 2 60 2" xfId="5492"/>
    <cellStyle name="Normalny 2 3 18 2 60 3" xfId="5493"/>
    <cellStyle name="Normalny 2 3 18 2 60 4" xfId="5494"/>
    <cellStyle name="Normalny 2 3 18 2 60 5" xfId="5495"/>
    <cellStyle name="Normalny 2 3 18 2 60 6" xfId="5496"/>
    <cellStyle name="Normalny 2 3 18 2 61" xfId="5497"/>
    <cellStyle name="Normalny 2 3 18 2 61 2" xfId="5498"/>
    <cellStyle name="Normalny 2 3 18 2 61 3" xfId="5499"/>
    <cellStyle name="Normalny 2 3 18 2 61 4" xfId="5500"/>
    <cellStyle name="Normalny 2 3 18 2 61 5" xfId="5501"/>
    <cellStyle name="Normalny 2 3 18 2 61 6" xfId="5502"/>
    <cellStyle name="Normalny 2 3 18 2 62" xfId="5503"/>
    <cellStyle name="Normalny 2 3 18 2 62 2" xfId="5504"/>
    <cellStyle name="Normalny 2 3 18 2 62 3" xfId="5505"/>
    <cellStyle name="Normalny 2 3 18 2 62 4" xfId="5506"/>
    <cellStyle name="Normalny 2 3 18 2 62 5" xfId="5507"/>
    <cellStyle name="Normalny 2 3 18 2 62 6" xfId="5508"/>
    <cellStyle name="Normalny 2 3 18 2 63" xfId="5509"/>
    <cellStyle name="Normalny 2 3 18 2 63 2" xfId="5510"/>
    <cellStyle name="Normalny 2 3 18 2 63 3" xfId="5511"/>
    <cellStyle name="Normalny 2 3 18 2 63 4" xfId="5512"/>
    <cellStyle name="Normalny 2 3 18 2 63 5" xfId="5513"/>
    <cellStyle name="Normalny 2 3 18 2 63 6" xfId="5514"/>
    <cellStyle name="Normalny 2 3 18 2 64" xfId="5515"/>
    <cellStyle name="Normalny 2 3 18 2 64 2" xfId="5516"/>
    <cellStyle name="Normalny 2 3 18 2 64 3" xfId="5517"/>
    <cellStyle name="Normalny 2 3 18 2 64 4" xfId="5518"/>
    <cellStyle name="Normalny 2 3 18 2 64 5" xfId="5519"/>
    <cellStyle name="Normalny 2 3 18 2 64 6" xfId="5520"/>
    <cellStyle name="Normalny 2 3 18 2 65" xfId="5521"/>
    <cellStyle name="Normalny 2 3 18 2 65 2" xfId="5522"/>
    <cellStyle name="Normalny 2 3 18 2 65 3" xfId="5523"/>
    <cellStyle name="Normalny 2 3 18 2 65 4" xfId="5524"/>
    <cellStyle name="Normalny 2 3 18 2 65 5" xfId="5525"/>
    <cellStyle name="Normalny 2 3 18 2 65 6" xfId="5526"/>
    <cellStyle name="Normalny 2 3 18 2 66" xfId="5527"/>
    <cellStyle name="Normalny 2 3 18 2 66 2" xfId="5528"/>
    <cellStyle name="Normalny 2 3 18 2 66 3" xfId="5529"/>
    <cellStyle name="Normalny 2 3 18 2 66 4" xfId="5530"/>
    <cellStyle name="Normalny 2 3 18 2 66 5" xfId="5531"/>
    <cellStyle name="Normalny 2 3 18 2 66 6" xfId="5532"/>
    <cellStyle name="Normalny 2 3 18 2 67" xfId="5533"/>
    <cellStyle name="Normalny 2 3 18 2 67 2" xfId="5534"/>
    <cellStyle name="Normalny 2 3 18 2 67 3" xfId="5535"/>
    <cellStyle name="Normalny 2 3 18 2 67 4" xfId="5536"/>
    <cellStyle name="Normalny 2 3 18 2 67 5" xfId="5537"/>
    <cellStyle name="Normalny 2 3 18 2 67 6" xfId="5538"/>
    <cellStyle name="Normalny 2 3 18 2 68" xfId="5539"/>
    <cellStyle name="Normalny 2 3 18 2 68 2" xfId="5540"/>
    <cellStyle name="Normalny 2 3 18 2 68 3" xfId="5541"/>
    <cellStyle name="Normalny 2 3 18 2 68 4" xfId="5542"/>
    <cellStyle name="Normalny 2 3 18 2 68 5" xfId="5543"/>
    <cellStyle name="Normalny 2 3 18 2 68 6" xfId="5544"/>
    <cellStyle name="Normalny 2 3 18 2 69" xfId="5545"/>
    <cellStyle name="Normalny 2 3 18 2 69 2" xfId="5546"/>
    <cellStyle name="Normalny 2 3 18 2 69 3" xfId="5547"/>
    <cellStyle name="Normalny 2 3 18 2 69 4" xfId="5548"/>
    <cellStyle name="Normalny 2 3 18 2 69 5" xfId="5549"/>
    <cellStyle name="Normalny 2 3 18 2 69 6" xfId="5550"/>
    <cellStyle name="Normalny 2 3 18 2 7" xfId="5551"/>
    <cellStyle name="Normalny 2 3 18 2 7 2" xfId="5552"/>
    <cellStyle name="Normalny 2 3 18 2 7 3" xfId="5553"/>
    <cellStyle name="Normalny 2 3 18 2 7 4" xfId="5554"/>
    <cellStyle name="Normalny 2 3 18 2 7 5" xfId="5555"/>
    <cellStyle name="Normalny 2 3 18 2 7 6" xfId="5556"/>
    <cellStyle name="Normalny 2 3 18 2 70" xfId="5557"/>
    <cellStyle name="Normalny 2 3 18 2 70 2" xfId="5558"/>
    <cellStyle name="Normalny 2 3 18 2 70 3" xfId="5559"/>
    <cellStyle name="Normalny 2 3 18 2 70 4" xfId="5560"/>
    <cellStyle name="Normalny 2 3 18 2 70 5" xfId="5561"/>
    <cellStyle name="Normalny 2 3 18 2 70 6" xfId="5562"/>
    <cellStyle name="Normalny 2 3 18 2 71" xfId="5563"/>
    <cellStyle name="Normalny 2 3 18 2 71 2" xfId="5564"/>
    <cellStyle name="Normalny 2 3 18 2 71 3" xfId="5565"/>
    <cellStyle name="Normalny 2 3 18 2 71 4" xfId="5566"/>
    <cellStyle name="Normalny 2 3 18 2 71 5" xfId="5567"/>
    <cellStyle name="Normalny 2 3 18 2 71 6" xfId="5568"/>
    <cellStyle name="Normalny 2 3 18 2 72" xfId="5569"/>
    <cellStyle name="Normalny 2 3 18 2 72 2" xfId="5570"/>
    <cellStyle name="Normalny 2 3 18 2 72 3" xfId="5571"/>
    <cellStyle name="Normalny 2 3 18 2 72 4" xfId="5572"/>
    <cellStyle name="Normalny 2 3 18 2 72 5" xfId="5573"/>
    <cellStyle name="Normalny 2 3 18 2 72 6" xfId="5574"/>
    <cellStyle name="Normalny 2 3 18 2 73" xfId="5575"/>
    <cellStyle name="Normalny 2 3 18 2 73 2" xfId="5576"/>
    <cellStyle name="Normalny 2 3 18 2 73 3" xfId="5577"/>
    <cellStyle name="Normalny 2 3 18 2 73 4" xfId="5578"/>
    <cellStyle name="Normalny 2 3 18 2 73 5" xfId="5579"/>
    <cellStyle name="Normalny 2 3 18 2 73 6" xfId="5580"/>
    <cellStyle name="Normalny 2 3 18 2 74" xfId="5581"/>
    <cellStyle name="Normalny 2 3 18 2 74 2" xfId="5582"/>
    <cellStyle name="Normalny 2 3 18 2 74 3" xfId="5583"/>
    <cellStyle name="Normalny 2 3 18 2 74 4" xfId="5584"/>
    <cellStyle name="Normalny 2 3 18 2 74 5" xfId="5585"/>
    <cellStyle name="Normalny 2 3 18 2 74 6" xfId="5586"/>
    <cellStyle name="Normalny 2 3 18 2 75" xfId="5587"/>
    <cellStyle name="Normalny 2 3 18 2 75 2" xfId="5588"/>
    <cellStyle name="Normalny 2 3 18 2 75 3" xfId="5589"/>
    <cellStyle name="Normalny 2 3 18 2 75 4" xfId="5590"/>
    <cellStyle name="Normalny 2 3 18 2 75 5" xfId="5591"/>
    <cellStyle name="Normalny 2 3 18 2 75 6" xfId="5592"/>
    <cellStyle name="Normalny 2 3 18 2 76" xfId="5593"/>
    <cellStyle name="Normalny 2 3 18 2 76 2" xfId="5594"/>
    <cellStyle name="Normalny 2 3 18 2 76 3" xfId="5595"/>
    <cellStyle name="Normalny 2 3 18 2 76 4" xfId="5596"/>
    <cellStyle name="Normalny 2 3 18 2 76 5" xfId="5597"/>
    <cellStyle name="Normalny 2 3 18 2 76 6" xfId="5598"/>
    <cellStyle name="Normalny 2 3 18 2 77" xfId="5599"/>
    <cellStyle name="Normalny 2 3 18 2 77 2" xfId="5600"/>
    <cellStyle name="Normalny 2 3 18 2 77 3" xfId="5601"/>
    <cellStyle name="Normalny 2 3 18 2 77 4" xfId="5602"/>
    <cellStyle name="Normalny 2 3 18 2 77 5" xfId="5603"/>
    <cellStyle name="Normalny 2 3 18 2 77 6" xfId="5604"/>
    <cellStyle name="Normalny 2 3 18 2 78" xfId="5605"/>
    <cellStyle name="Normalny 2 3 18 2 78 2" xfId="5606"/>
    <cellStyle name="Normalny 2 3 18 2 78 3" xfId="5607"/>
    <cellStyle name="Normalny 2 3 18 2 78 4" xfId="5608"/>
    <cellStyle name="Normalny 2 3 18 2 78 5" xfId="5609"/>
    <cellStyle name="Normalny 2 3 18 2 78 6" xfId="5610"/>
    <cellStyle name="Normalny 2 3 18 2 79" xfId="5611"/>
    <cellStyle name="Normalny 2 3 18 2 79 2" xfId="5612"/>
    <cellStyle name="Normalny 2 3 18 2 79 3" xfId="5613"/>
    <cellStyle name="Normalny 2 3 18 2 79 4" xfId="5614"/>
    <cellStyle name="Normalny 2 3 18 2 79 5" xfId="5615"/>
    <cellStyle name="Normalny 2 3 18 2 79 6" xfId="5616"/>
    <cellStyle name="Normalny 2 3 18 2 8" xfId="5617"/>
    <cellStyle name="Normalny 2 3 18 2 8 2" xfId="5618"/>
    <cellStyle name="Normalny 2 3 18 2 8 3" xfId="5619"/>
    <cellStyle name="Normalny 2 3 18 2 8 4" xfId="5620"/>
    <cellStyle name="Normalny 2 3 18 2 8 5" xfId="5621"/>
    <cellStyle name="Normalny 2 3 18 2 8 6" xfId="5622"/>
    <cellStyle name="Normalny 2 3 18 2 80" xfId="5623"/>
    <cellStyle name="Normalny 2 3 18 2 80 2" xfId="5624"/>
    <cellStyle name="Normalny 2 3 18 2 80 3" xfId="5625"/>
    <cellStyle name="Normalny 2 3 18 2 80 4" xfId="5626"/>
    <cellStyle name="Normalny 2 3 18 2 80 5" xfId="5627"/>
    <cellStyle name="Normalny 2 3 18 2 80 6" xfId="5628"/>
    <cellStyle name="Normalny 2 3 18 2 81" xfId="5629"/>
    <cellStyle name="Normalny 2 3 18 2 81 2" xfId="5630"/>
    <cellStyle name="Normalny 2 3 18 2 81 3" xfId="5631"/>
    <cellStyle name="Normalny 2 3 18 2 81 4" xfId="5632"/>
    <cellStyle name="Normalny 2 3 18 2 81 5" xfId="5633"/>
    <cellStyle name="Normalny 2 3 18 2 81 6" xfId="5634"/>
    <cellStyle name="Normalny 2 3 18 2 82" xfId="5635"/>
    <cellStyle name="Normalny 2 3 18 2 82 2" xfId="5636"/>
    <cellStyle name="Normalny 2 3 18 2 82 3" xfId="5637"/>
    <cellStyle name="Normalny 2 3 18 2 82 4" xfId="5638"/>
    <cellStyle name="Normalny 2 3 18 2 82 5" xfId="5639"/>
    <cellStyle name="Normalny 2 3 18 2 82 6" xfId="5640"/>
    <cellStyle name="Normalny 2 3 18 2 83" xfId="5641"/>
    <cellStyle name="Normalny 2 3 18 2 83 2" xfId="5642"/>
    <cellStyle name="Normalny 2 3 18 2 83 3" xfId="5643"/>
    <cellStyle name="Normalny 2 3 18 2 83 4" xfId="5644"/>
    <cellStyle name="Normalny 2 3 18 2 83 5" xfId="5645"/>
    <cellStyle name="Normalny 2 3 18 2 83 6" xfId="5646"/>
    <cellStyle name="Normalny 2 3 18 2 84" xfId="5647"/>
    <cellStyle name="Normalny 2 3 18 2 84 2" xfId="5648"/>
    <cellStyle name="Normalny 2 3 18 2 84 3" xfId="5649"/>
    <cellStyle name="Normalny 2 3 18 2 84 4" xfId="5650"/>
    <cellStyle name="Normalny 2 3 18 2 84 5" xfId="5651"/>
    <cellStyle name="Normalny 2 3 18 2 84 6" xfId="5652"/>
    <cellStyle name="Normalny 2 3 18 2 85" xfId="5653"/>
    <cellStyle name="Normalny 2 3 18 2 85 10" xfId="5654"/>
    <cellStyle name="Normalny 2 3 18 2 85 11" xfId="5655"/>
    <cellStyle name="Normalny 2 3 18 2 85 12" xfId="5656"/>
    <cellStyle name="Normalny 2 3 18 2 85 13" xfId="5657"/>
    <cellStyle name="Normalny 2 3 18 2 85 14" xfId="5658"/>
    <cellStyle name="Normalny 2 3 18 2 85 15" xfId="5659"/>
    <cellStyle name="Normalny 2 3 18 2 85 16" xfId="5660"/>
    <cellStyle name="Normalny 2 3 18 2 85 17" xfId="5661"/>
    <cellStyle name="Normalny 2 3 18 2 85 18" xfId="5662"/>
    <cellStyle name="Normalny 2 3 18 2 85 19" xfId="5663"/>
    <cellStyle name="Normalny 2 3 18 2 85 2" xfId="5664"/>
    <cellStyle name="Normalny 2 3 18 2 85 2 2" xfId="5665"/>
    <cellStyle name="Normalny 2 3 18 2 85 2 3" xfId="5666"/>
    <cellStyle name="Normalny 2 3 18 2 85 2 4" xfId="5667"/>
    <cellStyle name="Normalny 2 3 18 2 85 2 5" xfId="5668"/>
    <cellStyle name="Normalny 2 3 18 2 85 2 6" xfId="5669"/>
    <cellStyle name="Normalny 2 3 18 2 85 20" xfId="5670"/>
    <cellStyle name="Normalny 2 3 18 2 85 21" xfId="5671"/>
    <cellStyle name="Normalny 2 3 18 2 85 22" xfId="5672"/>
    <cellStyle name="Normalny 2 3 18 2 85 23" xfId="5673"/>
    <cellStyle name="Normalny 2 3 18 2 85 24" xfId="5674"/>
    <cellStyle name="Normalny 2 3 18 2 85 3" xfId="5675"/>
    <cellStyle name="Normalny 2 3 18 2 85 4" xfId="5676"/>
    <cellStyle name="Normalny 2 3 18 2 85 5" xfId="5677"/>
    <cellStyle name="Normalny 2 3 18 2 85 6" xfId="5678"/>
    <cellStyle name="Normalny 2 3 18 2 85 7" xfId="5679"/>
    <cellStyle name="Normalny 2 3 18 2 85 8" xfId="5680"/>
    <cellStyle name="Normalny 2 3 18 2 85 9" xfId="5681"/>
    <cellStyle name="Normalny 2 3 18 2 86" xfId="5682"/>
    <cellStyle name="Normalny 2 3 18 2 87" xfId="5683"/>
    <cellStyle name="Normalny 2 3 18 2 87 2" xfId="5684"/>
    <cellStyle name="Normalny 2 3 18 2 87 2 2" xfId="5685"/>
    <cellStyle name="Normalny 2 3 18 2 87 2 3" xfId="5686"/>
    <cellStyle name="Normalny 2 3 18 2 87 2 4" xfId="5687"/>
    <cellStyle name="Normalny 2 3 18 2 87 2 5" xfId="5688"/>
    <cellStyle name="Normalny 2 3 18 2 87 2 6" xfId="5689"/>
    <cellStyle name="Normalny 2 3 18 2 88" xfId="5690"/>
    <cellStyle name="Normalny 2 3 18 2 88 2" xfId="5691"/>
    <cellStyle name="Normalny 2 3 18 2 88 3" xfId="5692"/>
    <cellStyle name="Normalny 2 3 18 2 88 4" xfId="5693"/>
    <cellStyle name="Normalny 2 3 18 2 88 5" xfId="5694"/>
    <cellStyle name="Normalny 2 3 18 2 88 6" xfId="5695"/>
    <cellStyle name="Normalny 2 3 18 2 89" xfId="5696"/>
    <cellStyle name="Normalny 2 3 18 2 89 2" xfId="5697"/>
    <cellStyle name="Normalny 2 3 18 2 89 3" xfId="5698"/>
    <cellStyle name="Normalny 2 3 18 2 89 4" xfId="5699"/>
    <cellStyle name="Normalny 2 3 18 2 89 5" xfId="5700"/>
    <cellStyle name="Normalny 2 3 18 2 89 6" xfId="5701"/>
    <cellStyle name="Normalny 2 3 18 2 9" xfId="5702"/>
    <cellStyle name="Normalny 2 3 18 2 9 2" xfId="5703"/>
    <cellStyle name="Normalny 2 3 18 2 9 3" xfId="5704"/>
    <cellStyle name="Normalny 2 3 18 2 9 4" xfId="5705"/>
    <cellStyle name="Normalny 2 3 18 2 9 5" xfId="5706"/>
    <cellStyle name="Normalny 2 3 18 2 9 6" xfId="5707"/>
    <cellStyle name="Normalny 2 3 18 2 90" xfId="5708"/>
    <cellStyle name="Normalny 2 3 18 2 90 2" xfId="5709"/>
    <cellStyle name="Normalny 2 3 18 2 90 3" xfId="5710"/>
    <cellStyle name="Normalny 2 3 18 2 90 4" xfId="5711"/>
    <cellStyle name="Normalny 2 3 18 2 90 5" xfId="5712"/>
    <cellStyle name="Normalny 2 3 18 2 90 6" xfId="5713"/>
    <cellStyle name="Normalny 2 3 18 2 91" xfId="5714"/>
    <cellStyle name="Normalny 2 3 18 2 91 2" xfId="5715"/>
    <cellStyle name="Normalny 2 3 18 2 91 3" xfId="5716"/>
    <cellStyle name="Normalny 2 3 18 2 91 4" xfId="5717"/>
    <cellStyle name="Normalny 2 3 18 2 91 5" xfId="5718"/>
    <cellStyle name="Normalny 2 3 18 2 91 6" xfId="5719"/>
    <cellStyle name="Normalny 2 3 18 2 92" xfId="5720"/>
    <cellStyle name="Normalny 2 3 18 2 92 2" xfId="5721"/>
    <cellStyle name="Normalny 2 3 18 2 92 3" xfId="5722"/>
    <cellStyle name="Normalny 2 3 18 2 92 4" xfId="5723"/>
    <cellStyle name="Normalny 2 3 18 2 92 5" xfId="5724"/>
    <cellStyle name="Normalny 2 3 18 2 92 6" xfId="5725"/>
    <cellStyle name="Normalny 2 3 18 2 93" xfId="5726"/>
    <cellStyle name="Normalny 2 3 18 2 93 2" xfId="5727"/>
    <cellStyle name="Normalny 2 3 18 2 93 3" xfId="5728"/>
    <cellStyle name="Normalny 2 3 18 2 93 4" xfId="5729"/>
    <cellStyle name="Normalny 2 3 18 2 93 5" xfId="5730"/>
    <cellStyle name="Normalny 2 3 18 2 93 6" xfId="5731"/>
    <cellStyle name="Normalny 2 3 18 2 94" xfId="5732"/>
    <cellStyle name="Normalny 2 3 18 2 94 2" xfId="5733"/>
    <cellStyle name="Normalny 2 3 18 2 94 3" xfId="5734"/>
    <cellStyle name="Normalny 2 3 18 2 94 4" xfId="5735"/>
    <cellStyle name="Normalny 2 3 18 2 94 5" xfId="5736"/>
    <cellStyle name="Normalny 2 3 18 2 94 6" xfId="5737"/>
    <cellStyle name="Normalny 2 3 18 2 95" xfId="5738"/>
    <cellStyle name="Normalny 2 3 18 2 95 2" xfId="5739"/>
    <cellStyle name="Normalny 2 3 18 2 95 3" xfId="5740"/>
    <cellStyle name="Normalny 2 3 18 2 95 4" xfId="5741"/>
    <cellStyle name="Normalny 2 3 18 2 95 5" xfId="5742"/>
    <cellStyle name="Normalny 2 3 18 2 95 6" xfId="5743"/>
    <cellStyle name="Normalny 2 3 18 2 96" xfId="5744"/>
    <cellStyle name="Normalny 2 3 18 2 96 2" xfId="5745"/>
    <cellStyle name="Normalny 2 3 18 2 96 3" xfId="5746"/>
    <cellStyle name="Normalny 2 3 18 2 96 4" xfId="5747"/>
    <cellStyle name="Normalny 2 3 18 2 96 5" xfId="5748"/>
    <cellStyle name="Normalny 2 3 18 2 96 6" xfId="5749"/>
    <cellStyle name="Normalny 2 3 18 2 97" xfId="5750"/>
    <cellStyle name="Normalny 2 3 18 2 97 2" xfId="5751"/>
    <cellStyle name="Normalny 2 3 18 2 97 3" xfId="5752"/>
    <cellStyle name="Normalny 2 3 18 2 97 4" xfId="5753"/>
    <cellStyle name="Normalny 2 3 18 2 97 5" xfId="5754"/>
    <cellStyle name="Normalny 2 3 18 2 97 6" xfId="5755"/>
    <cellStyle name="Normalny 2 3 18 2 98" xfId="5756"/>
    <cellStyle name="Normalny 2 3 18 2 98 2" xfId="5757"/>
    <cellStyle name="Normalny 2 3 18 2 98 3" xfId="5758"/>
    <cellStyle name="Normalny 2 3 18 2 98 4" xfId="5759"/>
    <cellStyle name="Normalny 2 3 18 2 98 5" xfId="5760"/>
    <cellStyle name="Normalny 2 3 18 2 98 6" xfId="5761"/>
    <cellStyle name="Normalny 2 3 18 2 99" xfId="5762"/>
    <cellStyle name="Normalny 2 3 18 2 99 2" xfId="5763"/>
    <cellStyle name="Normalny 2 3 18 2 99 3" xfId="5764"/>
    <cellStyle name="Normalny 2 3 18 2 99 4" xfId="5765"/>
    <cellStyle name="Normalny 2 3 18 2 99 5" xfId="5766"/>
    <cellStyle name="Normalny 2 3 18 2 99 6" xfId="5767"/>
    <cellStyle name="Normalny 2 3 18 20" xfId="5768"/>
    <cellStyle name="Normalny 2 3 18 21" xfId="5769"/>
    <cellStyle name="Normalny 2 3 18 22" xfId="5770"/>
    <cellStyle name="Normalny 2 3 18 23" xfId="5771"/>
    <cellStyle name="Normalny 2 3 18 24" xfId="5772"/>
    <cellStyle name="Normalny 2 3 18 25" xfId="5773"/>
    <cellStyle name="Normalny 2 3 18 26" xfId="5774"/>
    <cellStyle name="Normalny 2 3 18 27" xfId="5775"/>
    <cellStyle name="Normalny 2 3 18 28" xfId="5776"/>
    <cellStyle name="Normalny 2 3 18 29" xfId="5777"/>
    <cellStyle name="Normalny 2 3 18 3" xfId="5778"/>
    <cellStyle name="Normalny 2 3 18 3 2" xfId="5779"/>
    <cellStyle name="Normalny 2 3 18 3 3" xfId="5780"/>
    <cellStyle name="Normalny 2 3 18 3 4" xfId="5781"/>
    <cellStyle name="Normalny 2 3 18 3 5" xfId="5782"/>
    <cellStyle name="Normalny 2 3 18 3 6" xfId="5783"/>
    <cellStyle name="Normalny 2 3 18 30" xfId="5784"/>
    <cellStyle name="Normalny 2 3 18 31" xfId="5785"/>
    <cellStyle name="Normalny 2 3 18 32" xfId="5786"/>
    <cellStyle name="Normalny 2 3 18 33" xfId="5787"/>
    <cellStyle name="Normalny 2 3 18 34" xfId="5788"/>
    <cellStyle name="Normalny 2 3 18 35" xfId="5789"/>
    <cellStyle name="Normalny 2 3 18 36" xfId="5790"/>
    <cellStyle name="Normalny 2 3 18 37" xfId="5791"/>
    <cellStyle name="Normalny 2 3 18 38" xfId="5792"/>
    <cellStyle name="Normalny 2 3 18 39" xfId="5793"/>
    <cellStyle name="Normalny 2 3 18 4" xfId="5794"/>
    <cellStyle name="Normalny 2 3 18 4 2" xfId="5795"/>
    <cellStyle name="Normalny 2 3 18 4 3" xfId="5796"/>
    <cellStyle name="Normalny 2 3 18 4 4" xfId="5797"/>
    <cellStyle name="Normalny 2 3 18 4 5" xfId="5798"/>
    <cellStyle name="Normalny 2 3 18 4 6" xfId="5799"/>
    <cellStyle name="Normalny 2 3 18 40" xfId="5800"/>
    <cellStyle name="Normalny 2 3 18 41" xfId="5801"/>
    <cellStyle name="Normalny 2 3 18 42" xfId="5802"/>
    <cellStyle name="Normalny 2 3 18 43" xfId="5803"/>
    <cellStyle name="Normalny 2 3 18 44" xfId="5804"/>
    <cellStyle name="Normalny 2 3 18 45" xfId="5805"/>
    <cellStyle name="Normalny 2 3 18 46" xfId="5806"/>
    <cellStyle name="Normalny 2 3 18 47" xfId="5807"/>
    <cellStyle name="Normalny 2 3 18 48" xfId="5808"/>
    <cellStyle name="Normalny 2 3 18 49" xfId="5809"/>
    <cellStyle name="Normalny 2 3 18 5" xfId="5810"/>
    <cellStyle name="Normalny 2 3 18 5 2" xfId="5811"/>
    <cellStyle name="Normalny 2 3 18 5 3" xfId="5812"/>
    <cellStyle name="Normalny 2 3 18 5 4" xfId="5813"/>
    <cellStyle name="Normalny 2 3 18 5 5" xfId="5814"/>
    <cellStyle name="Normalny 2 3 18 5 6" xfId="5815"/>
    <cellStyle name="Normalny 2 3 18 50" xfId="5816"/>
    <cellStyle name="Normalny 2 3 18 51" xfId="5817"/>
    <cellStyle name="Normalny 2 3 18 52" xfId="5818"/>
    <cellStyle name="Normalny 2 3 18 53" xfId="5819"/>
    <cellStyle name="Normalny 2 3 18 54" xfId="5820"/>
    <cellStyle name="Normalny 2 3 18 55" xfId="5821"/>
    <cellStyle name="Normalny 2 3 18 56" xfId="5822"/>
    <cellStyle name="Normalny 2 3 18 57" xfId="5823"/>
    <cellStyle name="Normalny 2 3 18 58" xfId="5824"/>
    <cellStyle name="Normalny 2 3 18 59" xfId="5825"/>
    <cellStyle name="Normalny 2 3 18 6" xfId="5826"/>
    <cellStyle name="Normalny 2 3 18 6 2" xfId="5827"/>
    <cellStyle name="Normalny 2 3 18 6 3" xfId="5828"/>
    <cellStyle name="Normalny 2 3 18 6 4" xfId="5829"/>
    <cellStyle name="Normalny 2 3 18 6 5" xfId="5830"/>
    <cellStyle name="Normalny 2 3 18 6 6" xfId="5831"/>
    <cellStyle name="Normalny 2 3 18 60" xfId="5832"/>
    <cellStyle name="Normalny 2 3 18 61" xfId="5833"/>
    <cellStyle name="Normalny 2 3 18 62" xfId="5834"/>
    <cellStyle name="Normalny 2 3 18 63" xfId="5835"/>
    <cellStyle name="Normalny 2 3 18 64" xfId="5836"/>
    <cellStyle name="Normalny 2 3 18 65" xfId="5837"/>
    <cellStyle name="Normalny 2 3 18 66" xfId="5838"/>
    <cellStyle name="Normalny 2 3 18 67" xfId="5839"/>
    <cellStyle name="Normalny 2 3 18 68" xfId="5840"/>
    <cellStyle name="Normalny 2 3 18 69" xfId="5841"/>
    <cellStyle name="Normalny 2 3 18 7" xfId="5842"/>
    <cellStyle name="Normalny 2 3 18 7 2" xfId="5843"/>
    <cellStyle name="Normalny 2 3 18 7 3" xfId="5844"/>
    <cellStyle name="Normalny 2 3 18 7 4" xfId="5845"/>
    <cellStyle name="Normalny 2 3 18 7 5" xfId="5846"/>
    <cellStyle name="Normalny 2 3 18 7 6" xfId="5847"/>
    <cellStyle name="Normalny 2 3 18 70" xfId="5848"/>
    <cellStyle name="Normalny 2 3 18 71" xfId="5849"/>
    <cellStyle name="Normalny 2 3 18 72" xfId="5850"/>
    <cellStyle name="Normalny 2 3 18 73" xfId="5851"/>
    <cellStyle name="Normalny 2 3 18 74" xfId="5852"/>
    <cellStyle name="Normalny 2 3 18 75" xfId="5853"/>
    <cellStyle name="Normalny 2 3 18 76" xfId="5854"/>
    <cellStyle name="Normalny 2 3 18 77" xfId="5855"/>
    <cellStyle name="Normalny 2 3 18 78" xfId="5856"/>
    <cellStyle name="Normalny 2 3 18 79" xfId="5857"/>
    <cellStyle name="Normalny 2 3 18 8" xfId="5858"/>
    <cellStyle name="Normalny 2 3 18 8 2" xfId="5859"/>
    <cellStyle name="Normalny 2 3 18 8 3" xfId="5860"/>
    <cellStyle name="Normalny 2 3 18 8 4" xfId="5861"/>
    <cellStyle name="Normalny 2 3 18 8 5" xfId="5862"/>
    <cellStyle name="Normalny 2 3 18 8 6" xfId="5863"/>
    <cellStyle name="Normalny 2 3 18 80" xfId="5864"/>
    <cellStyle name="Normalny 2 3 18 80 10" xfId="5865"/>
    <cellStyle name="Normalny 2 3 18 80 10 2" xfId="5866"/>
    <cellStyle name="Normalny 2 3 18 80 10 3" xfId="5867"/>
    <cellStyle name="Normalny 2 3 18 80 10 4" xfId="5868"/>
    <cellStyle name="Normalny 2 3 18 80 10 5" xfId="5869"/>
    <cellStyle name="Normalny 2 3 18 80 10 6" xfId="5870"/>
    <cellStyle name="Normalny 2 3 18 80 11" xfId="5871"/>
    <cellStyle name="Normalny 2 3 18 80 11 2" xfId="5872"/>
    <cellStyle name="Normalny 2 3 18 80 11 3" xfId="5873"/>
    <cellStyle name="Normalny 2 3 18 80 11 4" xfId="5874"/>
    <cellStyle name="Normalny 2 3 18 80 11 5" xfId="5875"/>
    <cellStyle name="Normalny 2 3 18 80 11 6" xfId="5876"/>
    <cellStyle name="Normalny 2 3 18 80 12" xfId="5877"/>
    <cellStyle name="Normalny 2 3 18 80 12 2" xfId="5878"/>
    <cellStyle name="Normalny 2 3 18 80 12 3" xfId="5879"/>
    <cellStyle name="Normalny 2 3 18 80 12 4" xfId="5880"/>
    <cellStyle name="Normalny 2 3 18 80 12 5" xfId="5881"/>
    <cellStyle name="Normalny 2 3 18 80 12 6" xfId="5882"/>
    <cellStyle name="Normalny 2 3 18 80 13" xfId="5883"/>
    <cellStyle name="Normalny 2 3 18 80 13 2" xfId="5884"/>
    <cellStyle name="Normalny 2 3 18 80 13 3" xfId="5885"/>
    <cellStyle name="Normalny 2 3 18 80 13 4" xfId="5886"/>
    <cellStyle name="Normalny 2 3 18 80 13 5" xfId="5887"/>
    <cellStyle name="Normalny 2 3 18 80 13 6" xfId="5888"/>
    <cellStyle name="Normalny 2 3 18 80 14" xfId="5889"/>
    <cellStyle name="Normalny 2 3 18 80 14 2" xfId="5890"/>
    <cellStyle name="Normalny 2 3 18 80 14 3" xfId="5891"/>
    <cellStyle name="Normalny 2 3 18 80 14 4" xfId="5892"/>
    <cellStyle name="Normalny 2 3 18 80 14 5" xfId="5893"/>
    <cellStyle name="Normalny 2 3 18 80 14 6" xfId="5894"/>
    <cellStyle name="Normalny 2 3 18 80 15" xfId="5895"/>
    <cellStyle name="Normalny 2 3 18 80 15 2" xfId="5896"/>
    <cellStyle name="Normalny 2 3 18 80 15 3" xfId="5897"/>
    <cellStyle name="Normalny 2 3 18 80 15 4" xfId="5898"/>
    <cellStyle name="Normalny 2 3 18 80 15 5" xfId="5899"/>
    <cellStyle name="Normalny 2 3 18 80 15 6" xfId="5900"/>
    <cellStyle name="Normalny 2 3 18 80 16" xfId="5901"/>
    <cellStyle name="Normalny 2 3 18 80 16 2" xfId="5902"/>
    <cellStyle name="Normalny 2 3 18 80 16 3" xfId="5903"/>
    <cellStyle name="Normalny 2 3 18 80 16 4" xfId="5904"/>
    <cellStyle name="Normalny 2 3 18 80 16 5" xfId="5905"/>
    <cellStyle name="Normalny 2 3 18 80 16 6" xfId="5906"/>
    <cellStyle name="Normalny 2 3 18 80 17" xfId="5907"/>
    <cellStyle name="Normalny 2 3 18 80 17 2" xfId="5908"/>
    <cellStyle name="Normalny 2 3 18 80 17 3" xfId="5909"/>
    <cellStyle name="Normalny 2 3 18 80 17 4" xfId="5910"/>
    <cellStyle name="Normalny 2 3 18 80 17 5" xfId="5911"/>
    <cellStyle name="Normalny 2 3 18 80 17 6" xfId="5912"/>
    <cellStyle name="Normalny 2 3 18 80 18" xfId="5913"/>
    <cellStyle name="Normalny 2 3 18 80 18 2" xfId="5914"/>
    <cellStyle name="Normalny 2 3 18 80 18 3" xfId="5915"/>
    <cellStyle name="Normalny 2 3 18 80 18 4" xfId="5916"/>
    <cellStyle name="Normalny 2 3 18 80 18 5" xfId="5917"/>
    <cellStyle name="Normalny 2 3 18 80 18 6" xfId="5918"/>
    <cellStyle name="Normalny 2 3 18 80 19" xfId="5919"/>
    <cellStyle name="Normalny 2 3 18 80 19 2" xfId="5920"/>
    <cellStyle name="Normalny 2 3 18 80 19 3" xfId="5921"/>
    <cellStyle name="Normalny 2 3 18 80 19 4" xfId="5922"/>
    <cellStyle name="Normalny 2 3 18 80 19 5" xfId="5923"/>
    <cellStyle name="Normalny 2 3 18 80 19 6" xfId="5924"/>
    <cellStyle name="Normalny 2 3 18 80 2" xfId="5925"/>
    <cellStyle name="Normalny 2 3 18 80 2 2" xfId="5926"/>
    <cellStyle name="Normalny 2 3 18 80 2 2 2" xfId="5927"/>
    <cellStyle name="Normalny 2 3 18 80 2 2 3" xfId="5928"/>
    <cellStyle name="Normalny 2 3 18 80 2 2 4" xfId="5929"/>
    <cellStyle name="Normalny 2 3 18 80 2 2 5" xfId="5930"/>
    <cellStyle name="Normalny 2 3 18 80 2 2 6" xfId="5931"/>
    <cellStyle name="Normalny 2 3 18 80 20" xfId="5932"/>
    <cellStyle name="Normalny 2 3 18 80 20 2" xfId="5933"/>
    <cellStyle name="Normalny 2 3 18 80 20 3" xfId="5934"/>
    <cellStyle name="Normalny 2 3 18 80 20 4" xfId="5935"/>
    <cellStyle name="Normalny 2 3 18 80 20 5" xfId="5936"/>
    <cellStyle name="Normalny 2 3 18 80 20 6" xfId="5937"/>
    <cellStyle name="Normalny 2 3 18 80 21" xfId="5938"/>
    <cellStyle name="Normalny 2 3 18 80 21 2" xfId="5939"/>
    <cellStyle name="Normalny 2 3 18 80 21 3" xfId="5940"/>
    <cellStyle name="Normalny 2 3 18 80 21 4" xfId="5941"/>
    <cellStyle name="Normalny 2 3 18 80 21 5" xfId="5942"/>
    <cellStyle name="Normalny 2 3 18 80 21 6" xfId="5943"/>
    <cellStyle name="Normalny 2 3 18 80 22" xfId="5944"/>
    <cellStyle name="Normalny 2 3 18 80 22 2" xfId="5945"/>
    <cellStyle name="Normalny 2 3 18 80 22 3" xfId="5946"/>
    <cellStyle name="Normalny 2 3 18 80 22 4" xfId="5947"/>
    <cellStyle name="Normalny 2 3 18 80 22 5" xfId="5948"/>
    <cellStyle name="Normalny 2 3 18 80 22 6" xfId="5949"/>
    <cellStyle name="Normalny 2 3 18 80 23" xfId="5950"/>
    <cellStyle name="Normalny 2 3 18 80 23 2" xfId="5951"/>
    <cellStyle name="Normalny 2 3 18 80 23 3" xfId="5952"/>
    <cellStyle name="Normalny 2 3 18 80 23 4" xfId="5953"/>
    <cellStyle name="Normalny 2 3 18 80 23 5" xfId="5954"/>
    <cellStyle name="Normalny 2 3 18 80 23 6" xfId="5955"/>
    <cellStyle name="Normalny 2 3 18 80 24" xfId="5956"/>
    <cellStyle name="Normalny 2 3 18 80 24 2" xfId="5957"/>
    <cellStyle name="Normalny 2 3 18 80 24 3" xfId="5958"/>
    <cellStyle name="Normalny 2 3 18 80 24 4" xfId="5959"/>
    <cellStyle name="Normalny 2 3 18 80 24 5" xfId="5960"/>
    <cellStyle name="Normalny 2 3 18 80 24 6" xfId="5961"/>
    <cellStyle name="Normalny 2 3 18 80 25" xfId="5962"/>
    <cellStyle name="Normalny 2 3 18 80 26" xfId="5963"/>
    <cellStyle name="Normalny 2 3 18 80 27" xfId="5964"/>
    <cellStyle name="Normalny 2 3 18 80 28" xfId="5965"/>
    <cellStyle name="Normalny 2 3 18 80 3" xfId="5966"/>
    <cellStyle name="Normalny 2 3 18 80 3 2" xfId="5967"/>
    <cellStyle name="Normalny 2 3 18 80 3 3" xfId="5968"/>
    <cellStyle name="Normalny 2 3 18 80 3 4" xfId="5969"/>
    <cellStyle name="Normalny 2 3 18 80 3 5" xfId="5970"/>
    <cellStyle name="Normalny 2 3 18 80 3 6" xfId="5971"/>
    <cellStyle name="Normalny 2 3 18 80 4" xfId="5972"/>
    <cellStyle name="Normalny 2 3 18 80 4 2" xfId="5973"/>
    <cellStyle name="Normalny 2 3 18 80 4 3" xfId="5974"/>
    <cellStyle name="Normalny 2 3 18 80 4 4" xfId="5975"/>
    <cellStyle name="Normalny 2 3 18 80 4 5" xfId="5976"/>
    <cellStyle name="Normalny 2 3 18 80 4 6" xfId="5977"/>
    <cellStyle name="Normalny 2 3 18 80 5" xfId="5978"/>
    <cellStyle name="Normalny 2 3 18 80 5 2" xfId="5979"/>
    <cellStyle name="Normalny 2 3 18 80 5 3" xfId="5980"/>
    <cellStyle name="Normalny 2 3 18 80 5 4" xfId="5981"/>
    <cellStyle name="Normalny 2 3 18 80 5 5" xfId="5982"/>
    <cellStyle name="Normalny 2 3 18 80 5 6" xfId="5983"/>
    <cellStyle name="Normalny 2 3 18 80 6" xfId="5984"/>
    <cellStyle name="Normalny 2 3 18 80 6 2" xfId="5985"/>
    <cellStyle name="Normalny 2 3 18 80 6 3" xfId="5986"/>
    <cellStyle name="Normalny 2 3 18 80 6 4" xfId="5987"/>
    <cellStyle name="Normalny 2 3 18 80 6 5" xfId="5988"/>
    <cellStyle name="Normalny 2 3 18 80 6 6" xfId="5989"/>
    <cellStyle name="Normalny 2 3 18 80 7" xfId="5990"/>
    <cellStyle name="Normalny 2 3 18 80 7 2" xfId="5991"/>
    <cellStyle name="Normalny 2 3 18 80 7 3" xfId="5992"/>
    <cellStyle name="Normalny 2 3 18 80 7 4" xfId="5993"/>
    <cellStyle name="Normalny 2 3 18 80 7 5" xfId="5994"/>
    <cellStyle name="Normalny 2 3 18 80 7 6" xfId="5995"/>
    <cellStyle name="Normalny 2 3 18 80 8" xfId="5996"/>
    <cellStyle name="Normalny 2 3 18 80 8 2" xfId="5997"/>
    <cellStyle name="Normalny 2 3 18 80 8 3" xfId="5998"/>
    <cellStyle name="Normalny 2 3 18 80 8 4" xfId="5999"/>
    <cellStyle name="Normalny 2 3 18 80 8 5" xfId="6000"/>
    <cellStyle name="Normalny 2 3 18 80 8 6" xfId="6001"/>
    <cellStyle name="Normalny 2 3 18 80 9" xfId="6002"/>
    <cellStyle name="Normalny 2 3 18 80 9 2" xfId="6003"/>
    <cellStyle name="Normalny 2 3 18 80 9 3" xfId="6004"/>
    <cellStyle name="Normalny 2 3 18 80 9 4" xfId="6005"/>
    <cellStyle name="Normalny 2 3 18 80 9 5" xfId="6006"/>
    <cellStyle name="Normalny 2 3 18 80 9 6" xfId="6007"/>
    <cellStyle name="Normalny 2 3 18 81" xfId="6008"/>
    <cellStyle name="Normalny 2 3 18 81 2" xfId="6009"/>
    <cellStyle name="Normalny 2 3 18 81 3" xfId="6010"/>
    <cellStyle name="Normalny 2 3 18 81 4" xfId="6011"/>
    <cellStyle name="Normalny 2 3 18 81 5" xfId="6012"/>
    <cellStyle name="Normalny 2 3 18 81 6" xfId="6013"/>
    <cellStyle name="Normalny 2 3 18 82" xfId="6014"/>
    <cellStyle name="Normalny 2 3 18 82 2" xfId="6015"/>
    <cellStyle name="Normalny 2 3 18 82 3" xfId="6016"/>
    <cellStyle name="Normalny 2 3 18 82 4" xfId="6017"/>
    <cellStyle name="Normalny 2 3 18 82 5" xfId="6018"/>
    <cellStyle name="Normalny 2 3 18 82 6" xfId="6019"/>
    <cellStyle name="Normalny 2 3 18 83" xfId="6020"/>
    <cellStyle name="Normalny 2 3 18 84" xfId="6021"/>
    <cellStyle name="Normalny 2 3 18 85" xfId="6022"/>
    <cellStyle name="Normalny 2 3 18 86" xfId="6023"/>
    <cellStyle name="Normalny 2 3 18 87" xfId="6024"/>
    <cellStyle name="Normalny 2 3 18 88" xfId="6025"/>
    <cellStyle name="Normalny 2 3 18 89" xfId="6026"/>
    <cellStyle name="Normalny 2 3 18 9" xfId="6027"/>
    <cellStyle name="Normalny 2 3 18 9 2" xfId="6028"/>
    <cellStyle name="Normalny 2 3 18 9 3" xfId="6029"/>
    <cellStyle name="Normalny 2 3 18 9 4" xfId="6030"/>
    <cellStyle name="Normalny 2 3 18 9 5" xfId="6031"/>
    <cellStyle name="Normalny 2 3 18 9 6" xfId="6032"/>
    <cellStyle name="Normalny 2 3 18 90" xfId="6033"/>
    <cellStyle name="Normalny 2 3 18 91" xfId="6034"/>
    <cellStyle name="Normalny 2 3 18 92" xfId="6035"/>
    <cellStyle name="Normalny 2 3 18 93" xfId="6036"/>
    <cellStyle name="Normalny 2 3 18 94" xfId="6037"/>
    <cellStyle name="Normalny 2 3 18 95" xfId="6038"/>
    <cellStyle name="Normalny 2 3 18 96" xfId="6039"/>
    <cellStyle name="Normalny 2 3 18 97" xfId="6040"/>
    <cellStyle name="Normalny 2 3 18 98" xfId="6041"/>
    <cellStyle name="Normalny 2 3 18 99" xfId="6042"/>
    <cellStyle name="Normalny 2 3 19" xfId="6043"/>
    <cellStyle name="Normalny 2 3 19 2" xfId="6044"/>
    <cellStyle name="Normalny 2 3 19 3" xfId="6045"/>
    <cellStyle name="Normalny 2 3 19 4" xfId="6046"/>
    <cellStyle name="Normalny 2 3 19 5" xfId="6047"/>
    <cellStyle name="Normalny 2 3 19 6" xfId="6048"/>
    <cellStyle name="Normalny 2 3 2" xfId="6049"/>
    <cellStyle name="Normalny 2 3 2 2" xfId="6050"/>
    <cellStyle name="Normalny 2 3 2 3" xfId="6051"/>
    <cellStyle name="Normalny 2 3 2 4" xfId="6052"/>
    <cellStyle name="Normalny 2 3 2 5" xfId="6053"/>
    <cellStyle name="Normalny 2 3 2 6" xfId="6054"/>
    <cellStyle name="Normalny 2 3 20" xfId="6055"/>
    <cellStyle name="Normalny 2 3 20 2" xfId="6056"/>
    <cellStyle name="Normalny 2 3 20 3" xfId="6057"/>
    <cellStyle name="Normalny 2 3 20 4" xfId="6058"/>
    <cellStyle name="Normalny 2 3 20 5" xfId="6059"/>
    <cellStyle name="Normalny 2 3 20 6" xfId="6060"/>
    <cellStyle name="Normalny 2 3 21" xfId="6061"/>
    <cellStyle name="Normalny 2 3 21 2" xfId="6062"/>
    <cellStyle name="Normalny 2 3 21 3" xfId="6063"/>
    <cellStyle name="Normalny 2 3 21 4" xfId="6064"/>
    <cellStyle name="Normalny 2 3 21 5" xfId="6065"/>
    <cellStyle name="Normalny 2 3 21 6" xfId="6066"/>
    <cellStyle name="Normalny 2 3 22" xfId="6067"/>
    <cellStyle name="Normalny 2 3 22 10" xfId="6068"/>
    <cellStyle name="Normalny 2 3 22 11" xfId="6069"/>
    <cellStyle name="Normalny 2 3 22 12" xfId="6070"/>
    <cellStyle name="Normalny 2 3 22 13" xfId="6071"/>
    <cellStyle name="Normalny 2 3 22 14" xfId="6072"/>
    <cellStyle name="Normalny 2 3 22 15" xfId="6073"/>
    <cellStyle name="Normalny 2 3 22 16" xfId="6074"/>
    <cellStyle name="Normalny 2 3 22 17" xfId="6075"/>
    <cellStyle name="Normalny 2 3 22 18" xfId="6076"/>
    <cellStyle name="Normalny 2 3 22 19" xfId="6077"/>
    <cellStyle name="Normalny 2 3 22 2" xfId="6078"/>
    <cellStyle name="Normalny 2 3 22 2 10" xfId="6079"/>
    <cellStyle name="Normalny 2 3 22 2 10 2" xfId="6080"/>
    <cellStyle name="Normalny 2 3 22 2 10 3" xfId="6081"/>
    <cellStyle name="Normalny 2 3 22 2 10 4" xfId="6082"/>
    <cellStyle name="Normalny 2 3 22 2 10 5" xfId="6083"/>
    <cellStyle name="Normalny 2 3 22 2 10 6" xfId="6084"/>
    <cellStyle name="Normalny 2 3 22 2 100" xfId="6085"/>
    <cellStyle name="Normalny 2 3 22 2 11" xfId="6086"/>
    <cellStyle name="Normalny 2 3 22 2 11 2" xfId="6087"/>
    <cellStyle name="Normalny 2 3 22 2 11 3" xfId="6088"/>
    <cellStyle name="Normalny 2 3 22 2 11 4" xfId="6089"/>
    <cellStyle name="Normalny 2 3 22 2 11 5" xfId="6090"/>
    <cellStyle name="Normalny 2 3 22 2 11 6" xfId="6091"/>
    <cellStyle name="Normalny 2 3 22 2 12" xfId="6092"/>
    <cellStyle name="Normalny 2 3 22 2 12 2" xfId="6093"/>
    <cellStyle name="Normalny 2 3 22 2 12 3" xfId="6094"/>
    <cellStyle name="Normalny 2 3 22 2 12 4" xfId="6095"/>
    <cellStyle name="Normalny 2 3 22 2 12 5" xfId="6096"/>
    <cellStyle name="Normalny 2 3 22 2 12 6" xfId="6097"/>
    <cellStyle name="Normalny 2 3 22 2 13" xfId="6098"/>
    <cellStyle name="Normalny 2 3 22 2 13 2" xfId="6099"/>
    <cellStyle name="Normalny 2 3 22 2 13 3" xfId="6100"/>
    <cellStyle name="Normalny 2 3 22 2 13 4" xfId="6101"/>
    <cellStyle name="Normalny 2 3 22 2 13 5" xfId="6102"/>
    <cellStyle name="Normalny 2 3 22 2 13 6" xfId="6103"/>
    <cellStyle name="Normalny 2 3 22 2 14" xfId="6104"/>
    <cellStyle name="Normalny 2 3 22 2 14 2" xfId="6105"/>
    <cellStyle name="Normalny 2 3 22 2 14 3" xfId="6106"/>
    <cellStyle name="Normalny 2 3 22 2 14 4" xfId="6107"/>
    <cellStyle name="Normalny 2 3 22 2 14 5" xfId="6108"/>
    <cellStyle name="Normalny 2 3 22 2 14 6" xfId="6109"/>
    <cellStyle name="Normalny 2 3 22 2 15" xfId="6110"/>
    <cellStyle name="Normalny 2 3 22 2 15 2" xfId="6111"/>
    <cellStyle name="Normalny 2 3 22 2 15 3" xfId="6112"/>
    <cellStyle name="Normalny 2 3 22 2 15 4" xfId="6113"/>
    <cellStyle name="Normalny 2 3 22 2 15 5" xfId="6114"/>
    <cellStyle name="Normalny 2 3 22 2 15 6" xfId="6115"/>
    <cellStyle name="Normalny 2 3 22 2 16" xfId="6116"/>
    <cellStyle name="Normalny 2 3 22 2 16 2" xfId="6117"/>
    <cellStyle name="Normalny 2 3 22 2 16 3" xfId="6118"/>
    <cellStyle name="Normalny 2 3 22 2 16 4" xfId="6119"/>
    <cellStyle name="Normalny 2 3 22 2 16 5" xfId="6120"/>
    <cellStyle name="Normalny 2 3 22 2 16 6" xfId="6121"/>
    <cellStyle name="Normalny 2 3 22 2 17" xfId="6122"/>
    <cellStyle name="Normalny 2 3 22 2 17 2" xfId="6123"/>
    <cellStyle name="Normalny 2 3 22 2 17 3" xfId="6124"/>
    <cellStyle name="Normalny 2 3 22 2 17 4" xfId="6125"/>
    <cellStyle name="Normalny 2 3 22 2 17 5" xfId="6126"/>
    <cellStyle name="Normalny 2 3 22 2 17 6" xfId="6127"/>
    <cellStyle name="Normalny 2 3 22 2 18" xfId="6128"/>
    <cellStyle name="Normalny 2 3 22 2 18 2" xfId="6129"/>
    <cellStyle name="Normalny 2 3 22 2 18 3" xfId="6130"/>
    <cellStyle name="Normalny 2 3 22 2 18 4" xfId="6131"/>
    <cellStyle name="Normalny 2 3 22 2 18 5" xfId="6132"/>
    <cellStyle name="Normalny 2 3 22 2 18 6" xfId="6133"/>
    <cellStyle name="Normalny 2 3 22 2 19" xfId="6134"/>
    <cellStyle name="Normalny 2 3 22 2 19 2" xfId="6135"/>
    <cellStyle name="Normalny 2 3 22 2 19 3" xfId="6136"/>
    <cellStyle name="Normalny 2 3 22 2 19 4" xfId="6137"/>
    <cellStyle name="Normalny 2 3 22 2 19 5" xfId="6138"/>
    <cellStyle name="Normalny 2 3 22 2 19 6" xfId="6139"/>
    <cellStyle name="Normalny 2 3 22 2 2" xfId="6140"/>
    <cellStyle name="Normalny 2 3 22 2 2 10" xfId="6141"/>
    <cellStyle name="Normalny 2 3 22 2 2 11" xfId="6142"/>
    <cellStyle name="Normalny 2 3 22 2 2 12" xfId="6143"/>
    <cellStyle name="Normalny 2 3 22 2 2 13" xfId="6144"/>
    <cellStyle name="Normalny 2 3 22 2 2 14" xfId="6145"/>
    <cellStyle name="Normalny 2 3 22 2 2 15" xfId="6146"/>
    <cellStyle name="Normalny 2 3 22 2 2 16" xfId="6147"/>
    <cellStyle name="Normalny 2 3 22 2 2 17" xfId="6148"/>
    <cellStyle name="Normalny 2 3 22 2 2 18" xfId="6149"/>
    <cellStyle name="Normalny 2 3 22 2 2 19" xfId="6150"/>
    <cellStyle name="Normalny 2 3 22 2 2 2" xfId="6151"/>
    <cellStyle name="Normalny 2 3 22 2 2 2 10" xfId="6152"/>
    <cellStyle name="Normalny 2 3 22 2 2 2 10 2" xfId="6153"/>
    <cellStyle name="Normalny 2 3 22 2 2 2 10 3" xfId="6154"/>
    <cellStyle name="Normalny 2 3 22 2 2 2 10 4" xfId="6155"/>
    <cellStyle name="Normalny 2 3 22 2 2 2 10 5" xfId="6156"/>
    <cellStyle name="Normalny 2 3 22 2 2 2 10 6" xfId="6157"/>
    <cellStyle name="Normalny 2 3 22 2 2 2 11" xfId="6158"/>
    <cellStyle name="Normalny 2 3 22 2 2 2 11 2" xfId="6159"/>
    <cellStyle name="Normalny 2 3 22 2 2 2 11 3" xfId="6160"/>
    <cellStyle name="Normalny 2 3 22 2 2 2 11 4" xfId="6161"/>
    <cellStyle name="Normalny 2 3 22 2 2 2 11 5" xfId="6162"/>
    <cellStyle name="Normalny 2 3 22 2 2 2 11 6" xfId="6163"/>
    <cellStyle name="Normalny 2 3 22 2 2 2 12" xfId="6164"/>
    <cellStyle name="Normalny 2 3 22 2 2 2 12 2" xfId="6165"/>
    <cellStyle name="Normalny 2 3 22 2 2 2 12 3" xfId="6166"/>
    <cellStyle name="Normalny 2 3 22 2 2 2 12 4" xfId="6167"/>
    <cellStyle name="Normalny 2 3 22 2 2 2 12 5" xfId="6168"/>
    <cellStyle name="Normalny 2 3 22 2 2 2 12 6" xfId="6169"/>
    <cellStyle name="Normalny 2 3 22 2 2 2 13" xfId="6170"/>
    <cellStyle name="Normalny 2 3 22 2 2 2 13 2" xfId="6171"/>
    <cellStyle name="Normalny 2 3 22 2 2 2 13 3" xfId="6172"/>
    <cellStyle name="Normalny 2 3 22 2 2 2 13 4" xfId="6173"/>
    <cellStyle name="Normalny 2 3 22 2 2 2 13 5" xfId="6174"/>
    <cellStyle name="Normalny 2 3 22 2 2 2 13 6" xfId="6175"/>
    <cellStyle name="Normalny 2 3 22 2 2 2 14" xfId="6176"/>
    <cellStyle name="Normalny 2 3 22 2 2 2 14 2" xfId="6177"/>
    <cellStyle name="Normalny 2 3 22 2 2 2 14 3" xfId="6178"/>
    <cellStyle name="Normalny 2 3 22 2 2 2 14 4" xfId="6179"/>
    <cellStyle name="Normalny 2 3 22 2 2 2 14 5" xfId="6180"/>
    <cellStyle name="Normalny 2 3 22 2 2 2 14 6" xfId="6181"/>
    <cellStyle name="Normalny 2 3 22 2 2 2 15" xfId="6182"/>
    <cellStyle name="Normalny 2 3 22 2 2 2 15 2" xfId="6183"/>
    <cellStyle name="Normalny 2 3 22 2 2 2 15 3" xfId="6184"/>
    <cellStyle name="Normalny 2 3 22 2 2 2 15 4" xfId="6185"/>
    <cellStyle name="Normalny 2 3 22 2 2 2 15 5" xfId="6186"/>
    <cellStyle name="Normalny 2 3 22 2 2 2 15 6" xfId="6187"/>
    <cellStyle name="Normalny 2 3 22 2 2 2 16" xfId="6188"/>
    <cellStyle name="Normalny 2 3 22 2 2 2 16 2" xfId="6189"/>
    <cellStyle name="Normalny 2 3 22 2 2 2 16 3" xfId="6190"/>
    <cellStyle name="Normalny 2 3 22 2 2 2 16 4" xfId="6191"/>
    <cellStyle name="Normalny 2 3 22 2 2 2 16 5" xfId="6192"/>
    <cellStyle name="Normalny 2 3 22 2 2 2 16 6" xfId="6193"/>
    <cellStyle name="Normalny 2 3 22 2 2 2 17" xfId="6194"/>
    <cellStyle name="Normalny 2 3 22 2 2 2 17 2" xfId="6195"/>
    <cellStyle name="Normalny 2 3 22 2 2 2 17 3" xfId="6196"/>
    <cellStyle name="Normalny 2 3 22 2 2 2 17 4" xfId="6197"/>
    <cellStyle name="Normalny 2 3 22 2 2 2 17 5" xfId="6198"/>
    <cellStyle name="Normalny 2 3 22 2 2 2 17 6" xfId="6199"/>
    <cellStyle name="Normalny 2 3 22 2 2 2 18" xfId="6200"/>
    <cellStyle name="Normalny 2 3 22 2 2 2 18 2" xfId="6201"/>
    <cellStyle name="Normalny 2 3 22 2 2 2 18 3" xfId="6202"/>
    <cellStyle name="Normalny 2 3 22 2 2 2 18 4" xfId="6203"/>
    <cellStyle name="Normalny 2 3 22 2 2 2 18 5" xfId="6204"/>
    <cellStyle name="Normalny 2 3 22 2 2 2 18 6" xfId="6205"/>
    <cellStyle name="Normalny 2 3 22 2 2 2 19" xfId="6206"/>
    <cellStyle name="Normalny 2 3 22 2 2 2 19 2" xfId="6207"/>
    <cellStyle name="Normalny 2 3 22 2 2 2 19 3" xfId="6208"/>
    <cellStyle name="Normalny 2 3 22 2 2 2 19 4" xfId="6209"/>
    <cellStyle name="Normalny 2 3 22 2 2 2 19 5" xfId="6210"/>
    <cellStyle name="Normalny 2 3 22 2 2 2 19 6" xfId="6211"/>
    <cellStyle name="Normalny 2 3 22 2 2 2 2" xfId="6212"/>
    <cellStyle name="Normalny 2 3 22 2 2 2 2 2" xfId="6213"/>
    <cellStyle name="Normalny 2 3 22 2 2 2 2 2 2" xfId="6214"/>
    <cellStyle name="Normalny 2 3 22 2 2 2 2 2 3" xfId="6215"/>
    <cellStyle name="Normalny 2 3 22 2 2 2 2 2 4" xfId="6216"/>
    <cellStyle name="Normalny 2 3 22 2 2 2 2 2 5" xfId="6217"/>
    <cellStyle name="Normalny 2 3 22 2 2 2 2 2 6" xfId="6218"/>
    <cellStyle name="Normalny 2 3 22 2 2 2 20" xfId="6219"/>
    <cellStyle name="Normalny 2 3 22 2 2 2 20 2" xfId="6220"/>
    <cellStyle name="Normalny 2 3 22 2 2 2 20 3" xfId="6221"/>
    <cellStyle name="Normalny 2 3 22 2 2 2 20 4" xfId="6222"/>
    <cellStyle name="Normalny 2 3 22 2 2 2 20 5" xfId="6223"/>
    <cellStyle name="Normalny 2 3 22 2 2 2 20 6" xfId="6224"/>
    <cellStyle name="Normalny 2 3 22 2 2 2 21" xfId="6225"/>
    <cellStyle name="Normalny 2 3 22 2 2 2 21 2" xfId="6226"/>
    <cellStyle name="Normalny 2 3 22 2 2 2 21 3" xfId="6227"/>
    <cellStyle name="Normalny 2 3 22 2 2 2 21 4" xfId="6228"/>
    <cellStyle name="Normalny 2 3 22 2 2 2 21 5" xfId="6229"/>
    <cellStyle name="Normalny 2 3 22 2 2 2 21 6" xfId="6230"/>
    <cellStyle name="Normalny 2 3 22 2 2 2 22" xfId="6231"/>
    <cellStyle name="Normalny 2 3 22 2 2 2 22 2" xfId="6232"/>
    <cellStyle name="Normalny 2 3 22 2 2 2 22 3" xfId="6233"/>
    <cellStyle name="Normalny 2 3 22 2 2 2 22 4" xfId="6234"/>
    <cellStyle name="Normalny 2 3 22 2 2 2 22 5" xfId="6235"/>
    <cellStyle name="Normalny 2 3 22 2 2 2 22 6" xfId="6236"/>
    <cellStyle name="Normalny 2 3 22 2 2 2 23" xfId="6237"/>
    <cellStyle name="Normalny 2 3 22 2 2 2 23 2" xfId="6238"/>
    <cellStyle name="Normalny 2 3 22 2 2 2 23 3" xfId="6239"/>
    <cellStyle name="Normalny 2 3 22 2 2 2 23 4" xfId="6240"/>
    <cellStyle name="Normalny 2 3 22 2 2 2 23 5" xfId="6241"/>
    <cellStyle name="Normalny 2 3 22 2 2 2 23 6" xfId="6242"/>
    <cellStyle name="Normalny 2 3 22 2 2 2 24" xfId="6243"/>
    <cellStyle name="Normalny 2 3 22 2 2 2 24 2" xfId="6244"/>
    <cellStyle name="Normalny 2 3 22 2 2 2 24 3" xfId="6245"/>
    <cellStyle name="Normalny 2 3 22 2 2 2 24 4" xfId="6246"/>
    <cellStyle name="Normalny 2 3 22 2 2 2 24 5" xfId="6247"/>
    <cellStyle name="Normalny 2 3 22 2 2 2 24 6" xfId="6248"/>
    <cellStyle name="Normalny 2 3 22 2 2 2 25" xfId="6249"/>
    <cellStyle name="Normalny 2 3 22 2 2 2 26" xfId="6250"/>
    <cellStyle name="Normalny 2 3 22 2 2 2 27" xfId="6251"/>
    <cellStyle name="Normalny 2 3 22 2 2 2 28" xfId="6252"/>
    <cellStyle name="Normalny 2 3 22 2 2 2 3" xfId="6253"/>
    <cellStyle name="Normalny 2 3 22 2 2 2 3 2" xfId="6254"/>
    <cellStyle name="Normalny 2 3 22 2 2 2 3 3" xfId="6255"/>
    <cellStyle name="Normalny 2 3 22 2 2 2 3 4" xfId="6256"/>
    <cellStyle name="Normalny 2 3 22 2 2 2 3 5" xfId="6257"/>
    <cellStyle name="Normalny 2 3 22 2 2 2 3 6" xfId="6258"/>
    <cellStyle name="Normalny 2 3 22 2 2 2 4" xfId="6259"/>
    <cellStyle name="Normalny 2 3 22 2 2 2 4 2" xfId="6260"/>
    <cellStyle name="Normalny 2 3 22 2 2 2 4 3" xfId="6261"/>
    <cellStyle name="Normalny 2 3 22 2 2 2 4 4" xfId="6262"/>
    <cellStyle name="Normalny 2 3 22 2 2 2 4 5" xfId="6263"/>
    <cellStyle name="Normalny 2 3 22 2 2 2 4 6" xfId="6264"/>
    <cellStyle name="Normalny 2 3 22 2 2 2 5" xfId="6265"/>
    <cellStyle name="Normalny 2 3 22 2 2 2 5 2" xfId="6266"/>
    <cellStyle name="Normalny 2 3 22 2 2 2 5 3" xfId="6267"/>
    <cellStyle name="Normalny 2 3 22 2 2 2 5 4" xfId="6268"/>
    <cellStyle name="Normalny 2 3 22 2 2 2 5 5" xfId="6269"/>
    <cellStyle name="Normalny 2 3 22 2 2 2 5 6" xfId="6270"/>
    <cellStyle name="Normalny 2 3 22 2 2 2 6" xfId="6271"/>
    <cellStyle name="Normalny 2 3 22 2 2 2 6 2" xfId="6272"/>
    <cellStyle name="Normalny 2 3 22 2 2 2 6 3" xfId="6273"/>
    <cellStyle name="Normalny 2 3 22 2 2 2 6 4" xfId="6274"/>
    <cellStyle name="Normalny 2 3 22 2 2 2 6 5" xfId="6275"/>
    <cellStyle name="Normalny 2 3 22 2 2 2 6 6" xfId="6276"/>
    <cellStyle name="Normalny 2 3 22 2 2 2 7" xfId="6277"/>
    <cellStyle name="Normalny 2 3 22 2 2 2 7 2" xfId="6278"/>
    <cellStyle name="Normalny 2 3 22 2 2 2 7 3" xfId="6279"/>
    <cellStyle name="Normalny 2 3 22 2 2 2 7 4" xfId="6280"/>
    <cellStyle name="Normalny 2 3 22 2 2 2 7 5" xfId="6281"/>
    <cellStyle name="Normalny 2 3 22 2 2 2 7 6" xfId="6282"/>
    <cellStyle name="Normalny 2 3 22 2 2 2 8" xfId="6283"/>
    <cellStyle name="Normalny 2 3 22 2 2 2 8 2" xfId="6284"/>
    <cellStyle name="Normalny 2 3 22 2 2 2 8 3" xfId="6285"/>
    <cellStyle name="Normalny 2 3 22 2 2 2 8 4" xfId="6286"/>
    <cellStyle name="Normalny 2 3 22 2 2 2 8 5" xfId="6287"/>
    <cellStyle name="Normalny 2 3 22 2 2 2 8 6" xfId="6288"/>
    <cellStyle name="Normalny 2 3 22 2 2 2 9" xfId="6289"/>
    <cellStyle name="Normalny 2 3 22 2 2 2 9 2" xfId="6290"/>
    <cellStyle name="Normalny 2 3 22 2 2 2 9 3" xfId="6291"/>
    <cellStyle name="Normalny 2 3 22 2 2 2 9 4" xfId="6292"/>
    <cellStyle name="Normalny 2 3 22 2 2 2 9 5" xfId="6293"/>
    <cellStyle name="Normalny 2 3 22 2 2 2 9 6" xfId="6294"/>
    <cellStyle name="Normalny 2 3 22 2 2 20" xfId="6295"/>
    <cellStyle name="Normalny 2 3 22 2 2 21" xfId="6296"/>
    <cellStyle name="Normalny 2 3 22 2 2 22" xfId="6297"/>
    <cellStyle name="Normalny 2 3 22 2 2 23" xfId="6298"/>
    <cellStyle name="Normalny 2 3 22 2 2 24" xfId="6299"/>
    <cellStyle name="Normalny 2 3 22 2 2 25" xfId="6300"/>
    <cellStyle name="Normalny 2 3 22 2 2 26" xfId="6301"/>
    <cellStyle name="Normalny 2 3 22 2 2 3" xfId="6302"/>
    <cellStyle name="Normalny 2 3 22 2 2 3 2" xfId="6303"/>
    <cellStyle name="Normalny 2 3 22 2 2 3 3" xfId="6304"/>
    <cellStyle name="Normalny 2 3 22 2 2 3 4" xfId="6305"/>
    <cellStyle name="Normalny 2 3 22 2 2 3 5" xfId="6306"/>
    <cellStyle name="Normalny 2 3 22 2 2 3 6" xfId="6307"/>
    <cellStyle name="Normalny 2 3 22 2 2 4" xfId="6308"/>
    <cellStyle name="Normalny 2 3 22 2 2 4 2" xfId="6309"/>
    <cellStyle name="Normalny 2 3 22 2 2 4 3" xfId="6310"/>
    <cellStyle name="Normalny 2 3 22 2 2 4 4" xfId="6311"/>
    <cellStyle name="Normalny 2 3 22 2 2 4 5" xfId="6312"/>
    <cellStyle name="Normalny 2 3 22 2 2 4 6" xfId="6313"/>
    <cellStyle name="Normalny 2 3 22 2 2 5" xfId="6314"/>
    <cellStyle name="Normalny 2 3 22 2 2 5 2" xfId="6315"/>
    <cellStyle name="Normalny 2 3 22 2 2 5 3" xfId="6316"/>
    <cellStyle name="Normalny 2 3 22 2 2 5 4" xfId="6317"/>
    <cellStyle name="Normalny 2 3 22 2 2 5 5" xfId="6318"/>
    <cellStyle name="Normalny 2 3 22 2 2 5 6" xfId="6319"/>
    <cellStyle name="Normalny 2 3 22 2 2 6" xfId="6320"/>
    <cellStyle name="Normalny 2 3 22 2 2 7" xfId="6321"/>
    <cellStyle name="Normalny 2 3 22 2 2 8" xfId="6322"/>
    <cellStyle name="Normalny 2 3 22 2 2 9" xfId="6323"/>
    <cellStyle name="Normalny 2 3 22 2 20" xfId="6324"/>
    <cellStyle name="Normalny 2 3 22 2 20 2" xfId="6325"/>
    <cellStyle name="Normalny 2 3 22 2 20 3" xfId="6326"/>
    <cellStyle name="Normalny 2 3 22 2 20 4" xfId="6327"/>
    <cellStyle name="Normalny 2 3 22 2 20 5" xfId="6328"/>
    <cellStyle name="Normalny 2 3 22 2 20 6" xfId="6329"/>
    <cellStyle name="Normalny 2 3 22 2 21" xfId="6330"/>
    <cellStyle name="Normalny 2 3 22 2 21 2" xfId="6331"/>
    <cellStyle name="Normalny 2 3 22 2 21 3" xfId="6332"/>
    <cellStyle name="Normalny 2 3 22 2 21 4" xfId="6333"/>
    <cellStyle name="Normalny 2 3 22 2 21 5" xfId="6334"/>
    <cellStyle name="Normalny 2 3 22 2 21 6" xfId="6335"/>
    <cellStyle name="Normalny 2 3 22 2 22" xfId="6336"/>
    <cellStyle name="Normalny 2 3 22 2 22 2" xfId="6337"/>
    <cellStyle name="Normalny 2 3 22 2 22 3" xfId="6338"/>
    <cellStyle name="Normalny 2 3 22 2 22 4" xfId="6339"/>
    <cellStyle name="Normalny 2 3 22 2 22 5" xfId="6340"/>
    <cellStyle name="Normalny 2 3 22 2 22 6" xfId="6341"/>
    <cellStyle name="Normalny 2 3 22 2 23" xfId="6342"/>
    <cellStyle name="Normalny 2 3 22 2 23 2" xfId="6343"/>
    <cellStyle name="Normalny 2 3 22 2 23 3" xfId="6344"/>
    <cellStyle name="Normalny 2 3 22 2 23 4" xfId="6345"/>
    <cellStyle name="Normalny 2 3 22 2 23 5" xfId="6346"/>
    <cellStyle name="Normalny 2 3 22 2 23 6" xfId="6347"/>
    <cellStyle name="Normalny 2 3 22 2 24" xfId="6348"/>
    <cellStyle name="Normalny 2 3 22 2 24 2" xfId="6349"/>
    <cellStyle name="Normalny 2 3 22 2 24 3" xfId="6350"/>
    <cellStyle name="Normalny 2 3 22 2 24 4" xfId="6351"/>
    <cellStyle name="Normalny 2 3 22 2 24 5" xfId="6352"/>
    <cellStyle name="Normalny 2 3 22 2 24 6" xfId="6353"/>
    <cellStyle name="Normalny 2 3 22 2 25" xfId="6354"/>
    <cellStyle name="Normalny 2 3 22 2 25 2" xfId="6355"/>
    <cellStyle name="Normalny 2 3 22 2 25 3" xfId="6356"/>
    <cellStyle name="Normalny 2 3 22 2 25 4" xfId="6357"/>
    <cellStyle name="Normalny 2 3 22 2 25 5" xfId="6358"/>
    <cellStyle name="Normalny 2 3 22 2 25 6" xfId="6359"/>
    <cellStyle name="Normalny 2 3 22 2 26" xfId="6360"/>
    <cellStyle name="Normalny 2 3 22 2 26 2" xfId="6361"/>
    <cellStyle name="Normalny 2 3 22 2 26 3" xfId="6362"/>
    <cellStyle name="Normalny 2 3 22 2 26 4" xfId="6363"/>
    <cellStyle name="Normalny 2 3 22 2 26 5" xfId="6364"/>
    <cellStyle name="Normalny 2 3 22 2 26 6" xfId="6365"/>
    <cellStyle name="Normalny 2 3 22 2 27" xfId="6366"/>
    <cellStyle name="Normalny 2 3 22 2 27 2" xfId="6367"/>
    <cellStyle name="Normalny 2 3 22 2 27 3" xfId="6368"/>
    <cellStyle name="Normalny 2 3 22 2 27 4" xfId="6369"/>
    <cellStyle name="Normalny 2 3 22 2 27 5" xfId="6370"/>
    <cellStyle name="Normalny 2 3 22 2 27 6" xfId="6371"/>
    <cellStyle name="Normalny 2 3 22 2 28" xfId="6372"/>
    <cellStyle name="Normalny 2 3 22 2 28 2" xfId="6373"/>
    <cellStyle name="Normalny 2 3 22 2 28 3" xfId="6374"/>
    <cellStyle name="Normalny 2 3 22 2 28 4" xfId="6375"/>
    <cellStyle name="Normalny 2 3 22 2 28 5" xfId="6376"/>
    <cellStyle name="Normalny 2 3 22 2 28 6" xfId="6377"/>
    <cellStyle name="Normalny 2 3 22 2 29" xfId="6378"/>
    <cellStyle name="Normalny 2 3 22 2 29 2" xfId="6379"/>
    <cellStyle name="Normalny 2 3 22 2 29 3" xfId="6380"/>
    <cellStyle name="Normalny 2 3 22 2 29 4" xfId="6381"/>
    <cellStyle name="Normalny 2 3 22 2 29 5" xfId="6382"/>
    <cellStyle name="Normalny 2 3 22 2 29 6" xfId="6383"/>
    <cellStyle name="Normalny 2 3 22 2 3" xfId="6384"/>
    <cellStyle name="Normalny 2 3 22 2 3 2" xfId="6385"/>
    <cellStyle name="Normalny 2 3 22 2 3 3" xfId="6386"/>
    <cellStyle name="Normalny 2 3 22 2 3 4" xfId="6387"/>
    <cellStyle name="Normalny 2 3 22 2 3 5" xfId="6388"/>
    <cellStyle name="Normalny 2 3 22 2 3 6" xfId="6389"/>
    <cellStyle name="Normalny 2 3 22 2 30" xfId="6390"/>
    <cellStyle name="Normalny 2 3 22 2 30 2" xfId="6391"/>
    <cellStyle name="Normalny 2 3 22 2 30 3" xfId="6392"/>
    <cellStyle name="Normalny 2 3 22 2 30 4" xfId="6393"/>
    <cellStyle name="Normalny 2 3 22 2 30 5" xfId="6394"/>
    <cellStyle name="Normalny 2 3 22 2 30 6" xfId="6395"/>
    <cellStyle name="Normalny 2 3 22 2 31" xfId="6396"/>
    <cellStyle name="Normalny 2 3 22 2 31 2" xfId="6397"/>
    <cellStyle name="Normalny 2 3 22 2 31 3" xfId="6398"/>
    <cellStyle name="Normalny 2 3 22 2 31 4" xfId="6399"/>
    <cellStyle name="Normalny 2 3 22 2 31 5" xfId="6400"/>
    <cellStyle name="Normalny 2 3 22 2 31 6" xfId="6401"/>
    <cellStyle name="Normalny 2 3 22 2 32" xfId="6402"/>
    <cellStyle name="Normalny 2 3 22 2 32 2" xfId="6403"/>
    <cellStyle name="Normalny 2 3 22 2 32 3" xfId="6404"/>
    <cellStyle name="Normalny 2 3 22 2 32 4" xfId="6405"/>
    <cellStyle name="Normalny 2 3 22 2 32 5" xfId="6406"/>
    <cellStyle name="Normalny 2 3 22 2 32 6" xfId="6407"/>
    <cellStyle name="Normalny 2 3 22 2 33" xfId="6408"/>
    <cellStyle name="Normalny 2 3 22 2 33 2" xfId="6409"/>
    <cellStyle name="Normalny 2 3 22 2 33 3" xfId="6410"/>
    <cellStyle name="Normalny 2 3 22 2 33 4" xfId="6411"/>
    <cellStyle name="Normalny 2 3 22 2 33 5" xfId="6412"/>
    <cellStyle name="Normalny 2 3 22 2 33 6" xfId="6413"/>
    <cellStyle name="Normalny 2 3 22 2 34" xfId="6414"/>
    <cellStyle name="Normalny 2 3 22 2 34 2" xfId="6415"/>
    <cellStyle name="Normalny 2 3 22 2 34 3" xfId="6416"/>
    <cellStyle name="Normalny 2 3 22 2 34 4" xfId="6417"/>
    <cellStyle name="Normalny 2 3 22 2 34 5" xfId="6418"/>
    <cellStyle name="Normalny 2 3 22 2 34 6" xfId="6419"/>
    <cellStyle name="Normalny 2 3 22 2 35" xfId="6420"/>
    <cellStyle name="Normalny 2 3 22 2 35 2" xfId="6421"/>
    <cellStyle name="Normalny 2 3 22 2 35 3" xfId="6422"/>
    <cellStyle name="Normalny 2 3 22 2 35 4" xfId="6423"/>
    <cellStyle name="Normalny 2 3 22 2 35 5" xfId="6424"/>
    <cellStyle name="Normalny 2 3 22 2 35 6" xfId="6425"/>
    <cellStyle name="Normalny 2 3 22 2 36" xfId="6426"/>
    <cellStyle name="Normalny 2 3 22 2 36 2" xfId="6427"/>
    <cellStyle name="Normalny 2 3 22 2 36 3" xfId="6428"/>
    <cellStyle name="Normalny 2 3 22 2 36 4" xfId="6429"/>
    <cellStyle name="Normalny 2 3 22 2 36 5" xfId="6430"/>
    <cellStyle name="Normalny 2 3 22 2 36 6" xfId="6431"/>
    <cellStyle name="Normalny 2 3 22 2 37" xfId="6432"/>
    <cellStyle name="Normalny 2 3 22 2 37 2" xfId="6433"/>
    <cellStyle name="Normalny 2 3 22 2 37 3" xfId="6434"/>
    <cellStyle name="Normalny 2 3 22 2 37 4" xfId="6435"/>
    <cellStyle name="Normalny 2 3 22 2 37 5" xfId="6436"/>
    <cellStyle name="Normalny 2 3 22 2 37 6" xfId="6437"/>
    <cellStyle name="Normalny 2 3 22 2 38" xfId="6438"/>
    <cellStyle name="Normalny 2 3 22 2 38 2" xfId="6439"/>
    <cellStyle name="Normalny 2 3 22 2 38 3" xfId="6440"/>
    <cellStyle name="Normalny 2 3 22 2 38 4" xfId="6441"/>
    <cellStyle name="Normalny 2 3 22 2 38 5" xfId="6442"/>
    <cellStyle name="Normalny 2 3 22 2 38 6" xfId="6443"/>
    <cellStyle name="Normalny 2 3 22 2 39" xfId="6444"/>
    <cellStyle name="Normalny 2 3 22 2 39 2" xfId="6445"/>
    <cellStyle name="Normalny 2 3 22 2 39 3" xfId="6446"/>
    <cellStyle name="Normalny 2 3 22 2 39 4" xfId="6447"/>
    <cellStyle name="Normalny 2 3 22 2 39 5" xfId="6448"/>
    <cellStyle name="Normalny 2 3 22 2 39 6" xfId="6449"/>
    <cellStyle name="Normalny 2 3 22 2 4" xfId="6450"/>
    <cellStyle name="Normalny 2 3 22 2 4 2" xfId="6451"/>
    <cellStyle name="Normalny 2 3 22 2 4 3" xfId="6452"/>
    <cellStyle name="Normalny 2 3 22 2 4 4" xfId="6453"/>
    <cellStyle name="Normalny 2 3 22 2 4 5" xfId="6454"/>
    <cellStyle name="Normalny 2 3 22 2 4 6" xfId="6455"/>
    <cellStyle name="Normalny 2 3 22 2 40" xfId="6456"/>
    <cellStyle name="Normalny 2 3 22 2 40 2" xfId="6457"/>
    <cellStyle name="Normalny 2 3 22 2 40 3" xfId="6458"/>
    <cellStyle name="Normalny 2 3 22 2 40 4" xfId="6459"/>
    <cellStyle name="Normalny 2 3 22 2 40 5" xfId="6460"/>
    <cellStyle name="Normalny 2 3 22 2 40 6" xfId="6461"/>
    <cellStyle name="Normalny 2 3 22 2 41" xfId="6462"/>
    <cellStyle name="Normalny 2 3 22 2 41 2" xfId="6463"/>
    <cellStyle name="Normalny 2 3 22 2 41 3" xfId="6464"/>
    <cellStyle name="Normalny 2 3 22 2 41 4" xfId="6465"/>
    <cellStyle name="Normalny 2 3 22 2 41 5" xfId="6466"/>
    <cellStyle name="Normalny 2 3 22 2 41 6" xfId="6467"/>
    <cellStyle name="Normalny 2 3 22 2 42" xfId="6468"/>
    <cellStyle name="Normalny 2 3 22 2 42 2" xfId="6469"/>
    <cellStyle name="Normalny 2 3 22 2 42 3" xfId="6470"/>
    <cellStyle name="Normalny 2 3 22 2 42 4" xfId="6471"/>
    <cellStyle name="Normalny 2 3 22 2 42 5" xfId="6472"/>
    <cellStyle name="Normalny 2 3 22 2 42 6" xfId="6473"/>
    <cellStyle name="Normalny 2 3 22 2 43" xfId="6474"/>
    <cellStyle name="Normalny 2 3 22 2 43 2" xfId="6475"/>
    <cellStyle name="Normalny 2 3 22 2 43 3" xfId="6476"/>
    <cellStyle name="Normalny 2 3 22 2 43 4" xfId="6477"/>
    <cellStyle name="Normalny 2 3 22 2 43 5" xfId="6478"/>
    <cellStyle name="Normalny 2 3 22 2 43 6" xfId="6479"/>
    <cellStyle name="Normalny 2 3 22 2 44" xfId="6480"/>
    <cellStyle name="Normalny 2 3 22 2 44 2" xfId="6481"/>
    <cellStyle name="Normalny 2 3 22 2 44 3" xfId="6482"/>
    <cellStyle name="Normalny 2 3 22 2 44 4" xfId="6483"/>
    <cellStyle name="Normalny 2 3 22 2 44 5" xfId="6484"/>
    <cellStyle name="Normalny 2 3 22 2 44 6" xfId="6485"/>
    <cellStyle name="Normalny 2 3 22 2 45" xfId="6486"/>
    <cellStyle name="Normalny 2 3 22 2 45 2" xfId="6487"/>
    <cellStyle name="Normalny 2 3 22 2 45 3" xfId="6488"/>
    <cellStyle name="Normalny 2 3 22 2 45 4" xfId="6489"/>
    <cellStyle name="Normalny 2 3 22 2 45 5" xfId="6490"/>
    <cellStyle name="Normalny 2 3 22 2 45 6" xfId="6491"/>
    <cellStyle name="Normalny 2 3 22 2 46" xfId="6492"/>
    <cellStyle name="Normalny 2 3 22 2 46 2" xfId="6493"/>
    <cellStyle name="Normalny 2 3 22 2 46 3" xfId="6494"/>
    <cellStyle name="Normalny 2 3 22 2 46 4" xfId="6495"/>
    <cellStyle name="Normalny 2 3 22 2 46 5" xfId="6496"/>
    <cellStyle name="Normalny 2 3 22 2 46 6" xfId="6497"/>
    <cellStyle name="Normalny 2 3 22 2 47" xfId="6498"/>
    <cellStyle name="Normalny 2 3 22 2 47 2" xfId="6499"/>
    <cellStyle name="Normalny 2 3 22 2 47 3" xfId="6500"/>
    <cellStyle name="Normalny 2 3 22 2 47 4" xfId="6501"/>
    <cellStyle name="Normalny 2 3 22 2 47 5" xfId="6502"/>
    <cellStyle name="Normalny 2 3 22 2 47 6" xfId="6503"/>
    <cellStyle name="Normalny 2 3 22 2 48" xfId="6504"/>
    <cellStyle name="Normalny 2 3 22 2 48 2" xfId="6505"/>
    <cellStyle name="Normalny 2 3 22 2 48 3" xfId="6506"/>
    <cellStyle name="Normalny 2 3 22 2 48 4" xfId="6507"/>
    <cellStyle name="Normalny 2 3 22 2 48 5" xfId="6508"/>
    <cellStyle name="Normalny 2 3 22 2 48 6" xfId="6509"/>
    <cellStyle name="Normalny 2 3 22 2 49" xfId="6510"/>
    <cellStyle name="Normalny 2 3 22 2 49 2" xfId="6511"/>
    <cellStyle name="Normalny 2 3 22 2 49 3" xfId="6512"/>
    <cellStyle name="Normalny 2 3 22 2 49 4" xfId="6513"/>
    <cellStyle name="Normalny 2 3 22 2 49 5" xfId="6514"/>
    <cellStyle name="Normalny 2 3 22 2 49 6" xfId="6515"/>
    <cellStyle name="Normalny 2 3 22 2 5" xfId="6516"/>
    <cellStyle name="Normalny 2 3 22 2 5 2" xfId="6517"/>
    <cellStyle name="Normalny 2 3 22 2 5 3" xfId="6518"/>
    <cellStyle name="Normalny 2 3 22 2 5 4" xfId="6519"/>
    <cellStyle name="Normalny 2 3 22 2 5 5" xfId="6520"/>
    <cellStyle name="Normalny 2 3 22 2 5 6" xfId="6521"/>
    <cellStyle name="Normalny 2 3 22 2 50" xfId="6522"/>
    <cellStyle name="Normalny 2 3 22 2 50 2" xfId="6523"/>
    <cellStyle name="Normalny 2 3 22 2 50 3" xfId="6524"/>
    <cellStyle name="Normalny 2 3 22 2 50 4" xfId="6525"/>
    <cellStyle name="Normalny 2 3 22 2 50 5" xfId="6526"/>
    <cellStyle name="Normalny 2 3 22 2 50 6" xfId="6527"/>
    <cellStyle name="Normalny 2 3 22 2 51" xfId="6528"/>
    <cellStyle name="Normalny 2 3 22 2 51 2" xfId="6529"/>
    <cellStyle name="Normalny 2 3 22 2 51 3" xfId="6530"/>
    <cellStyle name="Normalny 2 3 22 2 51 4" xfId="6531"/>
    <cellStyle name="Normalny 2 3 22 2 51 5" xfId="6532"/>
    <cellStyle name="Normalny 2 3 22 2 51 6" xfId="6533"/>
    <cellStyle name="Normalny 2 3 22 2 52" xfId="6534"/>
    <cellStyle name="Normalny 2 3 22 2 52 2" xfId="6535"/>
    <cellStyle name="Normalny 2 3 22 2 52 3" xfId="6536"/>
    <cellStyle name="Normalny 2 3 22 2 52 4" xfId="6537"/>
    <cellStyle name="Normalny 2 3 22 2 52 5" xfId="6538"/>
    <cellStyle name="Normalny 2 3 22 2 52 6" xfId="6539"/>
    <cellStyle name="Normalny 2 3 22 2 53" xfId="6540"/>
    <cellStyle name="Normalny 2 3 22 2 53 2" xfId="6541"/>
    <cellStyle name="Normalny 2 3 22 2 53 3" xfId="6542"/>
    <cellStyle name="Normalny 2 3 22 2 53 4" xfId="6543"/>
    <cellStyle name="Normalny 2 3 22 2 53 5" xfId="6544"/>
    <cellStyle name="Normalny 2 3 22 2 53 6" xfId="6545"/>
    <cellStyle name="Normalny 2 3 22 2 54" xfId="6546"/>
    <cellStyle name="Normalny 2 3 22 2 54 2" xfId="6547"/>
    <cellStyle name="Normalny 2 3 22 2 54 3" xfId="6548"/>
    <cellStyle name="Normalny 2 3 22 2 54 4" xfId="6549"/>
    <cellStyle name="Normalny 2 3 22 2 54 5" xfId="6550"/>
    <cellStyle name="Normalny 2 3 22 2 54 6" xfId="6551"/>
    <cellStyle name="Normalny 2 3 22 2 55" xfId="6552"/>
    <cellStyle name="Normalny 2 3 22 2 55 2" xfId="6553"/>
    <cellStyle name="Normalny 2 3 22 2 55 3" xfId="6554"/>
    <cellStyle name="Normalny 2 3 22 2 55 4" xfId="6555"/>
    <cellStyle name="Normalny 2 3 22 2 55 5" xfId="6556"/>
    <cellStyle name="Normalny 2 3 22 2 55 6" xfId="6557"/>
    <cellStyle name="Normalny 2 3 22 2 56" xfId="6558"/>
    <cellStyle name="Normalny 2 3 22 2 56 2" xfId="6559"/>
    <cellStyle name="Normalny 2 3 22 2 56 3" xfId="6560"/>
    <cellStyle name="Normalny 2 3 22 2 56 4" xfId="6561"/>
    <cellStyle name="Normalny 2 3 22 2 56 5" xfId="6562"/>
    <cellStyle name="Normalny 2 3 22 2 56 6" xfId="6563"/>
    <cellStyle name="Normalny 2 3 22 2 57" xfId="6564"/>
    <cellStyle name="Normalny 2 3 22 2 57 2" xfId="6565"/>
    <cellStyle name="Normalny 2 3 22 2 57 3" xfId="6566"/>
    <cellStyle name="Normalny 2 3 22 2 57 4" xfId="6567"/>
    <cellStyle name="Normalny 2 3 22 2 57 5" xfId="6568"/>
    <cellStyle name="Normalny 2 3 22 2 57 6" xfId="6569"/>
    <cellStyle name="Normalny 2 3 22 2 58" xfId="6570"/>
    <cellStyle name="Normalny 2 3 22 2 58 2" xfId="6571"/>
    <cellStyle name="Normalny 2 3 22 2 58 3" xfId="6572"/>
    <cellStyle name="Normalny 2 3 22 2 58 4" xfId="6573"/>
    <cellStyle name="Normalny 2 3 22 2 58 5" xfId="6574"/>
    <cellStyle name="Normalny 2 3 22 2 58 6" xfId="6575"/>
    <cellStyle name="Normalny 2 3 22 2 59" xfId="6576"/>
    <cellStyle name="Normalny 2 3 22 2 59 2" xfId="6577"/>
    <cellStyle name="Normalny 2 3 22 2 59 3" xfId="6578"/>
    <cellStyle name="Normalny 2 3 22 2 59 4" xfId="6579"/>
    <cellStyle name="Normalny 2 3 22 2 59 5" xfId="6580"/>
    <cellStyle name="Normalny 2 3 22 2 59 6" xfId="6581"/>
    <cellStyle name="Normalny 2 3 22 2 6" xfId="6582"/>
    <cellStyle name="Normalny 2 3 22 2 6 2" xfId="6583"/>
    <cellStyle name="Normalny 2 3 22 2 6 3" xfId="6584"/>
    <cellStyle name="Normalny 2 3 22 2 6 4" xfId="6585"/>
    <cellStyle name="Normalny 2 3 22 2 6 5" xfId="6586"/>
    <cellStyle name="Normalny 2 3 22 2 6 6" xfId="6587"/>
    <cellStyle name="Normalny 2 3 22 2 60" xfId="6588"/>
    <cellStyle name="Normalny 2 3 22 2 60 2" xfId="6589"/>
    <cellStyle name="Normalny 2 3 22 2 60 3" xfId="6590"/>
    <cellStyle name="Normalny 2 3 22 2 60 4" xfId="6591"/>
    <cellStyle name="Normalny 2 3 22 2 60 5" xfId="6592"/>
    <cellStyle name="Normalny 2 3 22 2 60 6" xfId="6593"/>
    <cellStyle name="Normalny 2 3 22 2 61" xfId="6594"/>
    <cellStyle name="Normalny 2 3 22 2 61 2" xfId="6595"/>
    <cellStyle name="Normalny 2 3 22 2 61 3" xfId="6596"/>
    <cellStyle name="Normalny 2 3 22 2 61 4" xfId="6597"/>
    <cellStyle name="Normalny 2 3 22 2 61 5" xfId="6598"/>
    <cellStyle name="Normalny 2 3 22 2 61 6" xfId="6599"/>
    <cellStyle name="Normalny 2 3 22 2 62" xfId="6600"/>
    <cellStyle name="Normalny 2 3 22 2 62 2" xfId="6601"/>
    <cellStyle name="Normalny 2 3 22 2 62 3" xfId="6602"/>
    <cellStyle name="Normalny 2 3 22 2 62 4" xfId="6603"/>
    <cellStyle name="Normalny 2 3 22 2 62 5" xfId="6604"/>
    <cellStyle name="Normalny 2 3 22 2 62 6" xfId="6605"/>
    <cellStyle name="Normalny 2 3 22 2 63" xfId="6606"/>
    <cellStyle name="Normalny 2 3 22 2 63 2" xfId="6607"/>
    <cellStyle name="Normalny 2 3 22 2 63 3" xfId="6608"/>
    <cellStyle name="Normalny 2 3 22 2 63 4" xfId="6609"/>
    <cellStyle name="Normalny 2 3 22 2 63 5" xfId="6610"/>
    <cellStyle name="Normalny 2 3 22 2 63 6" xfId="6611"/>
    <cellStyle name="Normalny 2 3 22 2 64" xfId="6612"/>
    <cellStyle name="Normalny 2 3 22 2 64 2" xfId="6613"/>
    <cellStyle name="Normalny 2 3 22 2 64 3" xfId="6614"/>
    <cellStyle name="Normalny 2 3 22 2 64 4" xfId="6615"/>
    <cellStyle name="Normalny 2 3 22 2 64 5" xfId="6616"/>
    <cellStyle name="Normalny 2 3 22 2 64 6" xfId="6617"/>
    <cellStyle name="Normalny 2 3 22 2 65" xfId="6618"/>
    <cellStyle name="Normalny 2 3 22 2 65 2" xfId="6619"/>
    <cellStyle name="Normalny 2 3 22 2 65 3" xfId="6620"/>
    <cellStyle name="Normalny 2 3 22 2 65 4" xfId="6621"/>
    <cellStyle name="Normalny 2 3 22 2 65 5" xfId="6622"/>
    <cellStyle name="Normalny 2 3 22 2 65 6" xfId="6623"/>
    <cellStyle name="Normalny 2 3 22 2 66" xfId="6624"/>
    <cellStyle name="Normalny 2 3 22 2 66 2" xfId="6625"/>
    <cellStyle name="Normalny 2 3 22 2 66 3" xfId="6626"/>
    <cellStyle name="Normalny 2 3 22 2 66 4" xfId="6627"/>
    <cellStyle name="Normalny 2 3 22 2 66 5" xfId="6628"/>
    <cellStyle name="Normalny 2 3 22 2 66 6" xfId="6629"/>
    <cellStyle name="Normalny 2 3 22 2 67" xfId="6630"/>
    <cellStyle name="Normalny 2 3 22 2 67 2" xfId="6631"/>
    <cellStyle name="Normalny 2 3 22 2 67 3" xfId="6632"/>
    <cellStyle name="Normalny 2 3 22 2 67 4" xfId="6633"/>
    <cellStyle name="Normalny 2 3 22 2 67 5" xfId="6634"/>
    <cellStyle name="Normalny 2 3 22 2 67 6" xfId="6635"/>
    <cellStyle name="Normalny 2 3 22 2 68" xfId="6636"/>
    <cellStyle name="Normalny 2 3 22 2 68 2" xfId="6637"/>
    <cellStyle name="Normalny 2 3 22 2 68 3" xfId="6638"/>
    <cellStyle name="Normalny 2 3 22 2 68 4" xfId="6639"/>
    <cellStyle name="Normalny 2 3 22 2 68 5" xfId="6640"/>
    <cellStyle name="Normalny 2 3 22 2 68 6" xfId="6641"/>
    <cellStyle name="Normalny 2 3 22 2 69" xfId="6642"/>
    <cellStyle name="Normalny 2 3 22 2 69 2" xfId="6643"/>
    <cellStyle name="Normalny 2 3 22 2 69 3" xfId="6644"/>
    <cellStyle name="Normalny 2 3 22 2 69 4" xfId="6645"/>
    <cellStyle name="Normalny 2 3 22 2 69 5" xfId="6646"/>
    <cellStyle name="Normalny 2 3 22 2 69 6" xfId="6647"/>
    <cellStyle name="Normalny 2 3 22 2 7" xfId="6648"/>
    <cellStyle name="Normalny 2 3 22 2 7 2" xfId="6649"/>
    <cellStyle name="Normalny 2 3 22 2 7 3" xfId="6650"/>
    <cellStyle name="Normalny 2 3 22 2 7 4" xfId="6651"/>
    <cellStyle name="Normalny 2 3 22 2 7 5" xfId="6652"/>
    <cellStyle name="Normalny 2 3 22 2 7 6" xfId="6653"/>
    <cellStyle name="Normalny 2 3 22 2 70" xfId="6654"/>
    <cellStyle name="Normalny 2 3 22 2 70 2" xfId="6655"/>
    <cellStyle name="Normalny 2 3 22 2 70 3" xfId="6656"/>
    <cellStyle name="Normalny 2 3 22 2 70 4" xfId="6657"/>
    <cellStyle name="Normalny 2 3 22 2 70 5" xfId="6658"/>
    <cellStyle name="Normalny 2 3 22 2 70 6" xfId="6659"/>
    <cellStyle name="Normalny 2 3 22 2 71" xfId="6660"/>
    <cellStyle name="Normalny 2 3 22 2 71 10" xfId="6661"/>
    <cellStyle name="Normalny 2 3 22 2 71 11" xfId="6662"/>
    <cellStyle name="Normalny 2 3 22 2 71 12" xfId="6663"/>
    <cellStyle name="Normalny 2 3 22 2 71 13" xfId="6664"/>
    <cellStyle name="Normalny 2 3 22 2 71 14" xfId="6665"/>
    <cellStyle name="Normalny 2 3 22 2 71 15" xfId="6666"/>
    <cellStyle name="Normalny 2 3 22 2 71 16" xfId="6667"/>
    <cellStyle name="Normalny 2 3 22 2 71 17" xfId="6668"/>
    <cellStyle name="Normalny 2 3 22 2 71 18" xfId="6669"/>
    <cellStyle name="Normalny 2 3 22 2 71 19" xfId="6670"/>
    <cellStyle name="Normalny 2 3 22 2 71 2" xfId="6671"/>
    <cellStyle name="Normalny 2 3 22 2 71 2 2" xfId="6672"/>
    <cellStyle name="Normalny 2 3 22 2 71 2 3" xfId="6673"/>
    <cellStyle name="Normalny 2 3 22 2 71 2 4" xfId="6674"/>
    <cellStyle name="Normalny 2 3 22 2 71 2 5" xfId="6675"/>
    <cellStyle name="Normalny 2 3 22 2 71 2 6" xfId="6676"/>
    <cellStyle name="Normalny 2 3 22 2 71 20" xfId="6677"/>
    <cellStyle name="Normalny 2 3 22 2 71 21" xfId="6678"/>
    <cellStyle name="Normalny 2 3 22 2 71 22" xfId="6679"/>
    <cellStyle name="Normalny 2 3 22 2 71 23" xfId="6680"/>
    <cellStyle name="Normalny 2 3 22 2 71 24" xfId="6681"/>
    <cellStyle name="Normalny 2 3 22 2 71 3" xfId="6682"/>
    <cellStyle name="Normalny 2 3 22 2 71 4" xfId="6683"/>
    <cellStyle name="Normalny 2 3 22 2 71 5" xfId="6684"/>
    <cellStyle name="Normalny 2 3 22 2 71 6" xfId="6685"/>
    <cellStyle name="Normalny 2 3 22 2 71 7" xfId="6686"/>
    <cellStyle name="Normalny 2 3 22 2 71 8" xfId="6687"/>
    <cellStyle name="Normalny 2 3 22 2 71 9" xfId="6688"/>
    <cellStyle name="Normalny 2 3 22 2 72" xfId="6689"/>
    <cellStyle name="Normalny 2 3 22 2 73" xfId="6690"/>
    <cellStyle name="Normalny 2 3 22 2 73 2" xfId="6691"/>
    <cellStyle name="Normalny 2 3 22 2 73 2 2" xfId="6692"/>
    <cellStyle name="Normalny 2 3 22 2 73 2 3" xfId="6693"/>
    <cellStyle name="Normalny 2 3 22 2 73 2 4" xfId="6694"/>
    <cellStyle name="Normalny 2 3 22 2 73 2 5" xfId="6695"/>
    <cellStyle name="Normalny 2 3 22 2 73 2 6" xfId="6696"/>
    <cellStyle name="Normalny 2 3 22 2 74" xfId="6697"/>
    <cellStyle name="Normalny 2 3 22 2 74 2" xfId="6698"/>
    <cellStyle name="Normalny 2 3 22 2 74 3" xfId="6699"/>
    <cellStyle name="Normalny 2 3 22 2 74 4" xfId="6700"/>
    <cellStyle name="Normalny 2 3 22 2 74 5" xfId="6701"/>
    <cellStyle name="Normalny 2 3 22 2 74 6" xfId="6702"/>
    <cellStyle name="Normalny 2 3 22 2 75" xfId="6703"/>
    <cellStyle name="Normalny 2 3 22 2 75 2" xfId="6704"/>
    <cellStyle name="Normalny 2 3 22 2 75 3" xfId="6705"/>
    <cellStyle name="Normalny 2 3 22 2 75 4" xfId="6706"/>
    <cellStyle name="Normalny 2 3 22 2 75 5" xfId="6707"/>
    <cellStyle name="Normalny 2 3 22 2 75 6" xfId="6708"/>
    <cellStyle name="Normalny 2 3 22 2 76" xfId="6709"/>
    <cellStyle name="Normalny 2 3 22 2 76 2" xfId="6710"/>
    <cellStyle name="Normalny 2 3 22 2 76 3" xfId="6711"/>
    <cellStyle name="Normalny 2 3 22 2 76 4" xfId="6712"/>
    <cellStyle name="Normalny 2 3 22 2 76 5" xfId="6713"/>
    <cellStyle name="Normalny 2 3 22 2 76 6" xfId="6714"/>
    <cellStyle name="Normalny 2 3 22 2 77" xfId="6715"/>
    <cellStyle name="Normalny 2 3 22 2 77 2" xfId="6716"/>
    <cellStyle name="Normalny 2 3 22 2 77 3" xfId="6717"/>
    <cellStyle name="Normalny 2 3 22 2 77 4" xfId="6718"/>
    <cellStyle name="Normalny 2 3 22 2 77 5" xfId="6719"/>
    <cellStyle name="Normalny 2 3 22 2 77 6" xfId="6720"/>
    <cellStyle name="Normalny 2 3 22 2 78" xfId="6721"/>
    <cellStyle name="Normalny 2 3 22 2 78 2" xfId="6722"/>
    <cellStyle name="Normalny 2 3 22 2 78 3" xfId="6723"/>
    <cellStyle name="Normalny 2 3 22 2 78 4" xfId="6724"/>
    <cellStyle name="Normalny 2 3 22 2 78 5" xfId="6725"/>
    <cellStyle name="Normalny 2 3 22 2 78 6" xfId="6726"/>
    <cellStyle name="Normalny 2 3 22 2 79" xfId="6727"/>
    <cellStyle name="Normalny 2 3 22 2 79 2" xfId="6728"/>
    <cellStyle name="Normalny 2 3 22 2 79 3" xfId="6729"/>
    <cellStyle name="Normalny 2 3 22 2 79 4" xfId="6730"/>
    <cellStyle name="Normalny 2 3 22 2 79 5" xfId="6731"/>
    <cellStyle name="Normalny 2 3 22 2 79 6" xfId="6732"/>
    <cellStyle name="Normalny 2 3 22 2 8" xfId="6733"/>
    <cellStyle name="Normalny 2 3 22 2 8 2" xfId="6734"/>
    <cellStyle name="Normalny 2 3 22 2 8 3" xfId="6735"/>
    <cellStyle name="Normalny 2 3 22 2 8 4" xfId="6736"/>
    <cellStyle name="Normalny 2 3 22 2 8 5" xfId="6737"/>
    <cellStyle name="Normalny 2 3 22 2 8 6" xfId="6738"/>
    <cellStyle name="Normalny 2 3 22 2 80" xfId="6739"/>
    <cellStyle name="Normalny 2 3 22 2 80 2" xfId="6740"/>
    <cellStyle name="Normalny 2 3 22 2 80 3" xfId="6741"/>
    <cellStyle name="Normalny 2 3 22 2 80 4" xfId="6742"/>
    <cellStyle name="Normalny 2 3 22 2 80 5" xfId="6743"/>
    <cellStyle name="Normalny 2 3 22 2 80 6" xfId="6744"/>
    <cellStyle name="Normalny 2 3 22 2 81" xfId="6745"/>
    <cellStyle name="Normalny 2 3 22 2 81 2" xfId="6746"/>
    <cellStyle name="Normalny 2 3 22 2 81 3" xfId="6747"/>
    <cellStyle name="Normalny 2 3 22 2 81 4" xfId="6748"/>
    <cellStyle name="Normalny 2 3 22 2 81 5" xfId="6749"/>
    <cellStyle name="Normalny 2 3 22 2 81 6" xfId="6750"/>
    <cellStyle name="Normalny 2 3 22 2 82" xfId="6751"/>
    <cellStyle name="Normalny 2 3 22 2 82 2" xfId="6752"/>
    <cellStyle name="Normalny 2 3 22 2 82 3" xfId="6753"/>
    <cellStyle name="Normalny 2 3 22 2 82 4" xfId="6754"/>
    <cellStyle name="Normalny 2 3 22 2 82 5" xfId="6755"/>
    <cellStyle name="Normalny 2 3 22 2 82 6" xfId="6756"/>
    <cellStyle name="Normalny 2 3 22 2 83" xfId="6757"/>
    <cellStyle name="Normalny 2 3 22 2 83 2" xfId="6758"/>
    <cellStyle name="Normalny 2 3 22 2 83 3" xfId="6759"/>
    <cellStyle name="Normalny 2 3 22 2 83 4" xfId="6760"/>
    <cellStyle name="Normalny 2 3 22 2 83 5" xfId="6761"/>
    <cellStyle name="Normalny 2 3 22 2 83 6" xfId="6762"/>
    <cellStyle name="Normalny 2 3 22 2 84" xfId="6763"/>
    <cellStyle name="Normalny 2 3 22 2 84 2" xfId="6764"/>
    <cellStyle name="Normalny 2 3 22 2 84 3" xfId="6765"/>
    <cellStyle name="Normalny 2 3 22 2 84 4" xfId="6766"/>
    <cellStyle name="Normalny 2 3 22 2 84 5" xfId="6767"/>
    <cellStyle name="Normalny 2 3 22 2 84 6" xfId="6768"/>
    <cellStyle name="Normalny 2 3 22 2 85" xfId="6769"/>
    <cellStyle name="Normalny 2 3 22 2 85 2" xfId="6770"/>
    <cellStyle name="Normalny 2 3 22 2 85 3" xfId="6771"/>
    <cellStyle name="Normalny 2 3 22 2 85 4" xfId="6772"/>
    <cellStyle name="Normalny 2 3 22 2 85 5" xfId="6773"/>
    <cellStyle name="Normalny 2 3 22 2 85 6" xfId="6774"/>
    <cellStyle name="Normalny 2 3 22 2 86" xfId="6775"/>
    <cellStyle name="Normalny 2 3 22 2 86 2" xfId="6776"/>
    <cellStyle name="Normalny 2 3 22 2 86 3" xfId="6777"/>
    <cellStyle name="Normalny 2 3 22 2 86 4" xfId="6778"/>
    <cellStyle name="Normalny 2 3 22 2 86 5" xfId="6779"/>
    <cellStyle name="Normalny 2 3 22 2 86 6" xfId="6780"/>
    <cellStyle name="Normalny 2 3 22 2 87" xfId="6781"/>
    <cellStyle name="Normalny 2 3 22 2 87 2" xfId="6782"/>
    <cellStyle name="Normalny 2 3 22 2 87 3" xfId="6783"/>
    <cellStyle name="Normalny 2 3 22 2 87 4" xfId="6784"/>
    <cellStyle name="Normalny 2 3 22 2 87 5" xfId="6785"/>
    <cellStyle name="Normalny 2 3 22 2 87 6" xfId="6786"/>
    <cellStyle name="Normalny 2 3 22 2 88" xfId="6787"/>
    <cellStyle name="Normalny 2 3 22 2 88 2" xfId="6788"/>
    <cellStyle name="Normalny 2 3 22 2 88 3" xfId="6789"/>
    <cellStyle name="Normalny 2 3 22 2 88 4" xfId="6790"/>
    <cellStyle name="Normalny 2 3 22 2 88 5" xfId="6791"/>
    <cellStyle name="Normalny 2 3 22 2 88 6" xfId="6792"/>
    <cellStyle name="Normalny 2 3 22 2 89" xfId="6793"/>
    <cellStyle name="Normalny 2 3 22 2 89 2" xfId="6794"/>
    <cellStyle name="Normalny 2 3 22 2 89 3" xfId="6795"/>
    <cellStyle name="Normalny 2 3 22 2 89 4" xfId="6796"/>
    <cellStyle name="Normalny 2 3 22 2 89 5" xfId="6797"/>
    <cellStyle name="Normalny 2 3 22 2 89 6" xfId="6798"/>
    <cellStyle name="Normalny 2 3 22 2 9" xfId="6799"/>
    <cellStyle name="Normalny 2 3 22 2 9 2" xfId="6800"/>
    <cellStyle name="Normalny 2 3 22 2 9 3" xfId="6801"/>
    <cellStyle name="Normalny 2 3 22 2 9 4" xfId="6802"/>
    <cellStyle name="Normalny 2 3 22 2 9 5" xfId="6803"/>
    <cellStyle name="Normalny 2 3 22 2 9 6" xfId="6804"/>
    <cellStyle name="Normalny 2 3 22 2 90" xfId="6805"/>
    <cellStyle name="Normalny 2 3 22 2 90 2" xfId="6806"/>
    <cellStyle name="Normalny 2 3 22 2 90 3" xfId="6807"/>
    <cellStyle name="Normalny 2 3 22 2 90 4" xfId="6808"/>
    <cellStyle name="Normalny 2 3 22 2 90 5" xfId="6809"/>
    <cellStyle name="Normalny 2 3 22 2 90 6" xfId="6810"/>
    <cellStyle name="Normalny 2 3 22 2 91" xfId="6811"/>
    <cellStyle name="Normalny 2 3 22 2 91 2" xfId="6812"/>
    <cellStyle name="Normalny 2 3 22 2 91 3" xfId="6813"/>
    <cellStyle name="Normalny 2 3 22 2 91 4" xfId="6814"/>
    <cellStyle name="Normalny 2 3 22 2 91 5" xfId="6815"/>
    <cellStyle name="Normalny 2 3 22 2 91 6" xfId="6816"/>
    <cellStyle name="Normalny 2 3 22 2 92" xfId="6817"/>
    <cellStyle name="Normalny 2 3 22 2 92 2" xfId="6818"/>
    <cellStyle name="Normalny 2 3 22 2 92 3" xfId="6819"/>
    <cellStyle name="Normalny 2 3 22 2 92 4" xfId="6820"/>
    <cellStyle name="Normalny 2 3 22 2 92 5" xfId="6821"/>
    <cellStyle name="Normalny 2 3 22 2 92 6" xfId="6822"/>
    <cellStyle name="Normalny 2 3 22 2 93" xfId="6823"/>
    <cellStyle name="Normalny 2 3 22 2 93 2" xfId="6824"/>
    <cellStyle name="Normalny 2 3 22 2 93 3" xfId="6825"/>
    <cellStyle name="Normalny 2 3 22 2 93 4" xfId="6826"/>
    <cellStyle name="Normalny 2 3 22 2 93 5" xfId="6827"/>
    <cellStyle name="Normalny 2 3 22 2 93 6" xfId="6828"/>
    <cellStyle name="Normalny 2 3 22 2 94" xfId="6829"/>
    <cellStyle name="Normalny 2 3 22 2 94 2" xfId="6830"/>
    <cellStyle name="Normalny 2 3 22 2 94 3" xfId="6831"/>
    <cellStyle name="Normalny 2 3 22 2 94 4" xfId="6832"/>
    <cellStyle name="Normalny 2 3 22 2 94 5" xfId="6833"/>
    <cellStyle name="Normalny 2 3 22 2 94 6" xfId="6834"/>
    <cellStyle name="Normalny 2 3 22 2 95" xfId="6835"/>
    <cellStyle name="Normalny 2 3 22 2 96" xfId="6836"/>
    <cellStyle name="Normalny 2 3 22 2 97" xfId="6837"/>
    <cellStyle name="Normalny 2 3 22 2 98" xfId="6838"/>
    <cellStyle name="Normalny 2 3 22 2 99" xfId="6839"/>
    <cellStyle name="Normalny 2 3 22 20" xfId="6840"/>
    <cellStyle name="Normalny 2 3 22 21" xfId="6841"/>
    <cellStyle name="Normalny 2 3 22 22" xfId="6842"/>
    <cellStyle name="Normalny 2 3 22 23" xfId="6843"/>
    <cellStyle name="Normalny 2 3 22 24" xfId="6844"/>
    <cellStyle name="Normalny 2 3 22 25" xfId="6845"/>
    <cellStyle name="Normalny 2 3 22 26" xfId="6846"/>
    <cellStyle name="Normalny 2 3 22 27" xfId="6847"/>
    <cellStyle name="Normalny 2 3 22 28" xfId="6848"/>
    <cellStyle name="Normalny 2 3 22 29" xfId="6849"/>
    <cellStyle name="Normalny 2 3 22 3" xfId="6850"/>
    <cellStyle name="Normalny 2 3 22 3 10" xfId="6851"/>
    <cellStyle name="Normalny 2 3 22 3 10 2" xfId="6852"/>
    <cellStyle name="Normalny 2 3 22 3 10 3" xfId="6853"/>
    <cellStyle name="Normalny 2 3 22 3 10 4" xfId="6854"/>
    <cellStyle name="Normalny 2 3 22 3 10 5" xfId="6855"/>
    <cellStyle name="Normalny 2 3 22 3 10 6" xfId="6856"/>
    <cellStyle name="Normalny 2 3 22 3 11" xfId="6857"/>
    <cellStyle name="Normalny 2 3 22 3 11 2" xfId="6858"/>
    <cellStyle name="Normalny 2 3 22 3 11 3" xfId="6859"/>
    <cellStyle name="Normalny 2 3 22 3 11 4" xfId="6860"/>
    <cellStyle name="Normalny 2 3 22 3 11 5" xfId="6861"/>
    <cellStyle name="Normalny 2 3 22 3 11 6" xfId="6862"/>
    <cellStyle name="Normalny 2 3 22 3 12" xfId="6863"/>
    <cellStyle name="Normalny 2 3 22 3 12 2" xfId="6864"/>
    <cellStyle name="Normalny 2 3 22 3 12 3" xfId="6865"/>
    <cellStyle name="Normalny 2 3 22 3 12 4" xfId="6866"/>
    <cellStyle name="Normalny 2 3 22 3 12 5" xfId="6867"/>
    <cellStyle name="Normalny 2 3 22 3 12 6" xfId="6868"/>
    <cellStyle name="Normalny 2 3 22 3 13" xfId="6869"/>
    <cellStyle name="Normalny 2 3 22 3 13 2" xfId="6870"/>
    <cellStyle name="Normalny 2 3 22 3 13 3" xfId="6871"/>
    <cellStyle name="Normalny 2 3 22 3 13 4" xfId="6872"/>
    <cellStyle name="Normalny 2 3 22 3 13 5" xfId="6873"/>
    <cellStyle name="Normalny 2 3 22 3 13 6" xfId="6874"/>
    <cellStyle name="Normalny 2 3 22 3 14" xfId="6875"/>
    <cellStyle name="Normalny 2 3 22 3 14 2" xfId="6876"/>
    <cellStyle name="Normalny 2 3 22 3 14 3" xfId="6877"/>
    <cellStyle name="Normalny 2 3 22 3 14 4" xfId="6878"/>
    <cellStyle name="Normalny 2 3 22 3 14 5" xfId="6879"/>
    <cellStyle name="Normalny 2 3 22 3 14 6" xfId="6880"/>
    <cellStyle name="Normalny 2 3 22 3 15" xfId="6881"/>
    <cellStyle name="Normalny 2 3 22 3 15 2" xfId="6882"/>
    <cellStyle name="Normalny 2 3 22 3 15 3" xfId="6883"/>
    <cellStyle name="Normalny 2 3 22 3 15 4" xfId="6884"/>
    <cellStyle name="Normalny 2 3 22 3 15 5" xfId="6885"/>
    <cellStyle name="Normalny 2 3 22 3 15 6" xfId="6886"/>
    <cellStyle name="Normalny 2 3 22 3 16" xfId="6887"/>
    <cellStyle name="Normalny 2 3 22 3 16 2" xfId="6888"/>
    <cellStyle name="Normalny 2 3 22 3 16 3" xfId="6889"/>
    <cellStyle name="Normalny 2 3 22 3 16 4" xfId="6890"/>
    <cellStyle name="Normalny 2 3 22 3 16 5" xfId="6891"/>
    <cellStyle name="Normalny 2 3 22 3 16 6" xfId="6892"/>
    <cellStyle name="Normalny 2 3 22 3 17" xfId="6893"/>
    <cellStyle name="Normalny 2 3 22 3 17 2" xfId="6894"/>
    <cellStyle name="Normalny 2 3 22 3 17 3" xfId="6895"/>
    <cellStyle name="Normalny 2 3 22 3 17 4" xfId="6896"/>
    <cellStyle name="Normalny 2 3 22 3 17 5" xfId="6897"/>
    <cellStyle name="Normalny 2 3 22 3 17 6" xfId="6898"/>
    <cellStyle name="Normalny 2 3 22 3 18" xfId="6899"/>
    <cellStyle name="Normalny 2 3 22 3 18 2" xfId="6900"/>
    <cellStyle name="Normalny 2 3 22 3 18 3" xfId="6901"/>
    <cellStyle name="Normalny 2 3 22 3 18 4" xfId="6902"/>
    <cellStyle name="Normalny 2 3 22 3 18 5" xfId="6903"/>
    <cellStyle name="Normalny 2 3 22 3 18 6" xfId="6904"/>
    <cellStyle name="Normalny 2 3 22 3 19" xfId="6905"/>
    <cellStyle name="Normalny 2 3 22 3 19 2" xfId="6906"/>
    <cellStyle name="Normalny 2 3 22 3 19 3" xfId="6907"/>
    <cellStyle name="Normalny 2 3 22 3 19 4" xfId="6908"/>
    <cellStyle name="Normalny 2 3 22 3 19 5" xfId="6909"/>
    <cellStyle name="Normalny 2 3 22 3 19 6" xfId="6910"/>
    <cellStyle name="Normalny 2 3 22 3 2" xfId="6911"/>
    <cellStyle name="Normalny 2 3 22 3 2 10" xfId="6912"/>
    <cellStyle name="Normalny 2 3 22 3 2 11" xfId="6913"/>
    <cellStyle name="Normalny 2 3 22 3 2 12" xfId="6914"/>
    <cellStyle name="Normalny 2 3 22 3 2 13" xfId="6915"/>
    <cellStyle name="Normalny 2 3 22 3 2 14" xfId="6916"/>
    <cellStyle name="Normalny 2 3 22 3 2 15" xfId="6917"/>
    <cellStyle name="Normalny 2 3 22 3 2 16" xfId="6918"/>
    <cellStyle name="Normalny 2 3 22 3 2 17" xfId="6919"/>
    <cellStyle name="Normalny 2 3 22 3 2 18" xfId="6920"/>
    <cellStyle name="Normalny 2 3 22 3 2 19" xfId="6921"/>
    <cellStyle name="Normalny 2 3 22 3 2 2" xfId="6922"/>
    <cellStyle name="Normalny 2 3 22 3 2 2 2" xfId="6923"/>
    <cellStyle name="Normalny 2 3 22 3 2 2 3" xfId="6924"/>
    <cellStyle name="Normalny 2 3 22 3 2 2 4" xfId="6925"/>
    <cellStyle name="Normalny 2 3 22 3 2 2 5" xfId="6926"/>
    <cellStyle name="Normalny 2 3 22 3 2 2 6" xfId="6927"/>
    <cellStyle name="Normalny 2 3 22 3 2 20" xfId="6928"/>
    <cellStyle name="Normalny 2 3 22 3 2 21" xfId="6929"/>
    <cellStyle name="Normalny 2 3 22 3 2 22" xfId="6930"/>
    <cellStyle name="Normalny 2 3 22 3 2 23" xfId="6931"/>
    <cellStyle name="Normalny 2 3 22 3 2 24" xfId="6932"/>
    <cellStyle name="Normalny 2 3 22 3 2 3" xfId="6933"/>
    <cellStyle name="Normalny 2 3 22 3 2 4" xfId="6934"/>
    <cellStyle name="Normalny 2 3 22 3 2 5" xfId="6935"/>
    <cellStyle name="Normalny 2 3 22 3 2 6" xfId="6936"/>
    <cellStyle name="Normalny 2 3 22 3 2 7" xfId="6937"/>
    <cellStyle name="Normalny 2 3 22 3 2 8" xfId="6938"/>
    <cellStyle name="Normalny 2 3 22 3 2 9" xfId="6939"/>
    <cellStyle name="Normalny 2 3 22 3 20" xfId="6940"/>
    <cellStyle name="Normalny 2 3 22 3 20 2" xfId="6941"/>
    <cellStyle name="Normalny 2 3 22 3 20 3" xfId="6942"/>
    <cellStyle name="Normalny 2 3 22 3 20 4" xfId="6943"/>
    <cellStyle name="Normalny 2 3 22 3 20 5" xfId="6944"/>
    <cellStyle name="Normalny 2 3 22 3 20 6" xfId="6945"/>
    <cellStyle name="Normalny 2 3 22 3 21" xfId="6946"/>
    <cellStyle name="Normalny 2 3 22 3 21 2" xfId="6947"/>
    <cellStyle name="Normalny 2 3 22 3 21 3" xfId="6948"/>
    <cellStyle name="Normalny 2 3 22 3 21 4" xfId="6949"/>
    <cellStyle name="Normalny 2 3 22 3 21 5" xfId="6950"/>
    <cellStyle name="Normalny 2 3 22 3 21 6" xfId="6951"/>
    <cellStyle name="Normalny 2 3 22 3 22" xfId="6952"/>
    <cellStyle name="Normalny 2 3 22 3 22 2" xfId="6953"/>
    <cellStyle name="Normalny 2 3 22 3 22 3" xfId="6954"/>
    <cellStyle name="Normalny 2 3 22 3 22 4" xfId="6955"/>
    <cellStyle name="Normalny 2 3 22 3 22 5" xfId="6956"/>
    <cellStyle name="Normalny 2 3 22 3 22 6" xfId="6957"/>
    <cellStyle name="Normalny 2 3 22 3 23" xfId="6958"/>
    <cellStyle name="Normalny 2 3 22 3 23 2" xfId="6959"/>
    <cellStyle name="Normalny 2 3 22 3 23 3" xfId="6960"/>
    <cellStyle name="Normalny 2 3 22 3 23 4" xfId="6961"/>
    <cellStyle name="Normalny 2 3 22 3 23 5" xfId="6962"/>
    <cellStyle name="Normalny 2 3 22 3 23 6" xfId="6963"/>
    <cellStyle name="Normalny 2 3 22 3 24" xfId="6964"/>
    <cellStyle name="Normalny 2 3 22 3 24 2" xfId="6965"/>
    <cellStyle name="Normalny 2 3 22 3 24 3" xfId="6966"/>
    <cellStyle name="Normalny 2 3 22 3 24 4" xfId="6967"/>
    <cellStyle name="Normalny 2 3 22 3 24 5" xfId="6968"/>
    <cellStyle name="Normalny 2 3 22 3 24 6" xfId="6969"/>
    <cellStyle name="Normalny 2 3 22 3 25" xfId="6970"/>
    <cellStyle name="Normalny 2 3 22 3 25 2" xfId="6971"/>
    <cellStyle name="Normalny 2 3 22 3 25 3" xfId="6972"/>
    <cellStyle name="Normalny 2 3 22 3 25 4" xfId="6973"/>
    <cellStyle name="Normalny 2 3 22 3 25 5" xfId="6974"/>
    <cellStyle name="Normalny 2 3 22 3 25 6" xfId="6975"/>
    <cellStyle name="Normalny 2 3 22 3 26" xfId="6976"/>
    <cellStyle name="Normalny 2 3 22 3 26 2" xfId="6977"/>
    <cellStyle name="Normalny 2 3 22 3 26 3" xfId="6978"/>
    <cellStyle name="Normalny 2 3 22 3 26 4" xfId="6979"/>
    <cellStyle name="Normalny 2 3 22 3 26 5" xfId="6980"/>
    <cellStyle name="Normalny 2 3 22 3 26 6" xfId="6981"/>
    <cellStyle name="Normalny 2 3 22 3 27" xfId="6982"/>
    <cellStyle name="Normalny 2 3 22 3 28" xfId="6983"/>
    <cellStyle name="Normalny 2 3 22 3 29" xfId="6984"/>
    <cellStyle name="Normalny 2 3 22 3 3" xfId="6985"/>
    <cellStyle name="Normalny 2 3 22 3 30" xfId="6986"/>
    <cellStyle name="Normalny 2 3 22 3 31" xfId="6987"/>
    <cellStyle name="Normalny 2 3 22 3 32" xfId="6988"/>
    <cellStyle name="Normalny 2 3 22 3 4" xfId="6989"/>
    <cellStyle name="Normalny 2 3 22 3 5" xfId="6990"/>
    <cellStyle name="Normalny 2 3 22 3 5 2" xfId="6991"/>
    <cellStyle name="Normalny 2 3 22 3 5 2 2" xfId="6992"/>
    <cellStyle name="Normalny 2 3 22 3 5 2 3" xfId="6993"/>
    <cellStyle name="Normalny 2 3 22 3 5 2 4" xfId="6994"/>
    <cellStyle name="Normalny 2 3 22 3 5 2 5" xfId="6995"/>
    <cellStyle name="Normalny 2 3 22 3 5 2 6" xfId="6996"/>
    <cellStyle name="Normalny 2 3 22 3 6" xfId="6997"/>
    <cellStyle name="Normalny 2 3 22 3 6 2" xfId="6998"/>
    <cellStyle name="Normalny 2 3 22 3 6 3" xfId="6999"/>
    <cellStyle name="Normalny 2 3 22 3 6 4" xfId="7000"/>
    <cellStyle name="Normalny 2 3 22 3 6 5" xfId="7001"/>
    <cellStyle name="Normalny 2 3 22 3 6 6" xfId="7002"/>
    <cellStyle name="Normalny 2 3 22 3 7" xfId="7003"/>
    <cellStyle name="Normalny 2 3 22 3 7 2" xfId="7004"/>
    <cellStyle name="Normalny 2 3 22 3 7 3" xfId="7005"/>
    <cellStyle name="Normalny 2 3 22 3 7 4" xfId="7006"/>
    <cellStyle name="Normalny 2 3 22 3 7 5" xfId="7007"/>
    <cellStyle name="Normalny 2 3 22 3 7 6" xfId="7008"/>
    <cellStyle name="Normalny 2 3 22 3 8" xfId="7009"/>
    <cellStyle name="Normalny 2 3 22 3 8 2" xfId="7010"/>
    <cellStyle name="Normalny 2 3 22 3 8 3" xfId="7011"/>
    <cellStyle name="Normalny 2 3 22 3 8 4" xfId="7012"/>
    <cellStyle name="Normalny 2 3 22 3 8 5" xfId="7013"/>
    <cellStyle name="Normalny 2 3 22 3 8 6" xfId="7014"/>
    <cellStyle name="Normalny 2 3 22 3 9" xfId="7015"/>
    <cellStyle name="Normalny 2 3 22 3 9 2" xfId="7016"/>
    <cellStyle name="Normalny 2 3 22 3 9 3" xfId="7017"/>
    <cellStyle name="Normalny 2 3 22 3 9 4" xfId="7018"/>
    <cellStyle name="Normalny 2 3 22 3 9 5" xfId="7019"/>
    <cellStyle name="Normalny 2 3 22 3 9 6" xfId="7020"/>
    <cellStyle name="Normalny 2 3 22 30" xfId="7021"/>
    <cellStyle name="Normalny 2 3 22 31" xfId="7022"/>
    <cellStyle name="Normalny 2 3 22 32" xfId="7023"/>
    <cellStyle name="Normalny 2 3 22 33" xfId="7024"/>
    <cellStyle name="Normalny 2 3 22 34" xfId="7025"/>
    <cellStyle name="Normalny 2 3 22 35" xfId="7026"/>
    <cellStyle name="Normalny 2 3 22 36" xfId="7027"/>
    <cellStyle name="Normalny 2 3 22 37" xfId="7028"/>
    <cellStyle name="Normalny 2 3 22 38" xfId="7029"/>
    <cellStyle name="Normalny 2 3 22 39" xfId="7030"/>
    <cellStyle name="Normalny 2 3 22 4" xfId="7031"/>
    <cellStyle name="Normalny 2 3 22 40" xfId="7032"/>
    <cellStyle name="Normalny 2 3 22 41" xfId="7033"/>
    <cellStyle name="Normalny 2 3 22 42" xfId="7034"/>
    <cellStyle name="Normalny 2 3 22 43" xfId="7035"/>
    <cellStyle name="Normalny 2 3 22 44" xfId="7036"/>
    <cellStyle name="Normalny 2 3 22 45" xfId="7037"/>
    <cellStyle name="Normalny 2 3 22 46" xfId="7038"/>
    <cellStyle name="Normalny 2 3 22 47" xfId="7039"/>
    <cellStyle name="Normalny 2 3 22 48" xfId="7040"/>
    <cellStyle name="Normalny 2 3 22 49" xfId="7041"/>
    <cellStyle name="Normalny 2 3 22 5" xfId="7042"/>
    <cellStyle name="Normalny 2 3 22 50" xfId="7043"/>
    <cellStyle name="Normalny 2 3 22 51" xfId="7044"/>
    <cellStyle name="Normalny 2 3 22 52" xfId="7045"/>
    <cellStyle name="Normalny 2 3 22 53" xfId="7046"/>
    <cellStyle name="Normalny 2 3 22 54" xfId="7047"/>
    <cellStyle name="Normalny 2 3 22 55" xfId="7048"/>
    <cellStyle name="Normalny 2 3 22 56" xfId="7049"/>
    <cellStyle name="Normalny 2 3 22 57" xfId="7050"/>
    <cellStyle name="Normalny 2 3 22 58" xfId="7051"/>
    <cellStyle name="Normalny 2 3 22 59" xfId="7052"/>
    <cellStyle name="Normalny 2 3 22 6" xfId="7053"/>
    <cellStyle name="Normalny 2 3 22 60" xfId="7054"/>
    <cellStyle name="Normalny 2 3 22 61" xfId="7055"/>
    <cellStyle name="Normalny 2 3 22 62" xfId="7056"/>
    <cellStyle name="Normalny 2 3 22 63" xfId="7057"/>
    <cellStyle name="Normalny 2 3 22 64" xfId="7058"/>
    <cellStyle name="Normalny 2 3 22 65" xfId="7059"/>
    <cellStyle name="Normalny 2 3 22 66" xfId="7060"/>
    <cellStyle name="Normalny 2 3 22 67" xfId="7061"/>
    <cellStyle name="Normalny 2 3 22 68" xfId="7062"/>
    <cellStyle name="Normalny 2 3 22 69" xfId="7063"/>
    <cellStyle name="Normalny 2 3 22 7" xfId="7064"/>
    <cellStyle name="Normalny 2 3 22 70" xfId="7065"/>
    <cellStyle name="Normalny 2 3 22 71" xfId="7066"/>
    <cellStyle name="Normalny 2 3 22 72" xfId="7067"/>
    <cellStyle name="Normalny 2 3 22 73" xfId="7068"/>
    <cellStyle name="Normalny 2 3 22 73 10" xfId="7069"/>
    <cellStyle name="Normalny 2 3 22 73 10 2" xfId="7070"/>
    <cellStyle name="Normalny 2 3 22 73 10 3" xfId="7071"/>
    <cellStyle name="Normalny 2 3 22 73 10 4" xfId="7072"/>
    <cellStyle name="Normalny 2 3 22 73 10 5" xfId="7073"/>
    <cellStyle name="Normalny 2 3 22 73 10 6" xfId="7074"/>
    <cellStyle name="Normalny 2 3 22 73 11" xfId="7075"/>
    <cellStyle name="Normalny 2 3 22 73 11 2" xfId="7076"/>
    <cellStyle name="Normalny 2 3 22 73 11 3" xfId="7077"/>
    <cellStyle name="Normalny 2 3 22 73 11 4" xfId="7078"/>
    <cellStyle name="Normalny 2 3 22 73 11 5" xfId="7079"/>
    <cellStyle name="Normalny 2 3 22 73 11 6" xfId="7080"/>
    <cellStyle name="Normalny 2 3 22 73 12" xfId="7081"/>
    <cellStyle name="Normalny 2 3 22 73 12 2" xfId="7082"/>
    <cellStyle name="Normalny 2 3 22 73 12 3" xfId="7083"/>
    <cellStyle name="Normalny 2 3 22 73 12 4" xfId="7084"/>
    <cellStyle name="Normalny 2 3 22 73 12 5" xfId="7085"/>
    <cellStyle name="Normalny 2 3 22 73 12 6" xfId="7086"/>
    <cellStyle name="Normalny 2 3 22 73 13" xfId="7087"/>
    <cellStyle name="Normalny 2 3 22 73 13 2" xfId="7088"/>
    <cellStyle name="Normalny 2 3 22 73 13 3" xfId="7089"/>
    <cellStyle name="Normalny 2 3 22 73 13 4" xfId="7090"/>
    <cellStyle name="Normalny 2 3 22 73 13 5" xfId="7091"/>
    <cellStyle name="Normalny 2 3 22 73 13 6" xfId="7092"/>
    <cellStyle name="Normalny 2 3 22 73 14" xfId="7093"/>
    <cellStyle name="Normalny 2 3 22 73 14 2" xfId="7094"/>
    <cellStyle name="Normalny 2 3 22 73 14 3" xfId="7095"/>
    <cellStyle name="Normalny 2 3 22 73 14 4" xfId="7096"/>
    <cellStyle name="Normalny 2 3 22 73 14 5" xfId="7097"/>
    <cellStyle name="Normalny 2 3 22 73 14 6" xfId="7098"/>
    <cellStyle name="Normalny 2 3 22 73 15" xfId="7099"/>
    <cellStyle name="Normalny 2 3 22 73 15 2" xfId="7100"/>
    <cellStyle name="Normalny 2 3 22 73 15 3" xfId="7101"/>
    <cellStyle name="Normalny 2 3 22 73 15 4" xfId="7102"/>
    <cellStyle name="Normalny 2 3 22 73 15 5" xfId="7103"/>
    <cellStyle name="Normalny 2 3 22 73 15 6" xfId="7104"/>
    <cellStyle name="Normalny 2 3 22 73 16" xfId="7105"/>
    <cellStyle name="Normalny 2 3 22 73 16 2" xfId="7106"/>
    <cellStyle name="Normalny 2 3 22 73 16 3" xfId="7107"/>
    <cellStyle name="Normalny 2 3 22 73 16 4" xfId="7108"/>
    <cellStyle name="Normalny 2 3 22 73 16 5" xfId="7109"/>
    <cellStyle name="Normalny 2 3 22 73 16 6" xfId="7110"/>
    <cellStyle name="Normalny 2 3 22 73 17" xfId="7111"/>
    <cellStyle name="Normalny 2 3 22 73 17 2" xfId="7112"/>
    <cellStyle name="Normalny 2 3 22 73 17 3" xfId="7113"/>
    <cellStyle name="Normalny 2 3 22 73 17 4" xfId="7114"/>
    <cellStyle name="Normalny 2 3 22 73 17 5" xfId="7115"/>
    <cellStyle name="Normalny 2 3 22 73 17 6" xfId="7116"/>
    <cellStyle name="Normalny 2 3 22 73 18" xfId="7117"/>
    <cellStyle name="Normalny 2 3 22 73 18 2" xfId="7118"/>
    <cellStyle name="Normalny 2 3 22 73 18 3" xfId="7119"/>
    <cellStyle name="Normalny 2 3 22 73 18 4" xfId="7120"/>
    <cellStyle name="Normalny 2 3 22 73 18 5" xfId="7121"/>
    <cellStyle name="Normalny 2 3 22 73 18 6" xfId="7122"/>
    <cellStyle name="Normalny 2 3 22 73 19" xfId="7123"/>
    <cellStyle name="Normalny 2 3 22 73 19 2" xfId="7124"/>
    <cellStyle name="Normalny 2 3 22 73 19 3" xfId="7125"/>
    <cellStyle name="Normalny 2 3 22 73 19 4" xfId="7126"/>
    <cellStyle name="Normalny 2 3 22 73 19 5" xfId="7127"/>
    <cellStyle name="Normalny 2 3 22 73 19 6" xfId="7128"/>
    <cellStyle name="Normalny 2 3 22 73 2" xfId="7129"/>
    <cellStyle name="Normalny 2 3 22 73 2 2" xfId="7130"/>
    <cellStyle name="Normalny 2 3 22 73 2 2 2" xfId="7131"/>
    <cellStyle name="Normalny 2 3 22 73 2 2 3" xfId="7132"/>
    <cellStyle name="Normalny 2 3 22 73 2 2 4" xfId="7133"/>
    <cellStyle name="Normalny 2 3 22 73 2 2 5" xfId="7134"/>
    <cellStyle name="Normalny 2 3 22 73 2 2 6" xfId="7135"/>
    <cellStyle name="Normalny 2 3 22 73 20" xfId="7136"/>
    <cellStyle name="Normalny 2 3 22 73 20 2" xfId="7137"/>
    <cellStyle name="Normalny 2 3 22 73 20 3" xfId="7138"/>
    <cellStyle name="Normalny 2 3 22 73 20 4" xfId="7139"/>
    <cellStyle name="Normalny 2 3 22 73 20 5" xfId="7140"/>
    <cellStyle name="Normalny 2 3 22 73 20 6" xfId="7141"/>
    <cellStyle name="Normalny 2 3 22 73 21" xfId="7142"/>
    <cellStyle name="Normalny 2 3 22 73 21 2" xfId="7143"/>
    <cellStyle name="Normalny 2 3 22 73 21 3" xfId="7144"/>
    <cellStyle name="Normalny 2 3 22 73 21 4" xfId="7145"/>
    <cellStyle name="Normalny 2 3 22 73 21 5" xfId="7146"/>
    <cellStyle name="Normalny 2 3 22 73 21 6" xfId="7147"/>
    <cellStyle name="Normalny 2 3 22 73 22" xfId="7148"/>
    <cellStyle name="Normalny 2 3 22 73 22 2" xfId="7149"/>
    <cellStyle name="Normalny 2 3 22 73 22 3" xfId="7150"/>
    <cellStyle name="Normalny 2 3 22 73 22 4" xfId="7151"/>
    <cellStyle name="Normalny 2 3 22 73 22 5" xfId="7152"/>
    <cellStyle name="Normalny 2 3 22 73 22 6" xfId="7153"/>
    <cellStyle name="Normalny 2 3 22 73 23" xfId="7154"/>
    <cellStyle name="Normalny 2 3 22 73 23 2" xfId="7155"/>
    <cellStyle name="Normalny 2 3 22 73 23 3" xfId="7156"/>
    <cellStyle name="Normalny 2 3 22 73 23 4" xfId="7157"/>
    <cellStyle name="Normalny 2 3 22 73 23 5" xfId="7158"/>
    <cellStyle name="Normalny 2 3 22 73 23 6" xfId="7159"/>
    <cellStyle name="Normalny 2 3 22 73 24" xfId="7160"/>
    <cellStyle name="Normalny 2 3 22 73 24 2" xfId="7161"/>
    <cellStyle name="Normalny 2 3 22 73 24 3" xfId="7162"/>
    <cellStyle name="Normalny 2 3 22 73 24 4" xfId="7163"/>
    <cellStyle name="Normalny 2 3 22 73 24 5" xfId="7164"/>
    <cellStyle name="Normalny 2 3 22 73 24 6" xfId="7165"/>
    <cellStyle name="Normalny 2 3 22 73 25" xfId="7166"/>
    <cellStyle name="Normalny 2 3 22 73 26" xfId="7167"/>
    <cellStyle name="Normalny 2 3 22 73 27" xfId="7168"/>
    <cellStyle name="Normalny 2 3 22 73 28" xfId="7169"/>
    <cellStyle name="Normalny 2 3 22 73 3" xfId="7170"/>
    <cellStyle name="Normalny 2 3 22 73 3 2" xfId="7171"/>
    <cellStyle name="Normalny 2 3 22 73 3 3" xfId="7172"/>
    <cellStyle name="Normalny 2 3 22 73 3 4" xfId="7173"/>
    <cellStyle name="Normalny 2 3 22 73 3 5" xfId="7174"/>
    <cellStyle name="Normalny 2 3 22 73 3 6" xfId="7175"/>
    <cellStyle name="Normalny 2 3 22 73 4" xfId="7176"/>
    <cellStyle name="Normalny 2 3 22 73 4 2" xfId="7177"/>
    <cellStyle name="Normalny 2 3 22 73 4 3" xfId="7178"/>
    <cellStyle name="Normalny 2 3 22 73 4 4" xfId="7179"/>
    <cellStyle name="Normalny 2 3 22 73 4 5" xfId="7180"/>
    <cellStyle name="Normalny 2 3 22 73 4 6" xfId="7181"/>
    <cellStyle name="Normalny 2 3 22 73 5" xfId="7182"/>
    <cellStyle name="Normalny 2 3 22 73 5 2" xfId="7183"/>
    <cellStyle name="Normalny 2 3 22 73 5 3" xfId="7184"/>
    <cellStyle name="Normalny 2 3 22 73 5 4" xfId="7185"/>
    <cellStyle name="Normalny 2 3 22 73 5 5" xfId="7186"/>
    <cellStyle name="Normalny 2 3 22 73 5 6" xfId="7187"/>
    <cellStyle name="Normalny 2 3 22 73 6" xfId="7188"/>
    <cellStyle name="Normalny 2 3 22 73 6 2" xfId="7189"/>
    <cellStyle name="Normalny 2 3 22 73 6 3" xfId="7190"/>
    <cellStyle name="Normalny 2 3 22 73 6 4" xfId="7191"/>
    <cellStyle name="Normalny 2 3 22 73 6 5" xfId="7192"/>
    <cellStyle name="Normalny 2 3 22 73 6 6" xfId="7193"/>
    <cellStyle name="Normalny 2 3 22 73 7" xfId="7194"/>
    <cellStyle name="Normalny 2 3 22 73 7 2" xfId="7195"/>
    <cellStyle name="Normalny 2 3 22 73 7 3" xfId="7196"/>
    <cellStyle name="Normalny 2 3 22 73 7 4" xfId="7197"/>
    <cellStyle name="Normalny 2 3 22 73 7 5" xfId="7198"/>
    <cellStyle name="Normalny 2 3 22 73 7 6" xfId="7199"/>
    <cellStyle name="Normalny 2 3 22 73 8" xfId="7200"/>
    <cellStyle name="Normalny 2 3 22 73 8 2" xfId="7201"/>
    <cellStyle name="Normalny 2 3 22 73 8 3" xfId="7202"/>
    <cellStyle name="Normalny 2 3 22 73 8 4" xfId="7203"/>
    <cellStyle name="Normalny 2 3 22 73 8 5" xfId="7204"/>
    <cellStyle name="Normalny 2 3 22 73 8 6" xfId="7205"/>
    <cellStyle name="Normalny 2 3 22 73 9" xfId="7206"/>
    <cellStyle name="Normalny 2 3 22 73 9 2" xfId="7207"/>
    <cellStyle name="Normalny 2 3 22 73 9 3" xfId="7208"/>
    <cellStyle name="Normalny 2 3 22 73 9 4" xfId="7209"/>
    <cellStyle name="Normalny 2 3 22 73 9 5" xfId="7210"/>
    <cellStyle name="Normalny 2 3 22 73 9 6" xfId="7211"/>
    <cellStyle name="Normalny 2 3 22 74" xfId="7212"/>
    <cellStyle name="Normalny 2 3 22 74 2" xfId="7213"/>
    <cellStyle name="Normalny 2 3 22 74 3" xfId="7214"/>
    <cellStyle name="Normalny 2 3 22 74 4" xfId="7215"/>
    <cellStyle name="Normalny 2 3 22 74 5" xfId="7216"/>
    <cellStyle name="Normalny 2 3 22 74 6" xfId="7217"/>
    <cellStyle name="Normalny 2 3 22 75" xfId="7218"/>
    <cellStyle name="Normalny 2 3 22 75 2" xfId="7219"/>
    <cellStyle name="Normalny 2 3 22 75 3" xfId="7220"/>
    <cellStyle name="Normalny 2 3 22 75 4" xfId="7221"/>
    <cellStyle name="Normalny 2 3 22 75 5" xfId="7222"/>
    <cellStyle name="Normalny 2 3 22 75 6" xfId="7223"/>
    <cellStyle name="Normalny 2 3 22 76" xfId="7224"/>
    <cellStyle name="Normalny 2 3 22 77" xfId="7225"/>
    <cellStyle name="Normalny 2 3 22 78" xfId="7226"/>
    <cellStyle name="Normalny 2 3 22 79" xfId="7227"/>
    <cellStyle name="Normalny 2 3 22 8" xfId="7228"/>
    <cellStyle name="Normalny 2 3 22 80" xfId="7229"/>
    <cellStyle name="Normalny 2 3 22 81" xfId="7230"/>
    <cellStyle name="Normalny 2 3 22 82" xfId="7231"/>
    <cellStyle name="Normalny 2 3 22 83" xfId="7232"/>
    <cellStyle name="Normalny 2 3 22 84" xfId="7233"/>
    <cellStyle name="Normalny 2 3 22 85" xfId="7234"/>
    <cellStyle name="Normalny 2 3 22 86" xfId="7235"/>
    <cellStyle name="Normalny 2 3 22 87" xfId="7236"/>
    <cellStyle name="Normalny 2 3 22 88" xfId="7237"/>
    <cellStyle name="Normalny 2 3 22 89" xfId="7238"/>
    <cellStyle name="Normalny 2 3 22 9" xfId="7239"/>
    <cellStyle name="Normalny 2 3 22 90" xfId="7240"/>
    <cellStyle name="Normalny 2 3 22 91" xfId="7241"/>
    <cellStyle name="Normalny 2 3 22 92" xfId="7242"/>
    <cellStyle name="Normalny 2 3 22 93" xfId="7243"/>
    <cellStyle name="Normalny 2 3 22 94" xfId="7244"/>
    <cellStyle name="Normalny 2 3 22 95" xfId="7245"/>
    <cellStyle name="Normalny 2 3 22 96" xfId="7246"/>
    <cellStyle name="Normalny 2 3 22 97" xfId="7247"/>
    <cellStyle name="Normalny 2 3 22 97 2" xfId="7248"/>
    <cellStyle name="Normalny 2 3 22 97 3" xfId="7249"/>
    <cellStyle name="Normalny 2 3 22 97 4" xfId="7250"/>
    <cellStyle name="Normalny 2 3 22 97 5" xfId="7251"/>
    <cellStyle name="Normalny 2 3 22 97 6" xfId="7252"/>
    <cellStyle name="Normalny 2 3 22 98" xfId="7253"/>
    <cellStyle name="Normalny 2 3 22 98 2" xfId="7254"/>
    <cellStyle name="Normalny 2 3 22 98 3" xfId="7255"/>
    <cellStyle name="Normalny 2 3 22 98 4" xfId="7256"/>
    <cellStyle name="Normalny 2 3 22 98 5" xfId="7257"/>
    <cellStyle name="Normalny 2 3 22 98 6" xfId="7258"/>
    <cellStyle name="Normalny 2 3 23" xfId="7259"/>
    <cellStyle name="Normalny 2 3 23 10" xfId="7260"/>
    <cellStyle name="Normalny 2 3 23 10 2" xfId="7261"/>
    <cellStyle name="Normalny 2 3 23 10 3" xfId="7262"/>
    <cellStyle name="Normalny 2 3 23 10 4" xfId="7263"/>
    <cellStyle name="Normalny 2 3 23 10 5" xfId="7264"/>
    <cellStyle name="Normalny 2 3 23 10 6" xfId="7265"/>
    <cellStyle name="Normalny 2 3 23 11" xfId="7266"/>
    <cellStyle name="Normalny 2 3 23 11 2" xfId="7267"/>
    <cellStyle name="Normalny 2 3 23 11 3" xfId="7268"/>
    <cellStyle name="Normalny 2 3 23 11 4" xfId="7269"/>
    <cellStyle name="Normalny 2 3 23 11 5" xfId="7270"/>
    <cellStyle name="Normalny 2 3 23 11 6" xfId="7271"/>
    <cellStyle name="Normalny 2 3 23 12" xfId="7272"/>
    <cellStyle name="Normalny 2 3 23 12 2" xfId="7273"/>
    <cellStyle name="Normalny 2 3 23 12 3" xfId="7274"/>
    <cellStyle name="Normalny 2 3 23 12 4" xfId="7275"/>
    <cellStyle name="Normalny 2 3 23 12 5" xfId="7276"/>
    <cellStyle name="Normalny 2 3 23 12 6" xfId="7277"/>
    <cellStyle name="Normalny 2 3 23 13" xfId="7278"/>
    <cellStyle name="Normalny 2 3 23 13 2" xfId="7279"/>
    <cellStyle name="Normalny 2 3 23 13 3" xfId="7280"/>
    <cellStyle name="Normalny 2 3 23 13 4" xfId="7281"/>
    <cellStyle name="Normalny 2 3 23 13 5" xfId="7282"/>
    <cellStyle name="Normalny 2 3 23 13 6" xfId="7283"/>
    <cellStyle name="Normalny 2 3 23 2" xfId="7284"/>
    <cellStyle name="Normalny 2 3 23 2 2" xfId="7285"/>
    <cellStyle name="Normalny 2 3 23 2 3" xfId="7286"/>
    <cellStyle name="Normalny 2 3 23 2 4" xfId="7287"/>
    <cellStyle name="Normalny 2 3 23 2 5" xfId="7288"/>
    <cellStyle name="Normalny 2 3 23 2 6" xfId="7289"/>
    <cellStyle name="Normalny 2 3 23 3" xfId="7290"/>
    <cellStyle name="Normalny 2 3 23 3 2" xfId="7291"/>
    <cellStyle name="Normalny 2 3 23 3 3" xfId="7292"/>
    <cellStyle name="Normalny 2 3 23 3 4" xfId="7293"/>
    <cellStyle name="Normalny 2 3 23 3 5" xfId="7294"/>
    <cellStyle name="Normalny 2 3 23 3 6" xfId="7295"/>
    <cellStyle name="Normalny 2 3 23 4" xfId="7296"/>
    <cellStyle name="Normalny 2 3 23 4 2" xfId="7297"/>
    <cellStyle name="Normalny 2 3 23 4 3" xfId="7298"/>
    <cellStyle name="Normalny 2 3 23 4 4" xfId="7299"/>
    <cellStyle name="Normalny 2 3 23 4 5" xfId="7300"/>
    <cellStyle name="Normalny 2 3 23 4 6" xfId="7301"/>
    <cellStyle name="Normalny 2 3 23 5" xfId="7302"/>
    <cellStyle name="Normalny 2 3 23 5 2" xfId="7303"/>
    <cellStyle name="Normalny 2 3 23 5 3" xfId="7304"/>
    <cellStyle name="Normalny 2 3 23 5 4" xfId="7305"/>
    <cellStyle name="Normalny 2 3 23 5 5" xfId="7306"/>
    <cellStyle name="Normalny 2 3 23 5 6" xfId="7307"/>
    <cellStyle name="Normalny 2 3 23 6" xfId="7308"/>
    <cellStyle name="Normalny 2 3 23 6 2" xfId="7309"/>
    <cellStyle name="Normalny 2 3 23 6 3" xfId="7310"/>
    <cellStyle name="Normalny 2 3 23 6 4" xfId="7311"/>
    <cellStyle name="Normalny 2 3 23 6 5" xfId="7312"/>
    <cellStyle name="Normalny 2 3 23 6 6" xfId="7313"/>
    <cellStyle name="Normalny 2 3 23 7" xfId="7314"/>
    <cellStyle name="Normalny 2 3 23 7 2" xfId="7315"/>
    <cellStyle name="Normalny 2 3 23 7 3" xfId="7316"/>
    <cellStyle name="Normalny 2 3 23 7 4" xfId="7317"/>
    <cellStyle name="Normalny 2 3 23 7 5" xfId="7318"/>
    <cellStyle name="Normalny 2 3 23 7 6" xfId="7319"/>
    <cellStyle name="Normalny 2 3 23 8" xfId="7320"/>
    <cellStyle name="Normalny 2 3 23 8 2" xfId="7321"/>
    <cellStyle name="Normalny 2 3 23 8 3" xfId="7322"/>
    <cellStyle name="Normalny 2 3 23 8 4" xfId="7323"/>
    <cellStyle name="Normalny 2 3 23 8 5" xfId="7324"/>
    <cellStyle name="Normalny 2 3 23 8 6" xfId="7325"/>
    <cellStyle name="Normalny 2 3 23 9" xfId="7326"/>
    <cellStyle name="Normalny 2 3 23 9 2" xfId="7327"/>
    <cellStyle name="Normalny 2 3 23 9 3" xfId="7328"/>
    <cellStyle name="Normalny 2 3 23 9 4" xfId="7329"/>
    <cellStyle name="Normalny 2 3 23 9 5" xfId="7330"/>
    <cellStyle name="Normalny 2 3 23 9 6" xfId="7331"/>
    <cellStyle name="Normalny 2 3 24" xfId="7332"/>
    <cellStyle name="Normalny 2 3 24 10" xfId="7333"/>
    <cellStyle name="Normalny 2 3 24 11" xfId="7334"/>
    <cellStyle name="Normalny 2 3 24 12" xfId="7335"/>
    <cellStyle name="Normalny 2 3 24 13" xfId="7336"/>
    <cellStyle name="Normalny 2 3 24 14" xfId="7337"/>
    <cellStyle name="Normalny 2 3 24 15" xfId="7338"/>
    <cellStyle name="Normalny 2 3 24 16" xfId="7339"/>
    <cellStyle name="Normalny 2 3 24 17" xfId="7340"/>
    <cellStyle name="Normalny 2 3 24 18" xfId="7341"/>
    <cellStyle name="Normalny 2 3 24 19" xfId="7342"/>
    <cellStyle name="Normalny 2 3 24 2" xfId="7343"/>
    <cellStyle name="Normalny 2 3 24 2 10" xfId="7344"/>
    <cellStyle name="Normalny 2 3 24 2 10 2" xfId="7345"/>
    <cellStyle name="Normalny 2 3 24 2 10 3" xfId="7346"/>
    <cellStyle name="Normalny 2 3 24 2 10 4" xfId="7347"/>
    <cellStyle name="Normalny 2 3 24 2 10 5" xfId="7348"/>
    <cellStyle name="Normalny 2 3 24 2 10 6" xfId="7349"/>
    <cellStyle name="Normalny 2 3 24 2 11" xfId="7350"/>
    <cellStyle name="Normalny 2 3 24 2 11 2" xfId="7351"/>
    <cellStyle name="Normalny 2 3 24 2 11 3" xfId="7352"/>
    <cellStyle name="Normalny 2 3 24 2 11 4" xfId="7353"/>
    <cellStyle name="Normalny 2 3 24 2 11 5" xfId="7354"/>
    <cellStyle name="Normalny 2 3 24 2 11 6" xfId="7355"/>
    <cellStyle name="Normalny 2 3 24 2 12" xfId="7356"/>
    <cellStyle name="Normalny 2 3 24 2 12 2" xfId="7357"/>
    <cellStyle name="Normalny 2 3 24 2 12 3" xfId="7358"/>
    <cellStyle name="Normalny 2 3 24 2 12 4" xfId="7359"/>
    <cellStyle name="Normalny 2 3 24 2 12 5" xfId="7360"/>
    <cellStyle name="Normalny 2 3 24 2 12 6" xfId="7361"/>
    <cellStyle name="Normalny 2 3 24 2 13" xfId="7362"/>
    <cellStyle name="Normalny 2 3 24 2 13 2" xfId="7363"/>
    <cellStyle name="Normalny 2 3 24 2 13 3" xfId="7364"/>
    <cellStyle name="Normalny 2 3 24 2 13 4" xfId="7365"/>
    <cellStyle name="Normalny 2 3 24 2 13 5" xfId="7366"/>
    <cellStyle name="Normalny 2 3 24 2 13 6" xfId="7367"/>
    <cellStyle name="Normalny 2 3 24 2 14" xfId="7368"/>
    <cellStyle name="Normalny 2 3 24 2 14 2" xfId="7369"/>
    <cellStyle name="Normalny 2 3 24 2 14 3" xfId="7370"/>
    <cellStyle name="Normalny 2 3 24 2 14 4" xfId="7371"/>
    <cellStyle name="Normalny 2 3 24 2 14 5" xfId="7372"/>
    <cellStyle name="Normalny 2 3 24 2 14 6" xfId="7373"/>
    <cellStyle name="Normalny 2 3 24 2 15" xfId="7374"/>
    <cellStyle name="Normalny 2 3 24 2 15 2" xfId="7375"/>
    <cellStyle name="Normalny 2 3 24 2 15 3" xfId="7376"/>
    <cellStyle name="Normalny 2 3 24 2 15 4" xfId="7377"/>
    <cellStyle name="Normalny 2 3 24 2 15 5" xfId="7378"/>
    <cellStyle name="Normalny 2 3 24 2 15 6" xfId="7379"/>
    <cellStyle name="Normalny 2 3 24 2 16" xfId="7380"/>
    <cellStyle name="Normalny 2 3 24 2 16 2" xfId="7381"/>
    <cellStyle name="Normalny 2 3 24 2 16 3" xfId="7382"/>
    <cellStyle name="Normalny 2 3 24 2 16 4" xfId="7383"/>
    <cellStyle name="Normalny 2 3 24 2 16 5" xfId="7384"/>
    <cellStyle name="Normalny 2 3 24 2 16 6" xfId="7385"/>
    <cellStyle name="Normalny 2 3 24 2 17" xfId="7386"/>
    <cellStyle name="Normalny 2 3 24 2 17 2" xfId="7387"/>
    <cellStyle name="Normalny 2 3 24 2 17 3" xfId="7388"/>
    <cellStyle name="Normalny 2 3 24 2 17 4" xfId="7389"/>
    <cellStyle name="Normalny 2 3 24 2 17 5" xfId="7390"/>
    <cellStyle name="Normalny 2 3 24 2 17 6" xfId="7391"/>
    <cellStyle name="Normalny 2 3 24 2 18" xfId="7392"/>
    <cellStyle name="Normalny 2 3 24 2 18 2" xfId="7393"/>
    <cellStyle name="Normalny 2 3 24 2 18 3" xfId="7394"/>
    <cellStyle name="Normalny 2 3 24 2 18 4" xfId="7395"/>
    <cellStyle name="Normalny 2 3 24 2 18 5" xfId="7396"/>
    <cellStyle name="Normalny 2 3 24 2 18 6" xfId="7397"/>
    <cellStyle name="Normalny 2 3 24 2 19" xfId="7398"/>
    <cellStyle name="Normalny 2 3 24 2 19 2" xfId="7399"/>
    <cellStyle name="Normalny 2 3 24 2 19 3" xfId="7400"/>
    <cellStyle name="Normalny 2 3 24 2 19 4" xfId="7401"/>
    <cellStyle name="Normalny 2 3 24 2 19 5" xfId="7402"/>
    <cellStyle name="Normalny 2 3 24 2 19 6" xfId="7403"/>
    <cellStyle name="Normalny 2 3 24 2 2" xfId="7404"/>
    <cellStyle name="Normalny 2 3 24 2 2 2" xfId="7405"/>
    <cellStyle name="Normalny 2 3 24 2 2 2 2" xfId="7406"/>
    <cellStyle name="Normalny 2 3 24 2 2 2 3" xfId="7407"/>
    <cellStyle name="Normalny 2 3 24 2 2 2 4" xfId="7408"/>
    <cellStyle name="Normalny 2 3 24 2 2 2 5" xfId="7409"/>
    <cellStyle name="Normalny 2 3 24 2 2 2 6" xfId="7410"/>
    <cellStyle name="Normalny 2 3 24 2 20" xfId="7411"/>
    <cellStyle name="Normalny 2 3 24 2 20 2" xfId="7412"/>
    <cellStyle name="Normalny 2 3 24 2 20 3" xfId="7413"/>
    <cellStyle name="Normalny 2 3 24 2 20 4" xfId="7414"/>
    <cellStyle name="Normalny 2 3 24 2 20 5" xfId="7415"/>
    <cellStyle name="Normalny 2 3 24 2 20 6" xfId="7416"/>
    <cellStyle name="Normalny 2 3 24 2 21" xfId="7417"/>
    <cellStyle name="Normalny 2 3 24 2 21 2" xfId="7418"/>
    <cellStyle name="Normalny 2 3 24 2 21 3" xfId="7419"/>
    <cellStyle name="Normalny 2 3 24 2 21 4" xfId="7420"/>
    <cellStyle name="Normalny 2 3 24 2 21 5" xfId="7421"/>
    <cellStyle name="Normalny 2 3 24 2 21 6" xfId="7422"/>
    <cellStyle name="Normalny 2 3 24 2 22" xfId="7423"/>
    <cellStyle name="Normalny 2 3 24 2 22 2" xfId="7424"/>
    <cellStyle name="Normalny 2 3 24 2 22 3" xfId="7425"/>
    <cellStyle name="Normalny 2 3 24 2 22 4" xfId="7426"/>
    <cellStyle name="Normalny 2 3 24 2 22 5" xfId="7427"/>
    <cellStyle name="Normalny 2 3 24 2 22 6" xfId="7428"/>
    <cellStyle name="Normalny 2 3 24 2 23" xfId="7429"/>
    <cellStyle name="Normalny 2 3 24 2 23 2" xfId="7430"/>
    <cellStyle name="Normalny 2 3 24 2 23 3" xfId="7431"/>
    <cellStyle name="Normalny 2 3 24 2 23 4" xfId="7432"/>
    <cellStyle name="Normalny 2 3 24 2 23 5" xfId="7433"/>
    <cellStyle name="Normalny 2 3 24 2 23 6" xfId="7434"/>
    <cellStyle name="Normalny 2 3 24 2 24" xfId="7435"/>
    <cellStyle name="Normalny 2 3 24 2 24 2" xfId="7436"/>
    <cellStyle name="Normalny 2 3 24 2 24 3" xfId="7437"/>
    <cellStyle name="Normalny 2 3 24 2 24 4" xfId="7438"/>
    <cellStyle name="Normalny 2 3 24 2 24 5" xfId="7439"/>
    <cellStyle name="Normalny 2 3 24 2 24 6" xfId="7440"/>
    <cellStyle name="Normalny 2 3 24 2 25" xfId="7441"/>
    <cellStyle name="Normalny 2 3 24 2 26" xfId="7442"/>
    <cellStyle name="Normalny 2 3 24 2 27" xfId="7443"/>
    <cellStyle name="Normalny 2 3 24 2 28" xfId="7444"/>
    <cellStyle name="Normalny 2 3 24 2 3" xfId="7445"/>
    <cellStyle name="Normalny 2 3 24 2 3 2" xfId="7446"/>
    <cellStyle name="Normalny 2 3 24 2 3 3" xfId="7447"/>
    <cellStyle name="Normalny 2 3 24 2 3 4" xfId="7448"/>
    <cellStyle name="Normalny 2 3 24 2 3 5" xfId="7449"/>
    <cellStyle name="Normalny 2 3 24 2 3 6" xfId="7450"/>
    <cellStyle name="Normalny 2 3 24 2 4" xfId="7451"/>
    <cellStyle name="Normalny 2 3 24 2 4 2" xfId="7452"/>
    <cellStyle name="Normalny 2 3 24 2 4 3" xfId="7453"/>
    <cellStyle name="Normalny 2 3 24 2 4 4" xfId="7454"/>
    <cellStyle name="Normalny 2 3 24 2 4 5" xfId="7455"/>
    <cellStyle name="Normalny 2 3 24 2 4 6" xfId="7456"/>
    <cellStyle name="Normalny 2 3 24 2 5" xfId="7457"/>
    <cellStyle name="Normalny 2 3 24 2 5 2" xfId="7458"/>
    <cellStyle name="Normalny 2 3 24 2 5 3" xfId="7459"/>
    <cellStyle name="Normalny 2 3 24 2 5 4" xfId="7460"/>
    <cellStyle name="Normalny 2 3 24 2 5 5" xfId="7461"/>
    <cellStyle name="Normalny 2 3 24 2 5 6" xfId="7462"/>
    <cellStyle name="Normalny 2 3 24 2 6" xfId="7463"/>
    <cellStyle name="Normalny 2 3 24 2 6 2" xfId="7464"/>
    <cellStyle name="Normalny 2 3 24 2 6 3" xfId="7465"/>
    <cellStyle name="Normalny 2 3 24 2 6 4" xfId="7466"/>
    <cellStyle name="Normalny 2 3 24 2 6 5" xfId="7467"/>
    <cellStyle name="Normalny 2 3 24 2 6 6" xfId="7468"/>
    <cellStyle name="Normalny 2 3 24 2 7" xfId="7469"/>
    <cellStyle name="Normalny 2 3 24 2 7 2" xfId="7470"/>
    <cellStyle name="Normalny 2 3 24 2 7 3" xfId="7471"/>
    <cellStyle name="Normalny 2 3 24 2 7 4" xfId="7472"/>
    <cellStyle name="Normalny 2 3 24 2 7 5" xfId="7473"/>
    <cellStyle name="Normalny 2 3 24 2 7 6" xfId="7474"/>
    <cellStyle name="Normalny 2 3 24 2 8" xfId="7475"/>
    <cellStyle name="Normalny 2 3 24 2 8 2" xfId="7476"/>
    <cellStyle name="Normalny 2 3 24 2 8 3" xfId="7477"/>
    <cellStyle name="Normalny 2 3 24 2 8 4" xfId="7478"/>
    <cellStyle name="Normalny 2 3 24 2 8 5" xfId="7479"/>
    <cellStyle name="Normalny 2 3 24 2 8 6" xfId="7480"/>
    <cellStyle name="Normalny 2 3 24 2 9" xfId="7481"/>
    <cellStyle name="Normalny 2 3 24 2 9 2" xfId="7482"/>
    <cellStyle name="Normalny 2 3 24 2 9 3" xfId="7483"/>
    <cellStyle name="Normalny 2 3 24 2 9 4" xfId="7484"/>
    <cellStyle name="Normalny 2 3 24 2 9 5" xfId="7485"/>
    <cellStyle name="Normalny 2 3 24 2 9 6" xfId="7486"/>
    <cellStyle name="Normalny 2 3 24 20" xfId="7487"/>
    <cellStyle name="Normalny 2 3 24 21" xfId="7488"/>
    <cellStyle name="Normalny 2 3 24 22" xfId="7489"/>
    <cellStyle name="Normalny 2 3 24 23" xfId="7490"/>
    <cellStyle name="Normalny 2 3 24 24" xfId="7491"/>
    <cellStyle name="Normalny 2 3 24 25" xfId="7492"/>
    <cellStyle name="Normalny 2 3 24 26" xfId="7493"/>
    <cellStyle name="Normalny 2 3 24 27" xfId="7494"/>
    <cellStyle name="Normalny 2 3 24 27 2" xfId="7495"/>
    <cellStyle name="Normalny 2 3 24 27 3" xfId="7496"/>
    <cellStyle name="Normalny 2 3 24 27 4" xfId="7497"/>
    <cellStyle name="Normalny 2 3 24 27 5" xfId="7498"/>
    <cellStyle name="Normalny 2 3 24 27 6" xfId="7499"/>
    <cellStyle name="Normalny 2 3 24 28" xfId="7500"/>
    <cellStyle name="Normalny 2 3 24 28 2" xfId="7501"/>
    <cellStyle name="Normalny 2 3 24 28 3" xfId="7502"/>
    <cellStyle name="Normalny 2 3 24 28 4" xfId="7503"/>
    <cellStyle name="Normalny 2 3 24 28 5" xfId="7504"/>
    <cellStyle name="Normalny 2 3 24 28 6" xfId="7505"/>
    <cellStyle name="Normalny 2 3 24 3" xfId="7506"/>
    <cellStyle name="Normalny 2 3 24 3 2" xfId="7507"/>
    <cellStyle name="Normalny 2 3 24 3 3" xfId="7508"/>
    <cellStyle name="Normalny 2 3 24 3 4" xfId="7509"/>
    <cellStyle name="Normalny 2 3 24 3 5" xfId="7510"/>
    <cellStyle name="Normalny 2 3 24 3 6" xfId="7511"/>
    <cellStyle name="Normalny 2 3 24 4" xfId="7512"/>
    <cellStyle name="Normalny 2 3 24 4 2" xfId="7513"/>
    <cellStyle name="Normalny 2 3 24 4 3" xfId="7514"/>
    <cellStyle name="Normalny 2 3 24 4 4" xfId="7515"/>
    <cellStyle name="Normalny 2 3 24 4 5" xfId="7516"/>
    <cellStyle name="Normalny 2 3 24 4 6" xfId="7517"/>
    <cellStyle name="Normalny 2 3 24 5" xfId="7518"/>
    <cellStyle name="Normalny 2 3 24 5 2" xfId="7519"/>
    <cellStyle name="Normalny 2 3 24 5 3" xfId="7520"/>
    <cellStyle name="Normalny 2 3 24 5 4" xfId="7521"/>
    <cellStyle name="Normalny 2 3 24 5 5" xfId="7522"/>
    <cellStyle name="Normalny 2 3 24 5 6" xfId="7523"/>
    <cellStyle name="Normalny 2 3 24 6" xfId="7524"/>
    <cellStyle name="Normalny 2 3 24 7" xfId="7525"/>
    <cellStyle name="Normalny 2 3 24 8" xfId="7526"/>
    <cellStyle name="Normalny 2 3 24 9" xfId="7527"/>
    <cellStyle name="Normalny 2 3 25" xfId="7528"/>
    <cellStyle name="Normalny 2 3 25 2" xfId="7529"/>
    <cellStyle name="Normalny 2 3 25 3" xfId="7530"/>
    <cellStyle name="Normalny 2 3 25 4" xfId="7531"/>
    <cellStyle name="Normalny 2 3 25 5" xfId="7532"/>
    <cellStyle name="Normalny 2 3 25 6" xfId="7533"/>
    <cellStyle name="Normalny 2 3 26" xfId="7534"/>
    <cellStyle name="Normalny 2 3 26 2" xfId="7535"/>
    <cellStyle name="Normalny 2 3 26 3" xfId="7536"/>
    <cellStyle name="Normalny 2 3 26 4" xfId="7537"/>
    <cellStyle name="Normalny 2 3 26 5" xfId="7538"/>
    <cellStyle name="Normalny 2 3 26 6" xfId="7539"/>
    <cellStyle name="Normalny 2 3 27" xfId="7540"/>
    <cellStyle name="Normalny 2 3 27 2" xfId="7541"/>
    <cellStyle name="Normalny 2 3 27 3" xfId="7542"/>
    <cellStyle name="Normalny 2 3 27 4" xfId="7543"/>
    <cellStyle name="Normalny 2 3 27 5" xfId="7544"/>
    <cellStyle name="Normalny 2 3 27 6" xfId="7545"/>
    <cellStyle name="Normalny 2 3 28" xfId="7546"/>
    <cellStyle name="Normalny 2 3 28 2" xfId="7547"/>
    <cellStyle name="Normalny 2 3 28 3" xfId="7548"/>
    <cellStyle name="Normalny 2 3 28 4" xfId="7549"/>
    <cellStyle name="Normalny 2 3 28 5" xfId="7550"/>
    <cellStyle name="Normalny 2 3 28 6" xfId="7551"/>
    <cellStyle name="Normalny 2 3 29" xfId="7552"/>
    <cellStyle name="Normalny 2 3 29 2" xfId="7553"/>
    <cellStyle name="Normalny 2 3 29 3" xfId="7554"/>
    <cellStyle name="Normalny 2 3 29 4" xfId="7555"/>
    <cellStyle name="Normalny 2 3 29 5" xfId="7556"/>
    <cellStyle name="Normalny 2 3 29 6" xfId="7557"/>
    <cellStyle name="Normalny 2 3 3" xfId="7558"/>
    <cellStyle name="Normalny 2 3 3 2" xfId="7559"/>
    <cellStyle name="Normalny 2 3 3 3" xfId="7560"/>
    <cellStyle name="Normalny 2 3 3 4" xfId="7561"/>
    <cellStyle name="Normalny 2 3 3 5" xfId="7562"/>
    <cellStyle name="Normalny 2 3 3 6" xfId="7563"/>
    <cellStyle name="Normalny 2 3 30" xfId="7564"/>
    <cellStyle name="Normalny 2 3 30 2" xfId="7565"/>
    <cellStyle name="Normalny 2 3 30 3" xfId="7566"/>
    <cellStyle name="Normalny 2 3 30 4" xfId="7567"/>
    <cellStyle name="Normalny 2 3 30 5" xfId="7568"/>
    <cellStyle name="Normalny 2 3 30 6" xfId="7569"/>
    <cellStyle name="Normalny 2 3 31" xfId="7570"/>
    <cellStyle name="Normalny 2 3 31 2" xfId="7571"/>
    <cellStyle name="Normalny 2 3 31 3" xfId="7572"/>
    <cellStyle name="Normalny 2 3 31 4" xfId="7573"/>
    <cellStyle name="Normalny 2 3 31 5" xfId="7574"/>
    <cellStyle name="Normalny 2 3 31 6" xfId="7575"/>
    <cellStyle name="Normalny 2 3 32" xfId="7576"/>
    <cellStyle name="Normalny 2 3 32 2" xfId="7577"/>
    <cellStyle name="Normalny 2 3 32 3" xfId="7578"/>
    <cellStyle name="Normalny 2 3 32 4" xfId="7579"/>
    <cellStyle name="Normalny 2 3 32 5" xfId="7580"/>
    <cellStyle name="Normalny 2 3 32 6" xfId="7581"/>
    <cellStyle name="Normalny 2 3 33" xfId="7582"/>
    <cellStyle name="Normalny 2 3 33 2" xfId="7583"/>
    <cellStyle name="Normalny 2 3 33 3" xfId="7584"/>
    <cellStyle name="Normalny 2 3 33 4" xfId="7585"/>
    <cellStyle name="Normalny 2 3 33 5" xfId="7586"/>
    <cellStyle name="Normalny 2 3 33 6" xfId="7587"/>
    <cellStyle name="Normalny 2 3 34" xfId="7588"/>
    <cellStyle name="Normalny 2 3 34 2" xfId="7589"/>
    <cellStyle name="Normalny 2 3 34 3" xfId="7590"/>
    <cellStyle name="Normalny 2 3 34 4" xfId="7591"/>
    <cellStyle name="Normalny 2 3 34 5" xfId="7592"/>
    <cellStyle name="Normalny 2 3 34 6" xfId="7593"/>
    <cellStyle name="Normalny 2 3 35" xfId="7594"/>
    <cellStyle name="Normalny 2 3 35 2" xfId="7595"/>
    <cellStyle name="Normalny 2 3 35 3" xfId="7596"/>
    <cellStyle name="Normalny 2 3 35 4" xfId="7597"/>
    <cellStyle name="Normalny 2 3 35 5" xfId="7598"/>
    <cellStyle name="Normalny 2 3 35 6" xfId="7599"/>
    <cellStyle name="Normalny 2 3 36" xfId="7600"/>
    <cellStyle name="Normalny 2 3 36 2" xfId="7601"/>
    <cellStyle name="Normalny 2 3 36 3" xfId="7602"/>
    <cellStyle name="Normalny 2 3 36 4" xfId="7603"/>
    <cellStyle name="Normalny 2 3 36 5" xfId="7604"/>
    <cellStyle name="Normalny 2 3 36 6" xfId="7605"/>
    <cellStyle name="Normalny 2 3 37" xfId="7606"/>
    <cellStyle name="Normalny 2 3 37 2" xfId="7607"/>
    <cellStyle name="Normalny 2 3 37 3" xfId="7608"/>
    <cellStyle name="Normalny 2 3 37 4" xfId="7609"/>
    <cellStyle name="Normalny 2 3 37 5" xfId="7610"/>
    <cellStyle name="Normalny 2 3 37 6" xfId="7611"/>
    <cellStyle name="Normalny 2 3 38" xfId="7612"/>
    <cellStyle name="Normalny 2 3 38 2" xfId="7613"/>
    <cellStyle name="Normalny 2 3 38 3" xfId="7614"/>
    <cellStyle name="Normalny 2 3 38 4" xfId="7615"/>
    <cellStyle name="Normalny 2 3 38 5" xfId="7616"/>
    <cellStyle name="Normalny 2 3 38 6" xfId="7617"/>
    <cellStyle name="Normalny 2 3 39" xfId="7618"/>
    <cellStyle name="Normalny 2 3 39 2" xfId="7619"/>
    <cellStyle name="Normalny 2 3 39 3" xfId="7620"/>
    <cellStyle name="Normalny 2 3 39 4" xfId="7621"/>
    <cellStyle name="Normalny 2 3 39 5" xfId="7622"/>
    <cellStyle name="Normalny 2 3 39 6" xfId="7623"/>
    <cellStyle name="Normalny 2 3 4" xfId="7624"/>
    <cellStyle name="Normalny 2 3 4 2" xfId="7625"/>
    <cellStyle name="Normalny 2 3 4 3" xfId="7626"/>
    <cellStyle name="Normalny 2 3 4 4" xfId="7627"/>
    <cellStyle name="Normalny 2 3 4 5" xfId="7628"/>
    <cellStyle name="Normalny 2 3 4 6" xfId="7629"/>
    <cellStyle name="Normalny 2 3 40" xfId="7630"/>
    <cellStyle name="Normalny 2 3 40 2" xfId="7631"/>
    <cellStyle name="Normalny 2 3 40 3" xfId="7632"/>
    <cellStyle name="Normalny 2 3 40 4" xfId="7633"/>
    <cellStyle name="Normalny 2 3 40 5" xfId="7634"/>
    <cellStyle name="Normalny 2 3 40 6" xfId="7635"/>
    <cellStyle name="Normalny 2 3 41" xfId="7636"/>
    <cellStyle name="Normalny 2 3 41 2" xfId="7637"/>
    <cellStyle name="Normalny 2 3 41 3" xfId="7638"/>
    <cellStyle name="Normalny 2 3 41 4" xfId="7639"/>
    <cellStyle name="Normalny 2 3 41 5" xfId="7640"/>
    <cellStyle name="Normalny 2 3 41 6" xfId="7641"/>
    <cellStyle name="Normalny 2 3 42" xfId="7642"/>
    <cellStyle name="Normalny 2 3 42 2" xfId="7643"/>
    <cellStyle name="Normalny 2 3 42 3" xfId="7644"/>
    <cellStyle name="Normalny 2 3 42 4" xfId="7645"/>
    <cellStyle name="Normalny 2 3 42 5" xfId="7646"/>
    <cellStyle name="Normalny 2 3 42 6" xfId="7647"/>
    <cellStyle name="Normalny 2 3 43" xfId="7648"/>
    <cellStyle name="Normalny 2 3 43 2" xfId="7649"/>
    <cellStyle name="Normalny 2 3 43 3" xfId="7650"/>
    <cellStyle name="Normalny 2 3 43 4" xfId="7651"/>
    <cellStyle name="Normalny 2 3 43 5" xfId="7652"/>
    <cellStyle name="Normalny 2 3 43 6" xfId="7653"/>
    <cellStyle name="Normalny 2 3 44" xfId="7654"/>
    <cellStyle name="Normalny 2 3 44 2" xfId="7655"/>
    <cellStyle name="Normalny 2 3 44 3" xfId="7656"/>
    <cellStyle name="Normalny 2 3 44 4" xfId="7657"/>
    <cellStyle name="Normalny 2 3 44 5" xfId="7658"/>
    <cellStyle name="Normalny 2 3 44 6" xfId="7659"/>
    <cellStyle name="Normalny 2 3 45" xfId="7660"/>
    <cellStyle name="Normalny 2 3 45 2" xfId="7661"/>
    <cellStyle name="Normalny 2 3 45 3" xfId="7662"/>
    <cellStyle name="Normalny 2 3 45 4" xfId="7663"/>
    <cellStyle name="Normalny 2 3 45 5" xfId="7664"/>
    <cellStyle name="Normalny 2 3 45 6" xfId="7665"/>
    <cellStyle name="Normalny 2 3 46" xfId="7666"/>
    <cellStyle name="Normalny 2 3 46 2" xfId="7667"/>
    <cellStyle name="Normalny 2 3 46 3" xfId="7668"/>
    <cellStyle name="Normalny 2 3 46 4" xfId="7669"/>
    <cellStyle name="Normalny 2 3 46 5" xfId="7670"/>
    <cellStyle name="Normalny 2 3 46 6" xfId="7671"/>
    <cellStyle name="Normalny 2 3 47" xfId="7672"/>
    <cellStyle name="Normalny 2 3 47 2" xfId="7673"/>
    <cellStyle name="Normalny 2 3 47 3" xfId="7674"/>
    <cellStyle name="Normalny 2 3 47 4" xfId="7675"/>
    <cellStyle name="Normalny 2 3 47 5" xfId="7676"/>
    <cellStyle name="Normalny 2 3 47 6" xfId="7677"/>
    <cellStyle name="Normalny 2 3 48" xfId="7678"/>
    <cellStyle name="Normalny 2 3 48 2" xfId="7679"/>
    <cellStyle name="Normalny 2 3 48 3" xfId="7680"/>
    <cellStyle name="Normalny 2 3 48 4" xfId="7681"/>
    <cellStyle name="Normalny 2 3 48 5" xfId="7682"/>
    <cellStyle name="Normalny 2 3 48 6" xfId="7683"/>
    <cellStyle name="Normalny 2 3 49" xfId="7684"/>
    <cellStyle name="Normalny 2 3 49 2" xfId="7685"/>
    <cellStyle name="Normalny 2 3 49 3" xfId="7686"/>
    <cellStyle name="Normalny 2 3 49 4" xfId="7687"/>
    <cellStyle name="Normalny 2 3 49 5" xfId="7688"/>
    <cellStyle name="Normalny 2 3 49 6" xfId="7689"/>
    <cellStyle name="Normalny 2 3 5" xfId="7690"/>
    <cellStyle name="Normalny 2 3 5 2" xfId="7691"/>
    <cellStyle name="Normalny 2 3 5 3" xfId="7692"/>
    <cellStyle name="Normalny 2 3 5 4" xfId="7693"/>
    <cellStyle name="Normalny 2 3 5 5" xfId="7694"/>
    <cellStyle name="Normalny 2 3 5 6" xfId="7695"/>
    <cellStyle name="Normalny 2 3 50" xfId="7696"/>
    <cellStyle name="Normalny 2 3 50 2" xfId="7697"/>
    <cellStyle name="Normalny 2 3 50 3" xfId="7698"/>
    <cellStyle name="Normalny 2 3 50 4" xfId="7699"/>
    <cellStyle name="Normalny 2 3 50 5" xfId="7700"/>
    <cellStyle name="Normalny 2 3 50 6" xfId="7701"/>
    <cellStyle name="Normalny 2 3 51" xfId="7702"/>
    <cellStyle name="Normalny 2 3 51 2" xfId="7703"/>
    <cellStyle name="Normalny 2 3 51 3" xfId="7704"/>
    <cellStyle name="Normalny 2 3 51 4" xfId="7705"/>
    <cellStyle name="Normalny 2 3 51 5" xfId="7706"/>
    <cellStyle name="Normalny 2 3 51 6" xfId="7707"/>
    <cellStyle name="Normalny 2 3 52" xfId="7708"/>
    <cellStyle name="Normalny 2 3 52 2" xfId="7709"/>
    <cellStyle name="Normalny 2 3 52 3" xfId="7710"/>
    <cellStyle name="Normalny 2 3 52 4" xfId="7711"/>
    <cellStyle name="Normalny 2 3 52 5" xfId="7712"/>
    <cellStyle name="Normalny 2 3 52 6" xfId="7713"/>
    <cellStyle name="Normalny 2 3 53" xfId="7714"/>
    <cellStyle name="Normalny 2 3 53 2" xfId="7715"/>
    <cellStyle name="Normalny 2 3 53 3" xfId="7716"/>
    <cellStyle name="Normalny 2 3 53 4" xfId="7717"/>
    <cellStyle name="Normalny 2 3 53 5" xfId="7718"/>
    <cellStyle name="Normalny 2 3 53 6" xfId="7719"/>
    <cellStyle name="Normalny 2 3 54" xfId="7720"/>
    <cellStyle name="Normalny 2 3 54 2" xfId="7721"/>
    <cellStyle name="Normalny 2 3 54 3" xfId="7722"/>
    <cellStyle name="Normalny 2 3 54 4" xfId="7723"/>
    <cellStyle name="Normalny 2 3 54 5" xfId="7724"/>
    <cellStyle name="Normalny 2 3 54 6" xfId="7725"/>
    <cellStyle name="Normalny 2 3 55" xfId="7726"/>
    <cellStyle name="Normalny 2 3 55 2" xfId="7727"/>
    <cellStyle name="Normalny 2 3 55 3" xfId="7728"/>
    <cellStyle name="Normalny 2 3 55 4" xfId="7729"/>
    <cellStyle name="Normalny 2 3 55 5" xfId="7730"/>
    <cellStyle name="Normalny 2 3 55 6" xfId="7731"/>
    <cellStyle name="Normalny 2 3 56" xfId="7732"/>
    <cellStyle name="Normalny 2 3 56 2" xfId="7733"/>
    <cellStyle name="Normalny 2 3 56 3" xfId="7734"/>
    <cellStyle name="Normalny 2 3 56 4" xfId="7735"/>
    <cellStyle name="Normalny 2 3 56 5" xfId="7736"/>
    <cellStyle name="Normalny 2 3 56 6" xfId="7737"/>
    <cellStyle name="Normalny 2 3 57" xfId="7738"/>
    <cellStyle name="Normalny 2 3 57 2" xfId="7739"/>
    <cellStyle name="Normalny 2 3 57 3" xfId="7740"/>
    <cellStyle name="Normalny 2 3 57 4" xfId="7741"/>
    <cellStyle name="Normalny 2 3 57 5" xfId="7742"/>
    <cellStyle name="Normalny 2 3 57 6" xfId="7743"/>
    <cellStyle name="Normalny 2 3 58" xfId="7744"/>
    <cellStyle name="Normalny 2 3 58 2" xfId="7745"/>
    <cellStyle name="Normalny 2 3 58 3" xfId="7746"/>
    <cellStyle name="Normalny 2 3 58 4" xfId="7747"/>
    <cellStyle name="Normalny 2 3 58 5" xfId="7748"/>
    <cellStyle name="Normalny 2 3 58 6" xfId="7749"/>
    <cellStyle name="Normalny 2 3 59" xfId="7750"/>
    <cellStyle name="Normalny 2 3 59 2" xfId="7751"/>
    <cellStyle name="Normalny 2 3 59 3" xfId="7752"/>
    <cellStyle name="Normalny 2 3 59 4" xfId="7753"/>
    <cellStyle name="Normalny 2 3 59 5" xfId="7754"/>
    <cellStyle name="Normalny 2 3 59 6" xfId="7755"/>
    <cellStyle name="Normalny 2 3 6" xfId="7756"/>
    <cellStyle name="Normalny 2 3 6 2" xfId="7757"/>
    <cellStyle name="Normalny 2 3 6 3" xfId="7758"/>
    <cellStyle name="Normalny 2 3 6 4" xfId="7759"/>
    <cellStyle name="Normalny 2 3 6 5" xfId="7760"/>
    <cellStyle name="Normalny 2 3 6 6" xfId="7761"/>
    <cellStyle name="Normalny 2 3 60" xfId="7762"/>
    <cellStyle name="Normalny 2 3 60 2" xfId="7763"/>
    <cellStyle name="Normalny 2 3 60 3" xfId="7764"/>
    <cellStyle name="Normalny 2 3 60 4" xfId="7765"/>
    <cellStyle name="Normalny 2 3 60 5" xfId="7766"/>
    <cellStyle name="Normalny 2 3 60 6" xfId="7767"/>
    <cellStyle name="Normalny 2 3 61" xfId="7768"/>
    <cellStyle name="Normalny 2 3 61 2" xfId="7769"/>
    <cellStyle name="Normalny 2 3 61 3" xfId="7770"/>
    <cellStyle name="Normalny 2 3 61 4" xfId="7771"/>
    <cellStyle name="Normalny 2 3 61 5" xfId="7772"/>
    <cellStyle name="Normalny 2 3 61 6" xfId="7773"/>
    <cellStyle name="Normalny 2 3 62" xfId="7774"/>
    <cellStyle name="Normalny 2 3 62 2" xfId="7775"/>
    <cellStyle name="Normalny 2 3 62 3" xfId="7776"/>
    <cellStyle name="Normalny 2 3 62 4" xfId="7777"/>
    <cellStyle name="Normalny 2 3 62 5" xfId="7778"/>
    <cellStyle name="Normalny 2 3 62 6" xfId="7779"/>
    <cellStyle name="Normalny 2 3 63" xfId="7780"/>
    <cellStyle name="Normalny 2 3 63 2" xfId="7781"/>
    <cellStyle name="Normalny 2 3 63 3" xfId="7782"/>
    <cellStyle name="Normalny 2 3 63 4" xfId="7783"/>
    <cellStyle name="Normalny 2 3 63 5" xfId="7784"/>
    <cellStyle name="Normalny 2 3 63 6" xfId="7785"/>
    <cellStyle name="Normalny 2 3 64" xfId="7786"/>
    <cellStyle name="Normalny 2 3 64 2" xfId="7787"/>
    <cellStyle name="Normalny 2 3 64 3" xfId="7788"/>
    <cellStyle name="Normalny 2 3 64 4" xfId="7789"/>
    <cellStyle name="Normalny 2 3 64 5" xfId="7790"/>
    <cellStyle name="Normalny 2 3 64 6" xfId="7791"/>
    <cellStyle name="Normalny 2 3 65" xfId="7792"/>
    <cellStyle name="Normalny 2 3 65 2" xfId="7793"/>
    <cellStyle name="Normalny 2 3 65 3" xfId="7794"/>
    <cellStyle name="Normalny 2 3 65 4" xfId="7795"/>
    <cellStyle name="Normalny 2 3 65 5" xfId="7796"/>
    <cellStyle name="Normalny 2 3 65 6" xfId="7797"/>
    <cellStyle name="Normalny 2 3 66" xfId="7798"/>
    <cellStyle name="Normalny 2 3 66 2" xfId="7799"/>
    <cellStyle name="Normalny 2 3 66 3" xfId="7800"/>
    <cellStyle name="Normalny 2 3 66 4" xfId="7801"/>
    <cellStyle name="Normalny 2 3 66 5" xfId="7802"/>
    <cellStyle name="Normalny 2 3 66 6" xfId="7803"/>
    <cellStyle name="Normalny 2 3 67" xfId="7804"/>
    <cellStyle name="Normalny 2 3 67 2" xfId="7805"/>
    <cellStyle name="Normalny 2 3 67 3" xfId="7806"/>
    <cellStyle name="Normalny 2 3 67 4" xfId="7807"/>
    <cellStyle name="Normalny 2 3 67 5" xfId="7808"/>
    <cellStyle name="Normalny 2 3 67 6" xfId="7809"/>
    <cellStyle name="Normalny 2 3 68" xfId="7810"/>
    <cellStyle name="Normalny 2 3 68 2" xfId="7811"/>
    <cellStyle name="Normalny 2 3 68 3" xfId="7812"/>
    <cellStyle name="Normalny 2 3 68 4" xfId="7813"/>
    <cellStyle name="Normalny 2 3 68 5" xfId="7814"/>
    <cellStyle name="Normalny 2 3 68 6" xfId="7815"/>
    <cellStyle name="Normalny 2 3 69" xfId="7816"/>
    <cellStyle name="Normalny 2 3 69 2" xfId="7817"/>
    <cellStyle name="Normalny 2 3 69 3" xfId="7818"/>
    <cellStyle name="Normalny 2 3 69 4" xfId="7819"/>
    <cellStyle name="Normalny 2 3 69 5" xfId="7820"/>
    <cellStyle name="Normalny 2 3 69 6" xfId="7821"/>
    <cellStyle name="Normalny 2 3 7" xfId="7822"/>
    <cellStyle name="Normalny 2 3 7 2" xfId="7823"/>
    <cellStyle name="Normalny 2 3 7 3" xfId="7824"/>
    <cellStyle name="Normalny 2 3 7 4" xfId="7825"/>
    <cellStyle name="Normalny 2 3 7 5" xfId="7826"/>
    <cellStyle name="Normalny 2 3 7 6" xfId="7827"/>
    <cellStyle name="Normalny 2 3 70" xfId="7828"/>
    <cellStyle name="Normalny 2 3 70 2" xfId="7829"/>
    <cellStyle name="Normalny 2 3 70 3" xfId="7830"/>
    <cellStyle name="Normalny 2 3 70 4" xfId="7831"/>
    <cellStyle name="Normalny 2 3 70 5" xfId="7832"/>
    <cellStyle name="Normalny 2 3 70 6" xfId="7833"/>
    <cellStyle name="Normalny 2 3 71" xfId="7834"/>
    <cellStyle name="Normalny 2 3 71 2" xfId="7835"/>
    <cellStyle name="Normalny 2 3 71 3" xfId="7836"/>
    <cellStyle name="Normalny 2 3 71 4" xfId="7837"/>
    <cellStyle name="Normalny 2 3 71 5" xfId="7838"/>
    <cellStyle name="Normalny 2 3 71 6" xfId="7839"/>
    <cellStyle name="Normalny 2 3 72" xfId="7840"/>
    <cellStyle name="Normalny 2 3 72 2" xfId="7841"/>
    <cellStyle name="Normalny 2 3 72 3" xfId="7842"/>
    <cellStyle name="Normalny 2 3 72 4" xfId="7843"/>
    <cellStyle name="Normalny 2 3 72 5" xfId="7844"/>
    <cellStyle name="Normalny 2 3 72 6" xfId="7845"/>
    <cellStyle name="Normalny 2 3 73" xfId="7846"/>
    <cellStyle name="Normalny 2 3 73 2" xfId="7847"/>
    <cellStyle name="Normalny 2 3 73 3" xfId="7848"/>
    <cellStyle name="Normalny 2 3 73 4" xfId="7849"/>
    <cellStyle name="Normalny 2 3 73 5" xfId="7850"/>
    <cellStyle name="Normalny 2 3 73 6" xfId="7851"/>
    <cellStyle name="Normalny 2 3 74" xfId="7852"/>
    <cellStyle name="Normalny 2 3 74 2" xfId="7853"/>
    <cellStyle name="Normalny 2 3 74 3" xfId="7854"/>
    <cellStyle name="Normalny 2 3 74 4" xfId="7855"/>
    <cellStyle name="Normalny 2 3 74 5" xfId="7856"/>
    <cellStyle name="Normalny 2 3 74 6" xfId="7857"/>
    <cellStyle name="Normalny 2 3 75" xfId="7858"/>
    <cellStyle name="Normalny 2 3 75 2" xfId="7859"/>
    <cellStyle name="Normalny 2 3 75 3" xfId="7860"/>
    <cellStyle name="Normalny 2 3 75 4" xfId="7861"/>
    <cellStyle name="Normalny 2 3 75 5" xfId="7862"/>
    <cellStyle name="Normalny 2 3 75 6" xfId="7863"/>
    <cellStyle name="Normalny 2 3 76" xfId="7864"/>
    <cellStyle name="Normalny 2 3 76 2" xfId="7865"/>
    <cellStyle name="Normalny 2 3 76 3" xfId="7866"/>
    <cellStyle name="Normalny 2 3 76 4" xfId="7867"/>
    <cellStyle name="Normalny 2 3 76 5" xfId="7868"/>
    <cellStyle name="Normalny 2 3 76 6" xfId="7869"/>
    <cellStyle name="Normalny 2 3 77" xfId="7870"/>
    <cellStyle name="Normalny 2 3 77 2" xfId="7871"/>
    <cellStyle name="Normalny 2 3 77 3" xfId="7872"/>
    <cellStyle name="Normalny 2 3 77 4" xfId="7873"/>
    <cellStyle name="Normalny 2 3 77 5" xfId="7874"/>
    <cellStyle name="Normalny 2 3 77 6" xfId="7875"/>
    <cellStyle name="Normalny 2 3 78" xfId="7876"/>
    <cellStyle name="Normalny 2 3 78 2" xfId="7877"/>
    <cellStyle name="Normalny 2 3 78 3" xfId="7878"/>
    <cellStyle name="Normalny 2 3 78 4" xfId="7879"/>
    <cellStyle name="Normalny 2 3 78 5" xfId="7880"/>
    <cellStyle name="Normalny 2 3 78 6" xfId="7881"/>
    <cellStyle name="Normalny 2 3 79" xfId="7882"/>
    <cellStyle name="Normalny 2 3 79 2" xfId="7883"/>
    <cellStyle name="Normalny 2 3 79 3" xfId="7884"/>
    <cellStyle name="Normalny 2 3 79 4" xfId="7885"/>
    <cellStyle name="Normalny 2 3 79 5" xfId="7886"/>
    <cellStyle name="Normalny 2 3 79 6" xfId="7887"/>
    <cellStyle name="Normalny 2 3 8" xfId="7888"/>
    <cellStyle name="Normalny 2 3 8 2" xfId="7889"/>
    <cellStyle name="Normalny 2 3 8 3" xfId="7890"/>
    <cellStyle name="Normalny 2 3 8 4" xfId="7891"/>
    <cellStyle name="Normalny 2 3 8 5" xfId="7892"/>
    <cellStyle name="Normalny 2 3 8 6" xfId="7893"/>
    <cellStyle name="Normalny 2 3 80" xfId="7894"/>
    <cellStyle name="Normalny 2 3 80 2" xfId="7895"/>
    <cellStyle name="Normalny 2 3 80 3" xfId="7896"/>
    <cellStyle name="Normalny 2 3 80 4" xfId="7897"/>
    <cellStyle name="Normalny 2 3 80 5" xfId="7898"/>
    <cellStyle name="Normalny 2 3 80 6" xfId="7899"/>
    <cellStyle name="Normalny 2 3 81" xfId="7900"/>
    <cellStyle name="Normalny 2 3 81 2" xfId="7901"/>
    <cellStyle name="Normalny 2 3 81 3" xfId="7902"/>
    <cellStyle name="Normalny 2 3 81 4" xfId="7903"/>
    <cellStyle name="Normalny 2 3 81 5" xfId="7904"/>
    <cellStyle name="Normalny 2 3 81 6" xfId="7905"/>
    <cellStyle name="Normalny 2 3 82" xfId="7906"/>
    <cellStyle name="Normalny 2 3 82 2" xfId="7907"/>
    <cellStyle name="Normalny 2 3 82 3" xfId="7908"/>
    <cellStyle name="Normalny 2 3 82 4" xfId="7909"/>
    <cellStyle name="Normalny 2 3 82 5" xfId="7910"/>
    <cellStyle name="Normalny 2 3 82 6" xfId="7911"/>
    <cellStyle name="Normalny 2 3 83" xfId="7912"/>
    <cellStyle name="Normalny 2 3 83 2" xfId="7913"/>
    <cellStyle name="Normalny 2 3 83 3" xfId="7914"/>
    <cellStyle name="Normalny 2 3 83 4" xfId="7915"/>
    <cellStyle name="Normalny 2 3 83 5" xfId="7916"/>
    <cellStyle name="Normalny 2 3 83 6" xfId="7917"/>
    <cellStyle name="Normalny 2 3 84" xfId="7918"/>
    <cellStyle name="Normalny 2 3 84 2" xfId="7919"/>
    <cellStyle name="Normalny 2 3 84 3" xfId="7920"/>
    <cellStyle name="Normalny 2 3 84 4" xfId="7921"/>
    <cellStyle name="Normalny 2 3 84 5" xfId="7922"/>
    <cellStyle name="Normalny 2 3 84 6" xfId="7923"/>
    <cellStyle name="Normalny 2 3 85" xfId="7924"/>
    <cellStyle name="Normalny 2 3 85 2" xfId="7925"/>
    <cellStyle name="Normalny 2 3 85 3" xfId="7926"/>
    <cellStyle name="Normalny 2 3 85 4" xfId="7927"/>
    <cellStyle name="Normalny 2 3 85 5" xfId="7928"/>
    <cellStyle name="Normalny 2 3 85 6" xfId="7929"/>
    <cellStyle name="Normalny 2 3 86" xfId="7930"/>
    <cellStyle name="Normalny 2 3 86 2" xfId="7931"/>
    <cellStyle name="Normalny 2 3 86 3" xfId="7932"/>
    <cellStyle name="Normalny 2 3 86 4" xfId="7933"/>
    <cellStyle name="Normalny 2 3 86 5" xfId="7934"/>
    <cellStyle name="Normalny 2 3 86 6" xfId="7935"/>
    <cellStyle name="Normalny 2 3 87" xfId="7936"/>
    <cellStyle name="Normalny 2 3 87 2" xfId="7937"/>
    <cellStyle name="Normalny 2 3 87 3" xfId="7938"/>
    <cellStyle name="Normalny 2 3 87 4" xfId="7939"/>
    <cellStyle name="Normalny 2 3 87 5" xfId="7940"/>
    <cellStyle name="Normalny 2 3 87 6" xfId="7941"/>
    <cellStyle name="Normalny 2 3 88" xfId="7942"/>
    <cellStyle name="Normalny 2 3 88 2" xfId="7943"/>
    <cellStyle name="Normalny 2 3 88 3" xfId="7944"/>
    <cellStyle name="Normalny 2 3 88 4" xfId="7945"/>
    <cellStyle name="Normalny 2 3 88 5" xfId="7946"/>
    <cellStyle name="Normalny 2 3 88 6" xfId="7947"/>
    <cellStyle name="Normalny 2 3 89" xfId="7948"/>
    <cellStyle name="Normalny 2 3 89 2" xfId="7949"/>
    <cellStyle name="Normalny 2 3 89 3" xfId="7950"/>
    <cellStyle name="Normalny 2 3 89 4" xfId="7951"/>
    <cellStyle name="Normalny 2 3 89 5" xfId="7952"/>
    <cellStyle name="Normalny 2 3 89 6" xfId="7953"/>
    <cellStyle name="Normalny 2 3 9" xfId="7954"/>
    <cellStyle name="Normalny 2 3 9 2" xfId="7955"/>
    <cellStyle name="Normalny 2 3 9 3" xfId="7956"/>
    <cellStyle name="Normalny 2 3 9 4" xfId="7957"/>
    <cellStyle name="Normalny 2 3 9 5" xfId="7958"/>
    <cellStyle name="Normalny 2 3 9 6" xfId="7959"/>
    <cellStyle name="Normalny 2 3 90" xfId="7960"/>
    <cellStyle name="Normalny 2 3 90 2" xfId="7961"/>
    <cellStyle name="Normalny 2 3 90 3" xfId="7962"/>
    <cellStyle name="Normalny 2 3 90 4" xfId="7963"/>
    <cellStyle name="Normalny 2 3 90 5" xfId="7964"/>
    <cellStyle name="Normalny 2 3 90 6" xfId="7965"/>
    <cellStyle name="Normalny 2 3 91" xfId="7966"/>
    <cellStyle name="Normalny 2 3 91 2" xfId="7967"/>
    <cellStyle name="Normalny 2 3 91 3" xfId="7968"/>
    <cellStyle name="Normalny 2 3 91 4" xfId="7969"/>
    <cellStyle name="Normalny 2 3 91 5" xfId="7970"/>
    <cellStyle name="Normalny 2 3 91 6" xfId="7971"/>
    <cellStyle name="Normalny 2 3 92" xfId="7972"/>
    <cellStyle name="Normalny 2 3 92 2" xfId="7973"/>
    <cellStyle name="Normalny 2 3 92 3" xfId="7974"/>
    <cellStyle name="Normalny 2 3 92 4" xfId="7975"/>
    <cellStyle name="Normalny 2 3 92 5" xfId="7976"/>
    <cellStyle name="Normalny 2 3 92 6" xfId="7977"/>
    <cellStyle name="Normalny 2 3 93" xfId="7978"/>
    <cellStyle name="Normalny 2 3 93 2" xfId="7979"/>
    <cellStyle name="Normalny 2 3 93 3" xfId="7980"/>
    <cellStyle name="Normalny 2 3 93 4" xfId="7981"/>
    <cellStyle name="Normalny 2 3 93 5" xfId="7982"/>
    <cellStyle name="Normalny 2 3 93 6" xfId="7983"/>
    <cellStyle name="Normalny 2 3 94" xfId="7984"/>
    <cellStyle name="Normalny 2 3 94 2" xfId="7985"/>
    <cellStyle name="Normalny 2 3 94 3" xfId="7986"/>
    <cellStyle name="Normalny 2 3 94 4" xfId="7987"/>
    <cellStyle name="Normalny 2 3 94 5" xfId="7988"/>
    <cellStyle name="Normalny 2 3 94 6" xfId="7989"/>
    <cellStyle name="Normalny 2 3 95" xfId="7990"/>
    <cellStyle name="Normalny 2 3 95 2" xfId="7991"/>
    <cellStyle name="Normalny 2 3 95 3" xfId="7992"/>
    <cellStyle name="Normalny 2 3 95 4" xfId="7993"/>
    <cellStyle name="Normalny 2 3 95 5" xfId="7994"/>
    <cellStyle name="Normalny 2 3 95 6" xfId="7995"/>
    <cellStyle name="Normalny 2 3 96" xfId="7996"/>
    <cellStyle name="Normalny 2 3 96 2" xfId="7997"/>
    <cellStyle name="Normalny 2 3 96 3" xfId="7998"/>
    <cellStyle name="Normalny 2 3 96 4" xfId="7999"/>
    <cellStyle name="Normalny 2 3 96 5" xfId="8000"/>
    <cellStyle name="Normalny 2 3 96 6" xfId="8001"/>
    <cellStyle name="Normalny 2 3 97" xfId="8002"/>
    <cellStyle name="Normalny 2 3 97 2" xfId="8003"/>
    <cellStyle name="Normalny 2 3 97 3" xfId="8004"/>
    <cellStyle name="Normalny 2 3 97 4" xfId="8005"/>
    <cellStyle name="Normalny 2 3 97 5" xfId="8006"/>
    <cellStyle name="Normalny 2 3 97 6" xfId="8007"/>
    <cellStyle name="Normalny 2 3 98" xfId="8008"/>
    <cellStyle name="Normalny 2 3 98 2" xfId="8009"/>
    <cellStyle name="Normalny 2 3 98 3" xfId="8010"/>
    <cellStyle name="Normalny 2 3 98 4" xfId="8011"/>
    <cellStyle name="Normalny 2 3 98 5" xfId="8012"/>
    <cellStyle name="Normalny 2 3 98 6" xfId="8013"/>
    <cellStyle name="Normalny 2 3 99" xfId="8014"/>
    <cellStyle name="Normalny 2 3 99 2" xfId="8015"/>
    <cellStyle name="Normalny 2 3 99 3" xfId="8016"/>
    <cellStyle name="Normalny 2 3 99 4" xfId="8017"/>
    <cellStyle name="Normalny 2 3 99 5" xfId="8018"/>
    <cellStyle name="Normalny 2 3 99 6" xfId="8019"/>
    <cellStyle name="Normalny 2 30" xfId="8020"/>
    <cellStyle name="Normalny 2 30 2" xfId="8021"/>
    <cellStyle name="Normalny 2 30 3" xfId="8022"/>
    <cellStyle name="Normalny 2 30 4" xfId="8023"/>
    <cellStyle name="Normalny 2 30 5" xfId="8024"/>
    <cellStyle name="Normalny 2 30 6" xfId="8025"/>
    <cellStyle name="Normalny 2 31" xfId="8026"/>
    <cellStyle name="Normalny 2 31 2" xfId="8027"/>
    <cellStyle name="Normalny 2 31 3" xfId="8028"/>
    <cellStyle name="Normalny 2 31 4" xfId="8029"/>
    <cellStyle name="Normalny 2 31 5" xfId="8030"/>
    <cellStyle name="Normalny 2 31 6" xfId="8031"/>
    <cellStyle name="Normalny 2 32" xfId="8032"/>
    <cellStyle name="Normalny 2 32 2" xfId="8033"/>
    <cellStyle name="Normalny 2 32 3" xfId="8034"/>
    <cellStyle name="Normalny 2 32 4" xfId="8035"/>
    <cellStyle name="Normalny 2 32 5" xfId="8036"/>
    <cellStyle name="Normalny 2 32 6" xfId="8037"/>
    <cellStyle name="Normalny 2 33" xfId="8038"/>
    <cellStyle name="Normalny 2 33 2" xfId="8039"/>
    <cellStyle name="Normalny 2 33 3" xfId="8040"/>
    <cellStyle name="Normalny 2 33 4" xfId="8041"/>
    <cellStyle name="Normalny 2 33 5" xfId="8042"/>
    <cellStyle name="Normalny 2 33 6" xfId="8043"/>
    <cellStyle name="Normalny 2 34" xfId="8044"/>
    <cellStyle name="Normalny 2 34 2" xfId="8045"/>
    <cellStyle name="Normalny 2 34 3" xfId="8046"/>
    <cellStyle name="Normalny 2 34 4" xfId="8047"/>
    <cellStyle name="Normalny 2 34 5" xfId="8048"/>
    <cellStyle name="Normalny 2 34 6" xfId="8049"/>
    <cellStyle name="Normalny 2 35" xfId="8050"/>
    <cellStyle name="Normalny 2 35 2" xfId="8051"/>
    <cellStyle name="Normalny 2 35 3" xfId="8052"/>
    <cellStyle name="Normalny 2 35 4" xfId="8053"/>
    <cellStyle name="Normalny 2 35 5" xfId="8054"/>
    <cellStyle name="Normalny 2 35 6" xfId="8055"/>
    <cellStyle name="Normalny 2 36" xfId="8056"/>
    <cellStyle name="Normalny 2 36 2" xfId="8057"/>
    <cellStyle name="Normalny 2 36 3" xfId="8058"/>
    <cellStyle name="Normalny 2 36 4" xfId="8059"/>
    <cellStyle name="Normalny 2 36 5" xfId="8060"/>
    <cellStyle name="Normalny 2 36 6" xfId="8061"/>
    <cellStyle name="Normalny 2 37" xfId="8062"/>
    <cellStyle name="Normalny 2 37 2" xfId="8063"/>
    <cellStyle name="Normalny 2 37 3" xfId="8064"/>
    <cellStyle name="Normalny 2 37 4" xfId="8065"/>
    <cellStyle name="Normalny 2 37 5" xfId="8066"/>
    <cellStyle name="Normalny 2 37 6" xfId="8067"/>
    <cellStyle name="Normalny 2 38" xfId="8068"/>
    <cellStyle name="Normalny 2 38 2" xfId="8069"/>
    <cellStyle name="Normalny 2 38 3" xfId="8070"/>
    <cellStyle name="Normalny 2 38 4" xfId="8071"/>
    <cellStyle name="Normalny 2 38 5" xfId="8072"/>
    <cellStyle name="Normalny 2 38 6" xfId="8073"/>
    <cellStyle name="Normalny 2 39" xfId="8074"/>
    <cellStyle name="Normalny 2 39 2" xfId="8075"/>
    <cellStyle name="Normalny 2 39 3" xfId="8076"/>
    <cellStyle name="Normalny 2 39 4" xfId="8077"/>
    <cellStyle name="Normalny 2 39 5" xfId="8078"/>
    <cellStyle name="Normalny 2 39 6" xfId="8079"/>
    <cellStyle name="Normalny 2 4" xfId="1124"/>
    <cellStyle name="Normalny 2 4 2" xfId="8080"/>
    <cellStyle name="Normalny 2 4 3" xfId="8081"/>
    <cellStyle name="Normalny 2 4 4" xfId="8082"/>
    <cellStyle name="Normalny 2 4 5" xfId="8083"/>
    <cellStyle name="Normalny 2 4 6" xfId="8084"/>
    <cellStyle name="Normalny 2 40" xfId="8085"/>
    <cellStyle name="Normalny 2 40 2" xfId="8086"/>
    <cellStyle name="Normalny 2 40 3" xfId="8087"/>
    <cellStyle name="Normalny 2 40 4" xfId="8088"/>
    <cellStyle name="Normalny 2 40 5" xfId="8089"/>
    <cellStyle name="Normalny 2 40 6" xfId="8090"/>
    <cellStyle name="Normalny 2 41" xfId="8091"/>
    <cellStyle name="Normalny 2 41 2" xfId="8092"/>
    <cellStyle name="Normalny 2 41 3" xfId="8093"/>
    <cellStyle name="Normalny 2 41 4" xfId="8094"/>
    <cellStyle name="Normalny 2 41 5" xfId="8095"/>
    <cellStyle name="Normalny 2 41 6" xfId="8096"/>
    <cellStyle name="Normalny 2 42" xfId="8097"/>
    <cellStyle name="Normalny 2 42 2" xfId="8098"/>
    <cellStyle name="Normalny 2 42 3" xfId="8099"/>
    <cellStyle name="Normalny 2 42 4" xfId="8100"/>
    <cellStyle name="Normalny 2 42 5" xfId="8101"/>
    <cellStyle name="Normalny 2 42 6" xfId="8102"/>
    <cellStyle name="Normalny 2 43" xfId="8103"/>
    <cellStyle name="Normalny 2 43 2" xfId="8104"/>
    <cellStyle name="Normalny 2 43 3" xfId="8105"/>
    <cellStyle name="Normalny 2 43 4" xfId="8106"/>
    <cellStyle name="Normalny 2 43 5" xfId="8107"/>
    <cellStyle name="Normalny 2 43 6" xfId="8108"/>
    <cellStyle name="Normalny 2 44" xfId="8109"/>
    <cellStyle name="Normalny 2 44 2" xfId="8110"/>
    <cellStyle name="Normalny 2 44 3" xfId="8111"/>
    <cellStyle name="Normalny 2 44 4" xfId="8112"/>
    <cellStyle name="Normalny 2 44 5" xfId="8113"/>
    <cellStyle name="Normalny 2 44 6" xfId="8114"/>
    <cellStyle name="Normalny 2 45" xfId="8115"/>
    <cellStyle name="Normalny 2 45 2" xfId="8116"/>
    <cellStyle name="Normalny 2 45 3" xfId="8117"/>
    <cellStyle name="Normalny 2 45 4" xfId="8118"/>
    <cellStyle name="Normalny 2 45 5" xfId="8119"/>
    <cellStyle name="Normalny 2 45 6" xfId="8120"/>
    <cellStyle name="Normalny 2 46" xfId="8121"/>
    <cellStyle name="Normalny 2 46 2" xfId="8122"/>
    <cellStyle name="Normalny 2 46 3" xfId="8123"/>
    <cellStyle name="Normalny 2 46 4" xfId="8124"/>
    <cellStyle name="Normalny 2 46 5" xfId="8125"/>
    <cellStyle name="Normalny 2 46 6" xfId="8126"/>
    <cellStyle name="Normalny 2 47" xfId="8127"/>
    <cellStyle name="Normalny 2 47 2" xfId="8128"/>
    <cellStyle name="Normalny 2 47 3" xfId="8129"/>
    <cellStyle name="Normalny 2 47 4" xfId="8130"/>
    <cellStyle name="Normalny 2 47 5" xfId="8131"/>
    <cellStyle name="Normalny 2 47 6" xfId="8132"/>
    <cellStyle name="Normalny 2 48" xfId="8133"/>
    <cellStyle name="Normalny 2 48 2" xfId="8134"/>
    <cellStyle name="Normalny 2 48 3" xfId="8135"/>
    <cellStyle name="Normalny 2 48 4" xfId="8136"/>
    <cellStyle name="Normalny 2 48 5" xfId="8137"/>
    <cellStyle name="Normalny 2 48 6" xfId="8138"/>
    <cellStyle name="Normalny 2 49" xfId="8139"/>
    <cellStyle name="Normalny 2 49 2" xfId="8140"/>
    <cellStyle name="Normalny 2 49 3" xfId="8141"/>
    <cellStyle name="Normalny 2 49 4" xfId="8142"/>
    <cellStyle name="Normalny 2 49 5" xfId="8143"/>
    <cellStyle name="Normalny 2 49 6" xfId="8144"/>
    <cellStyle name="Normalny 2 5" xfId="8145"/>
    <cellStyle name="Normalny 2 5 2" xfId="8146"/>
    <cellStyle name="Normalny 2 5 3" xfId="8147"/>
    <cellStyle name="Normalny 2 5 4" xfId="8148"/>
    <cellStyle name="Normalny 2 5 5" xfId="8149"/>
    <cellStyle name="Normalny 2 5 6" xfId="8150"/>
    <cellStyle name="Normalny 2 50" xfId="8151"/>
    <cellStyle name="Normalny 2 50 2" xfId="8152"/>
    <cellStyle name="Normalny 2 50 3" xfId="8153"/>
    <cellStyle name="Normalny 2 50 4" xfId="8154"/>
    <cellStyle name="Normalny 2 50 5" xfId="8155"/>
    <cellStyle name="Normalny 2 50 6" xfId="8156"/>
    <cellStyle name="Normalny 2 51" xfId="8157"/>
    <cellStyle name="Normalny 2 51 2" xfId="8158"/>
    <cellStyle name="Normalny 2 51 3" xfId="8159"/>
    <cellStyle name="Normalny 2 51 4" xfId="8160"/>
    <cellStyle name="Normalny 2 51 5" xfId="8161"/>
    <cellStyle name="Normalny 2 51 6" xfId="8162"/>
    <cellStyle name="Normalny 2 52" xfId="8163"/>
    <cellStyle name="Normalny 2 52 2" xfId="8164"/>
    <cellStyle name="Normalny 2 52 3" xfId="8165"/>
    <cellStyle name="Normalny 2 52 4" xfId="8166"/>
    <cellStyle name="Normalny 2 52 5" xfId="8167"/>
    <cellStyle name="Normalny 2 52 6" xfId="8168"/>
    <cellStyle name="Normalny 2 53" xfId="8169"/>
    <cellStyle name="Normalny 2 53 2" xfId="8170"/>
    <cellStyle name="Normalny 2 53 3" xfId="8171"/>
    <cellStyle name="Normalny 2 53 4" xfId="8172"/>
    <cellStyle name="Normalny 2 53 5" xfId="8173"/>
    <cellStyle name="Normalny 2 53 6" xfId="8174"/>
    <cellStyle name="Normalny 2 54" xfId="8175"/>
    <cellStyle name="Normalny 2 54 2" xfId="8176"/>
    <cellStyle name="Normalny 2 54 3" xfId="8177"/>
    <cellStyle name="Normalny 2 54 4" xfId="8178"/>
    <cellStyle name="Normalny 2 54 5" xfId="8179"/>
    <cellStyle name="Normalny 2 54 6" xfId="8180"/>
    <cellStyle name="Normalny 2 55" xfId="8181"/>
    <cellStyle name="Normalny 2 55 2" xfId="8182"/>
    <cellStyle name="Normalny 2 55 3" xfId="8183"/>
    <cellStyle name="Normalny 2 55 4" xfId="8184"/>
    <cellStyle name="Normalny 2 55 5" xfId="8185"/>
    <cellStyle name="Normalny 2 55 6" xfId="8186"/>
    <cellStyle name="Normalny 2 56" xfId="8187"/>
    <cellStyle name="Normalny 2 56 2" xfId="8188"/>
    <cellStyle name="Normalny 2 56 3" xfId="8189"/>
    <cellStyle name="Normalny 2 56 4" xfId="8190"/>
    <cellStyle name="Normalny 2 56 5" xfId="8191"/>
    <cellStyle name="Normalny 2 56 6" xfId="8192"/>
    <cellStyle name="Normalny 2 57" xfId="8193"/>
    <cellStyle name="Normalny 2 57 2" xfId="8194"/>
    <cellStyle name="Normalny 2 57 3" xfId="8195"/>
    <cellStyle name="Normalny 2 57 4" xfId="8196"/>
    <cellStyle name="Normalny 2 57 5" xfId="8197"/>
    <cellStyle name="Normalny 2 57 6" xfId="8198"/>
    <cellStyle name="Normalny 2 58" xfId="8199"/>
    <cellStyle name="Normalny 2 58 2" xfId="8200"/>
    <cellStyle name="Normalny 2 58 3" xfId="8201"/>
    <cellStyle name="Normalny 2 58 4" xfId="8202"/>
    <cellStyle name="Normalny 2 58 5" xfId="8203"/>
    <cellStyle name="Normalny 2 58 6" xfId="8204"/>
    <cellStyle name="Normalny 2 59" xfId="8205"/>
    <cellStyle name="Normalny 2 59 2" xfId="8206"/>
    <cellStyle name="Normalny 2 59 3" xfId="8207"/>
    <cellStyle name="Normalny 2 59 4" xfId="8208"/>
    <cellStyle name="Normalny 2 59 5" xfId="8209"/>
    <cellStyle name="Normalny 2 59 6" xfId="8210"/>
    <cellStyle name="Normalny 2 6" xfId="8211"/>
    <cellStyle name="Normalny 2 6 2" xfId="8212"/>
    <cellStyle name="Normalny 2 6 3" xfId="8213"/>
    <cellStyle name="Normalny 2 6 4" xfId="8214"/>
    <cellStyle name="Normalny 2 6 5" xfId="8215"/>
    <cellStyle name="Normalny 2 6 6" xfId="8216"/>
    <cellStyle name="Normalny 2 60" xfId="8217"/>
    <cellStyle name="Normalny 2 60 2" xfId="8218"/>
    <cellStyle name="Normalny 2 60 3" xfId="8219"/>
    <cellStyle name="Normalny 2 60 4" xfId="8220"/>
    <cellStyle name="Normalny 2 60 5" xfId="8221"/>
    <cellStyle name="Normalny 2 60 6" xfId="8222"/>
    <cellStyle name="Normalny 2 61" xfId="8223"/>
    <cellStyle name="Normalny 2 61 2" xfId="8224"/>
    <cellStyle name="Normalny 2 61 3" xfId="8225"/>
    <cellStyle name="Normalny 2 61 4" xfId="8226"/>
    <cellStyle name="Normalny 2 61 5" xfId="8227"/>
    <cellStyle name="Normalny 2 61 6" xfId="8228"/>
    <cellStyle name="Normalny 2 62" xfId="8229"/>
    <cellStyle name="Normalny 2 62 2" xfId="8230"/>
    <cellStyle name="Normalny 2 62 3" xfId="8231"/>
    <cellStyle name="Normalny 2 62 4" xfId="8232"/>
    <cellStyle name="Normalny 2 62 5" xfId="8233"/>
    <cellStyle name="Normalny 2 62 6" xfId="8234"/>
    <cellStyle name="Normalny 2 63" xfId="8235"/>
    <cellStyle name="Normalny 2 63 2" xfId="8236"/>
    <cellStyle name="Normalny 2 63 3" xfId="8237"/>
    <cellStyle name="Normalny 2 63 4" xfId="8238"/>
    <cellStyle name="Normalny 2 63 5" xfId="8239"/>
    <cellStyle name="Normalny 2 63 6" xfId="8240"/>
    <cellStyle name="Normalny 2 64" xfId="8241"/>
    <cellStyle name="Normalny 2 64 2" xfId="8242"/>
    <cellStyle name="Normalny 2 64 3" xfId="8243"/>
    <cellStyle name="Normalny 2 64 4" xfId="8244"/>
    <cellStyle name="Normalny 2 64 5" xfId="8245"/>
    <cellStyle name="Normalny 2 64 6" xfId="8246"/>
    <cellStyle name="Normalny 2 65" xfId="8247"/>
    <cellStyle name="Normalny 2 65 2" xfId="8248"/>
    <cellStyle name="Normalny 2 65 3" xfId="8249"/>
    <cellStyle name="Normalny 2 65 4" xfId="8250"/>
    <cellStyle name="Normalny 2 65 5" xfId="8251"/>
    <cellStyle name="Normalny 2 65 6" xfId="8252"/>
    <cellStyle name="Normalny 2 66" xfId="8253"/>
    <cellStyle name="Normalny 2 66 2" xfId="8254"/>
    <cellStyle name="Normalny 2 66 3" xfId="8255"/>
    <cellStyle name="Normalny 2 66 4" xfId="8256"/>
    <cellStyle name="Normalny 2 66 5" xfId="8257"/>
    <cellStyle name="Normalny 2 66 6" xfId="8258"/>
    <cellStyle name="Normalny 2 67" xfId="8259"/>
    <cellStyle name="Normalny 2 67 2" xfId="8260"/>
    <cellStyle name="Normalny 2 67 3" xfId="8261"/>
    <cellStyle name="Normalny 2 67 4" xfId="8262"/>
    <cellStyle name="Normalny 2 67 5" xfId="8263"/>
    <cellStyle name="Normalny 2 67 6" xfId="8264"/>
    <cellStyle name="Normalny 2 68" xfId="8265"/>
    <cellStyle name="Normalny 2 68 2" xfId="8266"/>
    <cellStyle name="Normalny 2 68 3" xfId="8267"/>
    <cellStyle name="Normalny 2 68 4" xfId="8268"/>
    <cellStyle name="Normalny 2 68 5" xfId="8269"/>
    <cellStyle name="Normalny 2 68 6" xfId="8270"/>
    <cellStyle name="Normalny 2 69" xfId="8271"/>
    <cellStyle name="Normalny 2 69 2" xfId="8272"/>
    <cellStyle name="Normalny 2 69 3" xfId="8273"/>
    <cellStyle name="Normalny 2 69 4" xfId="8274"/>
    <cellStyle name="Normalny 2 69 5" xfId="8275"/>
    <cellStyle name="Normalny 2 69 6" xfId="8276"/>
    <cellStyle name="Normalny 2 7" xfId="8277"/>
    <cellStyle name="Normalny 2 7 2" xfId="8278"/>
    <cellStyle name="Normalny 2 7 3" xfId="8279"/>
    <cellStyle name="Normalny 2 7 4" xfId="8280"/>
    <cellStyle name="Normalny 2 7 5" xfId="8281"/>
    <cellStyle name="Normalny 2 7 6" xfId="8282"/>
    <cellStyle name="Normalny 2 70" xfId="8283"/>
    <cellStyle name="Normalny 2 70 2" xfId="8284"/>
    <cellStyle name="Normalny 2 70 3" xfId="8285"/>
    <cellStyle name="Normalny 2 70 4" xfId="8286"/>
    <cellStyle name="Normalny 2 70 5" xfId="8287"/>
    <cellStyle name="Normalny 2 70 6" xfId="8288"/>
    <cellStyle name="Normalny 2 71" xfId="8289"/>
    <cellStyle name="Normalny 2 71 2" xfId="8290"/>
    <cellStyle name="Normalny 2 71 3" xfId="8291"/>
    <cellStyle name="Normalny 2 71 4" xfId="8292"/>
    <cellStyle name="Normalny 2 71 5" xfId="8293"/>
    <cellStyle name="Normalny 2 71 6" xfId="8294"/>
    <cellStyle name="Normalny 2 72" xfId="8295"/>
    <cellStyle name="Normalny 2 72 2" xfId="8296"/>
    <cellStyle name="Normalny 2 72 3" xfId="8297"/>
    <cellStyle name="Normalny 2 72 4" xfId="8298"/>
    <cellStyle name="Normalny 2 72 5" xfId="8299"/>
    <cellStyle name="Normalny 2 72 6" xfId="8300"/>
    <cellStyle name="Normalny 2 73" xfId="8301"/>
    <cellStyle name="Normalny 2 73 2" xfId="8302"/>
    <cellStyle name="Normalny 2 73 3" xfId="8303"/>
    <cellStyle name="Normalny 2 73 4" xfId="8304"/>
    <cellStyle name="Normalny 2 73 5" xfId="8305"/>
    <cellStyle name="Normalny 2 73 6" xfId="8306"/>
    <cellStyle name="Normalny 2 74" xfId="8307"/>
    <cellStyle name="Normalny 2 74 2" xfId="8308"/>
    <cellStyle name="Normalny 2 74 3" xfId="8309"/>
    <cellStyle name="Normalny 2 74 4" xfId="8310"/>
    <cellStyle name="Normalny 2 74 5" xfId="8311"/>
    <cellStyle name="Normalny 2 74 6" xfId="8312"/>
    <cellStyle name="Normalny 2 75" xfId="8313"/>
    <cellStyle name="Normalny 2 75 2" xfId="8314"/>
    <cellStyle name="Normalny 2 75 3" xfId="8315"/>
    <cellStyle name="Normalny 2 75 4" xfId="8316"/>
    <cellStyle name="Normalny 2 75 5" xfId="8317"/>
    <cellStyle name="Normalny 2 75 6" xfId="8318"/>
    <cellStyle name="Normalny 2 76" xfId="8319"/>
    <cellStyle name="Normalny 2 76 2" xfId="8320"/>
    <cellStyle name="Normalny 2 76 3" xfId="8321"/>
    <cellStyle name="Normalny 2 76 4" xfId="8322"/>
    <cellStyle name="Normalny 2 76 5" xfId="8323"/>
    <cellStyle name="Normalny 2 76 6" xfId="8324"/>
    <cellStyle name="Normalny 2 77" xfId="8325"/>
    <cellStyle name="Normalny 2 77 2" xfId="8326"/>
    <cellStyle name="Normalny 2 77 3" xfId="8327"/>
    <cellStyle name="Normalny 2 77 4" xfId="8328"/>
    <cellStyle name="Normalny 2 77 5" xfId="8329"/>
    <cellStyle name="Normalny 2 77 6" xfId="8330"/>
    <cellStyle name="Normalny 2 78" xfId="8331"/>
    <cellStyle name="Normalny 2 78 2" xfId="8332"/>
    <cellStyle name="Normalny 2 78 3" xfId="8333"/>
    <cellStyle name="Normalny 2 78 4" xfId="8334"/>
    <cellStyle name="Normalny 2 78 5" xfId="8335"/>
    <cellStyle name="Normalny 2 78 6" xfId="8336"/>
    <cellStyle name="Normalny 2 79" xfId="8337"/>
    <cellStyle name="Normalny 2 79 2" xfId="8338"/>
    <cellStyle name="Normalny 2 79 3" xfId="8339"/>
    <cellStyle name="Normalny 2 79 4" xfId="8340"/>
    <cellStyle name="Normalny 2 79 5" xfId="8341"/>
    <cellStyle name="Normalny 2 79 6" xfId="8342"/>
    <cellStyle name="Normalny 2 8" xfId="8343"/>
    <cellStyle name="Normalny 2 8 2" xfId="8344"/>
    <cellStyle name="Normalny 2 8 3" xfId="8345"/>
    <cellStyle name="Normalny 2 8 4" xfId="8346"/>
    <cellStyle name="Normalny 2 8 5" xfId="8347"/>
    <cellStyle name="Normalny 2 8 6" xfId="8348"/>
    <cellStyle name="Normalny 2 80" xfId="8349"/>
    <cellStyle name="Normalny 2 80 2" xfId="8350"/>
    <cellStyle name="Normalny 2 80 3" xfId="8351"/>
    <cellStyle name="Normalny 2 80 4" xfId="8352"/>
    <cellStyle name="Normalny 2 80 5" xfId="8353"/>
    <cellStyle name="Normalny 2 80 6" xfId="8354"/>
    <cellStyle name="Normalny 2 81" xfId="8355"/>
    <cellStyle name="Normalny 2 81 2" xfId="8356"/>
    <cellStyle name="Normalny 2 81 3" xfId="8357"/>
    <cellStyle name="Normalny 2 81 4" xfId="8358"/>
    <cellStyle name="Normalny 2 81 5" xfId="8359"/>
    <cellStyle name="Normalny 2 81 6" xfId="8360"/>
    <cellStyle name="Normalny 2 82" xfId="8361"/>
    <cellStyle name="Normalny 2 82 2" xfId="8362"/>
    <cellStyle name="Normalny 2 82 3" xfId="8363"/>
    <cellStyle name="Normalny 2 82 4" xfId="8364"/>
    <cellStyle name="Normalny 2 82 5" xfId="8365"/>
    <cellStyle name="Normalny 2 82 6" xfId="8366"/>
    <cellStyle name="Normalny 2 83" xfId="8367"/>
    <cellStyle name="Normalny 2 83 2" xfId="8368"/>
    <cellStyle name="Normalny 2 83 3" xfId="8369"/>
    <cellStyle name="Normalny 2 83 4" xfId="8370"/>
    <cellStyle name="Normalny 2 83 5" xfId="8371"/>
    <cellStyle name="Normalny 2 83 6" xfId="8372"/>
    <cellStyle name="Normalny 2 84" xfId="8373"/>
    <cellStyle name="Normalny 2 84 2" xfId="8374"/>
    <cellStyle name="Normalny 2 84 3" xfId="8375"/>
    <cellStyle name="Normalny 2 84 4" xfId="8376"/>
    <cellStyle name="Normalny 2 84 5" xfId="8377"/>
    <cellStyle name="Normalny 2 84 6" xfId="8378"/>
    <cellStyle name="Normalny 2 85" xfId="8379"/>
    <cellStyle name="Normalny 2 85 2" xfId="8380"/>
    <cellStyle name="Normalny 2 85 3" xfId="8381"/>
    <cellStyle name="Normalny 2 85 4" xfId="8382"/>
    <cellStyle name="Normalny 2 85 5" xfId="8383"/>
    <cellStyle name="Normalny 2 85 6" xfId="8384"/>
    <cellStyle name="Normalny 2 86" xfId="8385"/>
    <cellStyle name="Normalny 2 86 2" xfId="8386"/>
    <cellStyle name="Normalny 2 86 3" xfId="8387"/>
    <cellStyle name="Normalny 2 86 4" xfId="8388"/>
    <cellStyle name="Normalny 2 86 5" xfId="8389"/>
    <cellStyle name="Normalny 2 86 6" xfId="8390"/>
    <cellStyle name="Normalny 2 87" xfId="8391"/>
    <cellStyle name="Normalny 2 87 2" xfId="8392"/>
    <cellStyle name="Normalny 2 87 3" xfId="8393"/>
    <cellStyle name="Normalny 2 87 4" xfId="8394"/>
    <cellStyle name="Normalny 2 87 5" xfId="8395"/>
    <cellStyle name="Normalny 2 87 6" xfId="8396"/>
    <cellStyle name="Normalny 2 88" xfId="8397"/>
    <cellStyle name="Normalny 2 88 2" xfId="8398"/>
    <cellStyle name="Normalny 2 88 3" xfId="8399"/>
    <cellStyle name="Normalny 2 88 4" xfId="8400"/>
    <cellStyle name="Normalny 2 88 5" xfId="8401"/>
    <cellStyle name="Normalny 2 88 6" xfId="8402"/>
    <cellStyle name="Normalny 2 89" xfId="8403"/>
    <cellStyle name="Normalny 2 89 2" xfId="8404"/>
    <cellStyle name="Normalny 2 89 3" xfId="8405"/>
    <cellStyle name="Normalny 2 89 4" xfId="8406"/>
    <cellStyle name="Normalny 2 89 5" xfId="8407"/>
    <cellStyle name="Normalny 2 89 6" xfId="8408"/>
    <cellStyle name="Normalny 2 9" xfId="8409"/>
    <cellStyle name="Normalny 2 9 2" xfId="8410"/>
    <cellStyle name="Normalny 2 9 3" xfId="8411"/>
    <cellStyle name="Normalny 2 9 4" xfId="8412"/>
    <cellStyle name="Normalny 2 9 5" xfId="8413"/>
    <cellStyle name="Normalny 2 9 6" xfId="8414"/>
    <cellStyle name="Normalny 2 90" xfId="8415"/>
    <cellStyle name="Normalny 2 90 2" xfId="8416"/>
    <cellStyle name="Normalny 2 90 3" xfId="8417"/>
    <cellStyle name="Normalny 2 90 4" xfId="8418"/>
    <cellStyle name="Normalny 2 90 5" xfId="8419"/>
    <cellStyle name="Normalny 2 90 6" xfId="8420"/>
    <cellStyle name="Normalny 2 91" xfId="8421"/>
    <cellStyle name="Normalny 2 91 2" xfId="8422"/>
    <cellStyle name="Normalny 2 91 3" xfId="8423"/>
    <cellStyle name="Normalny 2 91 4" xfId="8424"/>
    <cellStyle name="Normalny 2 91 5" xfId="8425"/>
    <cellStyle name="Normalny 2 91 6" xfId="8426"/>
    <cellStyle name="Normalny 2 92" xfId="8427"/>
    <cellStyle name="Normalny 2 92 2" xfId="8428"/>
    <cellStyle name="Normalny 2 92 3" xfId="8429"/>
    <cellStyle name="Normalny 2 92 4" xfId="8430"/>
    <cellStyle name="Normalny 2 92 5" xfId="8431"/>
    <cellStyle name="Normalny 2 92 6" xfId="8432"/>
    <cellStyle name="Normalny 2 93" xfId="8433"/>
    <cellStyle name="Normalny 2 93 2" xfId="8434"/>
    <cellStyle name="Normalny 2 93 3" xfId="8435"/>
    <cellStyle name="Normalny 2 93 4" xfId="8436"/>
    <cellStyle name="Normalny 2 93 5" xfId="8437"/>
    <cellStyle name="Normalny 2 93 6" xfId="8438"/>
    <cellStyle name="Normalny 2 94" xfId="8439"/>
    <cellStyle name="Normalny 2 94 10" xfId="8440"/>
    <cellStyle name="Normalny 2 94 10 2" xfId="8441"/>
    <cellStyle name="Normalny 2 94 10 3" xfId="8442"/>
    <cellStyle name="Normalny 2 94 10 4" xfId="8443"/>
    <cellStyle name="Normalny 2 94 10 5" xfId="8444"/>
    <cellStyle name="Normalny 2 94 10 6" xfId="8445"/>
    <cellStyle name="Normalny 2 94 11" xfId="8446"/>
    <cellStyle name="Normalny 2 94 11 10" xfId="8447"/>
    <cellStyle name="Normalny 2 94 11 10 2" xfId="8448"/>
    <cellStyle name="Normalny 2 94 11 10 3" xfId="8449"/>
    <cellStyle name="Normalny 2 94 11 10 4" xfId="8450"/>
    <cellStyle name="Normalny 2 94 11 10 5" xfId="8451"/>
    <cellStyle name="Normalny 2 94 11 10 6" xfId="8452"/>
    <cellStyle name="Normalny 2 94 11 100" xfId="8453"/>
    <cellStyle name="Normalny 2 94 11 100 2" xfId="8454"/>
    <cellStyle name="Normalny 2 94 11 100 3" xfId="8455"/>
    <cellStyle name="Normalny 2 94 11 100 4" xfId="8456"/>
    <cellStyle name="Normalny 2 94 11 100 5" xfId="8457"/>
    <cellStyle name="Normalny 2 94 11 100 6" xfId="8458"/>
    <cellStyle name="Normalny 2 94 11 101" xfId="8459"/>
    <cellStyle name="Normalny 2 94 11 101 2" xfId="8460"/>
    <cellStyle name="Normalny 2 94 11 101 3" xfId="8461"/>
    <cellStyle name="Normalny 2 94 11 101 4" xfId="8462"/>
    <cellStyle name="Normalny 2 94 11 101 5" xfId="8463"/>
    <cellStyle name="Normalny 2 94 11 101 6" xfId="8464"/>
    <cellStyle name="Normalny 2 94 11 102" xfId="8465"/>
    <cellStyle name="Normalny 2 94 11 102 2" xfId="8466"/>
    <cellStyle name="Normalny 2 94 11 102 3" xfId="8467"/>
    <cellStyle name="Normalny 2 94 11 102 4" xfId="8468"/>
    <cellStyle name="Normalny 2 94 11 102 5" xfId="8469"/>
    <cellStyle name="Normalny 2 94 11 102 6" xfId="8470"/>
    <cellStyle name="Normalny 2 94 11 103" xfId="8471"/>
    <cellStyle name="Normalny 2 94 11 103 2" xfId="8472"/>
    <cellStyle name="Normalny 2 94 11 103 3" xfId="8473"/>
    <cellStyle name="Normalny 2 94 11 103 4" xfId="8474"/>
    <cellStyle name="Normalny 2 94 11 103 5" xfId="8475"/>
    <cellStyle name="Normalny 2 94 11 103 6" xfId="8476"/>
    <cellStyle name="Normalny 2 94 11 104" xfId="8477"/>
    <cellStyle name="Normalny 2 94 11 104 2" xfId="8478"/>
    <cellStyle name="Normalny 2 94 11 104 3" xfId="8479"/>
    <cellStyle name="Normalny 2 94 11 104 4" xfId="8480"/>
    <cellStyle name="Normalny 2 94 11 104 5" xfId="8481"/>
    <cellStyle name="Normalny 2 94 11 104 6" xfId="8482"/>
    <cellStyle name="Normalny 2 94 11 105" xfId="8483"/>
    <cellStyle name="Normalny 2 94 11 105 2" xfId="8484"/>
    <cellStyle name="Normalny 2 94 11 105 3" xfId="8485"/>
    <cellStyle name="Normalny 2 94 11 105 4" xfId="8486"/>
    <cellStyle name="Normalny 2 94 11 105 5" xfId="8487"/>
    <cellStyle name="Normalny 2 94 11 105 6" xfId="8488"/>
    <cellStyle name="Normalny 2 94 11 106" xfId="8489"/>
    <cellStyle name="Normalny 2 94 11 106 2" xfId="8490"/>
    <cellStyle name="Normalny 2 94 11 106 3" xfId="8491"/>
    <cellStyle name="Normalny 2 94 11 106 4" xfId="8492"/>
    <cellStyle name="Normalny 2 94 11 106 5" xfId="8493"/>
    <cellStyle name="Normalny 2 94 11 106 6" xfId="8494"/>
    <cellStyle name="Normalny 2 94 11 107" xfId="8495"/>
    <cellStyle name="Normalny 2 94 11 107 2" xfId="8496"/>
    <cellStyle name="Normalny 2 94 11 107 3" xfId="8497"/>
    <cellStyle name="Normalny 2 94 11 107 4" xfId="8498"/>
    <cellStyle name="Normalny 2 94 11 107 5" xfId="8499"/>
    <cellStyle name="Normalny 2 94 11 107 6" xfId="8500"/>
    <cellStyle name="Normalny 2 94 11 108" xfId="8501"/>
    <cellStyle name="Normalny 2 94 11 108 2" xfId="8502"/>
    <cellStyle name="Normalny 2 94 11 108 3" xfId="8503"/>
    <cellStyle name="Normalny 2 94 11 108 4" xfId="8504"/>
    <cellStyle name="Normalny 2 94 11 108 5" xfId="8505"/>
    <cellStyle name="Normalny 2 94 11 108 6" xfId="8506"/>
    <cellStyle name="Normalny 2 94 11 109" xfId="8507"/>
    <cellStyle name="Normalny 2 94 11 109 2" xfId="8508"/>
    <cellStyle name="Normalny 2 94 11 109 3" xfId="8509"/>
    <cellStyle name="Normalny 2 94 11 109 4" xfId="8510"/>
    <cellStyle name="Normalny 2 94 11 109 5" xfId="8511"/>
    <cellStyle name="Normalny 2 94 11 109 6" xfId="8512"/>
    <cellStyle name="Normalny 2 94 11 11" xfId="8513"/>
    <cellStyle name="Normalny 2 94 11 11 2" xfId="8514"/>
    <cellStyle name="Normalny 2 94 11 11 3" xfId="8515"/>
    <cellStyle name="Normalny 2 94 11 11 4" xfId="8516"/>
    <cellStyle name="Normalny 2 94 11 11 5" xfId="8517"/>
    <cellStyle name="Normalny 2 94 11 11 6" xfId="8518"/>
    <cellStyle name="Normalny 2 94 11 110" xfId="8519"/>
    <cellStyle name="Normalny 2 94 11 110 2" xfId="8520"/>
    <cellStyle name="Normalny 2 94 11 110 3" xfId="8521"/>
    <cellStyle name="Normalny 2 94 11 110 4" xfId="8522"/>
    <cellStyle name="Normalny 2 94 11 110 5" xfId="8523"/>
    <cellStyle name="Normalny 2 94 11 110 6" xfId="8524"/>
    <cellStyle name="Normalny 2 94 11 111" xfId="8525"/>
    <cellStyle name="Normalny 2 94 11 111 2" xfId="8526"/>
    <cellStyle name="Normalny 2 94 11 111 3" xfId="8527"/>
    <cellStyle name="Normalny 2 94 11 111 4" xfId="8528"/>
    <cellStyle name="Normalny 2 94 11 111 5" xfId="8529"/>
    <cellStyle name="Normalny 2 94 11 111 6" xfId="8530"/>
    <cellStyle name="Normalny 2 94 11 112" xfId="8531"/>
    <cellStyle name="Normalny 2 94 11 112 2" xfId="8532"/>
    <cellStyle name="Normalny 2 94 11 112 3" xfId="8533"/>
    <cellStyle name="Normalny 2 94 11 112 4" xfId="8534"/>
    <cellStyle name="Normalny 2 94 11 112 5" xfId="8535"/>
    <cellStyle name="Normalny 2 94 11 112 6" xfId="8536"/>
    <cellStyle name="Normalny 2 94 11 113" xfId="8537"/>
    <cellStyle name="Normalny 2 94 11 113 2" xfId="8538"/>
    <cellStyle name="Normalny 2 94 11 113 3" xfId="8539"/>
    <cellStyle name="Normalny 2 94 11 113 4" xfId="8540"/>
    <cellStyle name="Normalny 2 94 11 113 5" xfId="8541"/>
    <cellStyle name="Normalny 2 94 11 113 6" xfId="8542"/>
    <cellStyle name="Normalny 2 94 11 114" xfId="8543"/>
    <cellStyle name="Normalny 2 94 11 115" xfId="8544"/>
    <cellStyle name="Normalny 2 94 11 116" xfId="8545"/>
    <cellStyle name="Normalny 2 94 11 117" xfId="8546"/>
    <cellStyle name="Normalny 2 94 11 12" xfId="8547"/>
    <cellStyle name="Normalny 2 94 11 12 2" xfId="8548"/>
    <cellStyle name="Normalny 2 94 11 12 3" xfId="8549"/>
    <cellStyle name="Normalny 2 94 11 12 4" xfId="8550"/>
    <cellStyle name="Normalny 2 94 11 12 5" xfId="8551"/>
    <cellStyle name="Normalny 2 94 11 12 6" xfId="8552"/>
    <cellStyle name="Normalny 2 94 11 13" xfId="8553"/>
    <cellStyle name="Normalny 2 94 11 13 2" xfId="8554"/>
    <cellStyle name="Normalny 2 94 11 13 3" xfId="8555"/>
    <cellStyle name="Normalny 2 94 11 13 4" xfId="8556"/>
    <cellStyle name="Normalny 2 94 11 13 5" xfId="8557"/>
    <cellStyle name="Normalny 2 94 11 13 6" xfId="8558"/>
    <cellStyle name="Normalny 2 94 11 14" xfId="8559"/>
    <cellStyle name="Normalny 2 94 11 14 2" xfId="8560"/>
    <cellStyle name="Normalny 2 94 11 14 3" xfId="8561"/>
    <cellStyle name="Normalny 2 94 11 14 4" xfId="8562"/>
    <cellStyle name="Normalny 2 94 11 14 5" xfId="8563"/>
    <cellStyle name="Normalny 2 94 11 14 6" xfId="8564"/>
    <cellStyle name="Normalny 2 94 11 15" xfId="8565"/>
    <cellStyle name="Normalny 2 94 11 15 2" xfId="8566"/>
    <cellStyle name="Normalny 2 94 11 15 3" xfId="8567"/>
    <cellStyle name="Normalny 2 94 11 15 4" xfId="8568"/>
    <cellStyle name="Normalny 2 94 11 15 5" xfId="8569"/>
    <cellStyle name="Normalny 2 94 11 15 6" xfId="8570"/>
    <cellStyle name="Normalny 2 94 11 16" xfId="8571"/>
    <cellStyle name="Normalny 2 94 11 16 2" xfId="8572"/>
    <cellStyle name="Normalny 2 94 11 16 3" xfId="8573"/>
    <cellStyle name="Normalny 2 94 11 16 4" xfId="8574"/>
    <cellStyle name="Normalny 2 94 11 16 5" xfId="8575"/>
    <cellStyle name="Normalny 2 94 11 16 6" xfId="8576"/>
    <cellStyle name="Normalny 2 94 11 17" xfId="8577"/>
    <cellStyle name="Normalny 2 94 11 17 2" xfId="8578"/>
    <cellStyle name="Normalny 2 94 11 17 3" xfId="8579"/>
    <cellStyle name="Normalny 2 94 11 17 4" xfId="8580"/>
    <cellStyle name="Normalny 2 94 11 17 5" xfId="8581"/>
    <cellStyle name="Normalny 2 94 11 17 6" xfId="8582"/>
    <cellStyle name="Normalny 2 94 11 18" xfId="8583"/>
    <cellStyle name="Normalny 2 94 11 18 2" xfId="8584"/>
    <cellStyle name="Normalny 2 94 11 18 3" xfId="8585"/>
    <cellStyle name="Normalny 2 94 11 18 4" xfId="8586"/>
    <cellStyle name="Normalny 2 94 11 18 5" xfId="8587"/>
    <cellStyle name="Normalny 2 94 11 18 6" xfId="8588"/>
    <cellStyle name="Normalny 2 94 11 19" xfId="8589"/>
    <cellStyle name="Normalny 2 94 11 19 2" xfId="8590"/>
    <cellStyle name="Normalny 2 94 11 19 3" xfId="8591"/>
    <cellStyle name="Normalny 2 94 11 19 4" xfId="8592"/>
    <cellStyle name="Normalny 2 94 11 19 5" xfId="8593"/>
    <cellStyle name="Normalny 2 94 11 19 6" xfId="8594"/>
    <cellStyle name="Normalny 2 94 11 2" xfId="8595"/>
    <cellStyle name="Normalny 2 94 11 2 10" xfId="8596"/>
    <cellStyle name="Normalny 2 94 11 2 10 10" xfId="8597"/>
    <cellStyle name="Normalny 2 94 11 2 10 10 2" xfId="8598"/>
    <cellStyle name="Normalny 2 94 11 2 10 10 3" xfId="8599"/>
    <cellStyle name="Normalny 2 94 11 2 10 10 4" xfId="8600"/>
    <cellStyle name="Normalny 2 94 11 2 10 10 5" xfId="8601"/>
    <cellStyle name="Normalny 2 94 11 2 10 10 6" xfId="8602"/>
    <cellStyle name="Normalny 2 94 11 2 10 100" xfId="8603"/>
    <cellStyle name="Normalny 2 94 11 2 10 11" xfId="8604"/>
    <cellStyle name="Normalny 2 94 11 2 10 11 2" xfId="8605"/>
    <cellStyle name="Normalny 2 94 11 2 10 11 3" xfId="8606"/>
    <cellStyle name="Normalny 2 94 11 2 10 11 4" xfId="8607"/>
    <cellStyle name="Normalny 2 94 11 2 10 11 5" xfId="8608"/>
    <cellStyle name="Normalny 2 94 11 2 10 11 6" xfId="8609"/>
    <cellStyle name="Normalny 2 94 11 2 10 12" xfId="8610"/>
    <cellStyle name="Normalny 2 94 11 2 10 12 2" xfId="8611"/>
    <cellStyle name="Normalny 2 94 11 2 10 12 3" xfId="8612"/>
    <cellStyle name="Normalny 2 94 11 2 10 12 4" xfId="8613"/>
    <cellStyle name="Normalny 2 94 11 2 10 12 5" xfId="8614"/>
    <cellStyle name="Normalny 2 94 11 2 10 12 6" xfId="8615"/>
    <cellStyle name="Normalny 2 94 11 2 10 13" xfId="8616"/>
    <cellStyle name="Normalny 2 94 11 2 10 13 2" xfId="8617"/>
    <cellStyle name="Normalny 2 94 11 2 10 13 3" xfId="8618"/>
    <cellStyle name="Normalny 2 94 11 2 10 13 4" xfId="8619"/>
    <cellStyle name="Normalny 2 94 11 2 10 13 5" xfId="8620"/>
    <cellStyle name="Normalny 2 94 11 2 10 13 6" xfId="8621"/>
    <cellStyle name="Normalny 2 94 11 2 10 14" xfId="8622"/>
    <cellStyle name="Normalny 2 94 11 2 10 14 2" xfId="8623"/>
    <cellStyle name="Normalny 2 94 11 2 10 14 3" xfId="8624"/>
    <cellStyle name="Normalny 2 94 11 2 10 14 4" xfId="8625"/>
    <cellStyle name="Normalny 2 94 11 2 10 14 5" xfId="8626"/>
    <cellStyle name="Normalny 2 94 11 2 10 14 6" xfId="8627"/>
    <cellStyle name="Normalny 2 94 11 2 10 15" xfId="8628"/>
    <cellStyle name="Normalny 2 94 11 2 10 15 2" xfId="8629"/>
    <cellStyle name="Normalny 2 94 11 2 10 15 3" xfId="8630"/>
    <cellStyle name="Normalny 2 94 11 2 10 15 4" xfId="8631"/>
    <cellStyle name="Normalny 2 94 11 2 10 15 5" xfId="8632"/>
    <cellStyle name="Normalny 2 94 11 2 10 15 6" xfId="8633"/>
    <cellStyle name="Normalny 2 94 11 2 10 16" xfId="8634"/>
    <cellStyle name="Normalny 2 94 11 2 10 16 2" xfId="8635"/>
    <cellStyle name="Normalny 2 94 11 2 10 16 3" xfId="8636"/>
    <cellStyle name="Normalny 2 94 11 2 10 16 4" xfId="8637"/>
    <cellStyle name="Normalny 2 94 11 2 10 16 5" xfId="8638"/>
    <cellStyle name="Normalny 2 94 11 2 10 16 6" xfId="8639"/>
    <cellStyle name="Normalny 2 94 11 2 10 17" xfId="8640"/>
    <cellStyle name="Normalny 2 94 11 2 10 17 2" xfId="8641"/>
    <cellStyle name="Normalny 2 94 11 2 10 17 3" xfId="8642"/>
    <cellStyle name="Normalny 2 94 11 2 10 17 4" xfId="8643"/>
    <cellStyle name="Normalny 2 94 11 2 10 17 5" xfId="8644"/>
    <cellStyle name="Normalny 2 94 11 2 10 17 6" xfId="8645"/>
    <cellStyle name="Normalny 2 94 11 2 10 18" xfId="8646"/>
    <cellStyle name="Normalny 2 94 11 2 10 18 2" xfId="8647"/>
    <cellStyle name="Normalny 2 94 11 2 10 18 3" xfId="8648"/>
    <cellStyle name="Normalny 2 94 11 2 10 18 4" xfId="8649"/>
    <cellStyle name="Normalny 2 94 11 2 10 18 5" xfId="8650"/>
    <cellStyle name="Normalny 2 94 11 2 10 18 6" xfId="8651"/>
    <cellStyle name="Normalny 2 94 11 2 10 19" xfId="8652"/>
    <cellStyle name="Normalny 2 94 11 2 10 19 2" xfId="8653"/>
    <cellStyle name="Normalny 2 94 11 2 10 19 3" xfId="8654"/>
    <cellStyle name="Normalny 2 94 11 2 10 19 4" xfId="8655"/>
    <cellStyle name="Normalny 2 94 11 2 10 19 5" xfId="8656"/>
    <cellStyle name="Normalny 2 94 11 2 10 19 6" xfId="8657"/>
    <cellStyle name="Normalny 2 94 11 2 10 2" xfId="8658"/>
    <cellStyle name="Normalny 2 94 11 2 10 2 10" xfId="8659"/>
    <cellStyle name="Normalny 2 94 11 2 10 2 11" xfId="8660"/>
    <cellStyle name="Normalny 2 94 11 2 10 2 12" xfId="8661"/>
    <cellStyle name="Normalny 2 94 11 2 10 2 13" xfId="8662"/>
    <cellStyle name="Normalny 2 94 11 2 10 2 14" xfId="8663"/>
    <cellStyle name="Normalny 2 94 11 2 10 2 15" xfId="8664"/>
    <cellStyle name="Normalny 2 94 11 2 10 2 16" xfId="8665"/>
    <cellStyle name="Normalny 2 94 11 2 10 2 17" xfId="8666"/>
    <cellStyle name="Normalny 2 94 11 2 10 2 18" xfId="8667"/>
    <cellStyle name="Normalny 2 94 11 2 10 2 19" xfId="8668"/>
    <cellStyle name="Normalny 2 94 11 2 10 2 2" xfId="8669"/>
    <cellStyle name="Normalny 2 94 11 2 10 2 2 10" xfId="8670"/>
    <cellStyle name="Normalny 2 94 11 2 10 2 2 10 2" xfId="8671"/>
    <cellStyle name="Normalny 2 94 11 2 10 2 2 10 3" xfId="8672"/>
    <cellStyle name="Normalny 2 94 11 2 10 2 2 10 4" xfId="8673"/>
    <cellStyle name="Normalny 2 94 11 2 10 2 2 10 5" xfId="8674"/>
    <cellStyle name="Normalny 2 94 11 2 10 2 2 10 6" xfId="8675"/>
    <cellStyle name="Normalny 2 94 11 2 10 2 2 11" xfId="8676"/>
    <cellStyle name="Normalny 2 94 11 2 10 2 2 11 2" xfId="8677"/>
    <cellStyle name="Normalny 2 94 11 2 10 2 2 11 3" xfId="8678"/>
    <cellStyle name="Normalny 2 94 11 2 10 2 2 11 4" xfId="8679"/>
    <cellStyle name="Normalny 2 94 11 2 10 2 2 11 5" xfId="8680"/>
    <cellStyle name="Normalny 2 94 11 2 10 2 2 11 6" xfId="8681"/>
    <cellStyle name="Normalny 2 94 11 2 10 2 2 12" xfId="8682"/>
    <cellStyle name="Normalny 2 94 11 2 10 2 2 12 2" xfId="8683"/>
    <cellStyle name="Normalny 2 94 11 2 10 2 2 12 3" xfId="8684"/>
    <cellStyle name="Normalny 2 94 11 2 10 2 2 12 4" xfId="8685"/>
    <cellStyle name="Normalny 2 94 11 2 10 2 2 12 5" xfId="8686"/>
    <cellStyle name="Normalny 2 94 11 2 10 2 2 12 6" xfId="8687"/>
    <cellStyle name="Normalny 2 94 11 2 10 2 2 13" xfId="8688"/>
    <cellStyle name="Normalny 2 94 11 2 10 2 2 13 2" xfId="8689"/>
    <cellStyle name="Normalny 2 94 11 2 10 2 2 13 3" xfId="8690"/>
    <cellStyle name="Normalny 2 94 11 2 10 2 2 13 4" xfId="8691"/>
    <cellStyle name="Normalny 2 94 11 2 10 2 2 13 5" xfId="8692"/>
    <cellStyle name="Normalny 2 94 11 2 10 2 2 13 6" xfId="8693"/>
    <cellStyle name="Normalny 2 94 11 2 10 2 2 14" xfId="8694"/>
    <cellStyle name="Normalny 2 94 11 2 10 2 2 14 2" xfId="8695"/>
    <cellStyle name="Normalny 2 94 11 2 10 2 2 14 3" xfId="8696"/>
    <cellStyle name="Normalny 2 94 11 2 10 2 2 14 4" xfId="8697"/>
    <cellStyle name="Normalny 2 94 11 2 10 2 2 14 5" xfId="8698"/>
    <cellStyle name="Normalny 2 94 11 2 10 2 2 14 6" xfId="8699"/>
    <cellStyle name="Normalny 2 94 11 2 10 2 2 15" xfId="8700"/>
    <cellStyle name="Normalny 2 94 11 2 10 2 2 15 2" xfId="8701"/>
    <cellStyle name="Normalny 2 94 11 2 10 2 2 15 3" xfId="8702"/>
    <cellStyle name="Normalny 2 94 11 2 10 2 2 15 4" xfId="8703"/>
    <cellStyle name="Normalny 2 94 11 2 10 2 2 15 5" xfId="8704"/>
    <cellStyle name="Normalny 2 94 11 2 10 2 2 15 6" xfId="8705"/>
    <cellStyle name="Normalny 2 94 11 2 10 2 2 16" xfId="8706"/>
    <cellStyle name="Normalny 2 94 11 2 10 2 2 16 2" xfId="8707"/>
    <cellStyle name="Normalny 2 94 11 2 10 2 2 16 3" xfId="8708"/>
    <cellStyle name="Normalny 2 94 11 2 10 2 2 16 4" xfId="8709"/>
    <cellStyle name="Normalny 2 94 11 2 10 2 2 16 5" xfId="8710"/>
    <cellStyle name="Normalny 2 94 11 2 10 2 2 16 6" xfId="8711"/>
    <cellStyle name="Normalny 2 94 11 2 10 2 2 17" xfId="8712"/>
    <cellStyle name="Normalny 2 94 11 2 10 2 2 17 2" xfId="8713"/>
    <cellStyle name="Normalny 2 94 11 2 10 2 2 17 3" xfId="8714"/>
    <cellStyle name="Normalny 2 94 11 2 10 2 2 17 4" xfId="8715"/>
    <cellStyle name="Normalny 2 94 11 2 10 2 2 17 5" xfId="8716"/>
    <cellStyle name="Normalny 2 94 11 2 10 2 2 17 6" xfId="8717"/>
    <cellStyle name="Normalny 2 94 11 2 10 2 2 18" xfId="8718"/>
    <cellStyle name="Normalny 2 94 11 2 10 2 2 18 2" xfId="8719"/>
    <cellStyle name="Normalny 2 94 11 2 10 2 2 18 3" xfId="8720"/>
    <cellStyle name="Normalny 2 94 11 2 10 2 2 18 4" xfId="8721"/>
    <cellStyle name="Normalny 2 94 11 2 10 2 2 18 5" xfId="8722"/>
    <cellStyle name="Normalny 2 94 11 2 10 2 2 18 6" xfId="8723"/>
    <cellStyle name="Normalny 2 94 11 2 10 2 2 19" xfId="8724"/>
    <cellStyle name="Normalny 2 94 11 2 10 2 2 19 2" xfId="8725"/>
    <cellStyle name="Normalny 2 94 11 2 10 2 2 19 3" xfId="8726"/>
    <cellStyle name="Normalny 2 94 11 2 10 2 2 19 4" xfId="8727"/>
    <cellStyle name="Normalny 2 94 11 2 10 2 2 19 5" xfId="8728"/>
    <cellStyle name="Normalny 2 94 11 2 10 2 2 19 6" xfId="8729"/>
    <cellStyle name="Normalny 2 94 11 2 10 2 2 2" xfId="8730"/>
    <cellStyle name="Normalny 2 94 11 2 10 2 2 2 2" xfId="8731"/>
    <cellStyle name="Normalny 2 94 11 2 10 2 2 2 2 2" xfId="8732"/>
    <cellStyle name="Normalny 2 94 11 2 10 2 2 2 2 3" xfId="8733"/>
    <cellStyle name="Normalny 2 94 11 2 10 2 2 2 2 4" xfId="8734"/>
    <cellStyle name="Normalny 2 94 11 2 10 2 2 2 2 5" xfId="8735"/>
    <cellStyle name="Normalny 2 94 11 2 10 2 2 2 2 6" xfId="8736"/>
    <cellStyle name="Normalny 2 94 11 2 10 2 2 20" xfId="8737"/>
    <cellStyle name="Normalny 2 94 11 2 10 2 2 20 2" xfId="8738"/>
    <cellStyle name="Normalny 2 94 11 2 10 2 2 20 3" xfId="8739"/>
    <cellStyle name="Normalny 2 94 11 2 10 2 2 20 4" xfId="8740"/>
    <cellStyle name="Normalny 2 94 11 2 10 2 2 20 5" xfId="8741"/>
    <cellStyle name="Normalny 2 94 11 2 10 2 2 20 6" xfId="8742"/>
    <cellStyle name="Normalny 2 94 11 2 10 2 2 21" xfId="8743"/>
    <cellStyle name="Normalny 2 94 11 2 10 2 2 21 2" xfId="8744"/>
    <cellStyle name="Normalny 2 94 11 2 10 2 2 21 3" xfId="8745"/>
    <cellStyle name="Normalny 2 94 11 2 10 2 2 21 4" xfId="8746"/>
    <cellStyle name="Normalny 2 94 11 2 10 2 2 21 5" xfId="8747"/>
    <cellStyle name="Normalny 2 94 11 2 10 2 2 21 6" xfId="8748"/>
    <cellStyle name="Normalny 2 94 11 2 10 2 2 22" xfId="8749"/>
    <cellStyle name="Normalny 2 94 11 2 10 2 2 22 2" xfId="8750"/>
    <cellStyle name="Normalny 2 94 11 2 10 2 2 22 3" xfId="8751"/>
    <cellStyle name="Normalny 2 94 11 2 10 2 2 22 4" xfId="8752"/>
    <cellStyle name="Normalny 2 94 11 2 10 2 2 22 5" xfId="8753"/>
    <cellStyle name="Normalny 2 94 11 2 10 2 2 22 6" xfId="8754"/>
    <cellStyle name="Normalny 2 94 11 2 10 2 2 23" xfId="8755"/>
    <cellStyle name="Normalny 2 94 11 2 10 2 2 23 2" xfId="8756"/>
    <cellStyle name="Normalny 2 94 11 2 10 2 2 23 3" xfId="8757"/>
    <cellStyle name="Normalny 2 94 11 2 10 2 2 23 4" xfId="8758"/>
    <cellStyle name="Normalny 2 94 11 2 10 2 2 23 5" xfId="8759"/>
    <cellStyle name="Normalny 2 94 11 2 10 2 2 23 6" xfId="8760"/>
    <cellStyle name="Normalny 2 94 11 2 10 2 2 24" xfId="8761"/>
    <cellStyle name="Normalny 2 94 11 2 10 2 2 24 2" xfId="8762"/>
    <cellStyle name="Normalny 2 94 11 2 10 2 2 24 3" xfId="8763"/>
    <cellStyle name="Normalny 2 94 11 2 10 2 2 24 4" xfId="8764"/>
    <cellStyle name="Normalny 2 94 11 2 10 2 2 24 5" xfId="8765"/>
    <cellStyle name="Normalny 2 94 11 2 10 2 2 24 6" xfId="8766"/>
    <cellStyle name="Normalny 2 94 11 2 10 2 2 25" xfId="8767"/>
    <cellStyle name="Normalny 2 94 11 2 10 2 2 26" xfId="8768"/>
    <cellStyle name="Normalny 2 94 11 2 10 2 2 27" xfId="8769"/>
    <cellStyle name="Normalny 2 94 11 2 10 2 2 28" xfId="8770"/>
    <cellStyle name="Normalny 2 94 11 2 10 2 2 3" xfId="8771"/>
    <cellStyle name="Normalny 2 94 11 2 10 2 2 3 2" xfId="8772"/>
    <cellStyle name="Normalny 2 94 11 2 10 2 2 3 3" xfId="8773"/>
    <cellStyle name="Normalny 2 94 11 2 10 2 2 3 4" xfId="8774"/>
    <cellStyle name="Normalny 2 94 11 2 10 2 2 3 5" xfId="8775"/>
    <cellStyle name="Normalny 2 94 11 2 10 2 2 3 6" xfId="8776"/>
    <cellStyle name="Normalny 2 94 11 2 10 2 2 4" xfId="8777"/>
    <cellStyle name="Normalny 2 94 11 2 10 2 2 4 2" xfId="8778"/>
    <cellStyle name="Normalny 2 94 11 2 10 2 2 4 3" xfId="8779"/>
    <cellStyle name="Normalny 2 94 11 2 10 2 2 4 4" xfId="8780"/>
    <cellStyle name="Normalny 2 94 11 2 10 2 2 4 5" xfId="8781"/>
    <cellStyle name="Normalny 2 94 11 2 10 2 2 4 6" xfId="8782"/>
    <cellStyle name="Normalny 2 94 11 2 10 2 2 5" xfId="8783"/>
    <cellStyle name="Normalny 2 94 11 2 10 2 2 5 2" xfId="8784"/>
    <cellStyle name="Normalny 2 94 11 2 10 2 2 5 3" xfId="8785"/>
    <cellStyle name="Normalny 2 94 11 2 10 2 2 5 4" xfId="8786"/>
    <cellStyle name="Normalny 2 94 11 2 10 2 2 5 5" xfId="8787"/>
    <cellStyle name="Normalny 2 94 11 2 10 2 2 5 6" xfId="8788"/>
    <cellStyle name="Normalny 2 94 11 2 10 2 2 6" xfId="8789"/>
    <cellStyle name="Normalny 2 94 11 2 10 2 2 6 2" xfId="8790"/>
    <cellStyle name="Normalny 2 94 11 2 10 2 2 6 3" xfId="8791"/>
    <cellStyle name="Normalny 2 94 11 2 10 2 2 6 4" xfId="8792"/>
    <cellStyle name="Normalny 2 94 11 2 10 2 2 6 5" xfId="8793"/>
    <cellStyle name="Normalny 2 94 11 2 10 2 2 6 6" xfId="8794"/>
    <cellStyle name="Normalny 2 94 11 2 10 2 2 7" xfId="8795"/>
    <cellStyle name="Normalny 2 94 11 2 10 2 2 7 2" xfId="8796"/>
    <cellStyle name="Normalny 2 94 11 2 10 2 2 7 3" xfId="8797"/>
    <cellStyle name="Normalny 2 94 11 2 10 2 2 7 4" xfId="8798"/>
    <cellStyle name="Normalny 2 94 11 2 10 2 2 7 5" xfId="8799"/>
    <cellStyle name="Normalny 2 94 11 2 10 2 2 7 6" xfId="8800"/>
    <cellStyle name="Normalny 2 94 11 2 10 2 2 8" xfId="8801"/>
    <cellStyle name="Normalny 2 94 11 2 10 2 2 8 2" xfId="8802"/>
    <cellStyle name="Normalny 2 94 11 2 10 2 2 8 3" xfId="8803"/>
    <cellStyle name="Normalny 2 94 11 2 10 2 2 8 4" xfId="8804"/>
    <cellStyle name="Normalny 2 94 11 2 10 2 2 8 5" xfId="8805"/>
    <cellStyle name="Normalny 2 94 11 2 10 2 2 8 6" xfId="8806"/>
    <cellStyle name="Normalny 2 94 11 2 10 2 2 9" xfId="8807"/>
    <cellStyle name="Normalny 2 94 11 2 10 2 2 9 2" xfId="8808"/>
    <cellStyle name="Normalny 2 94 11 2 10 2 2 9 3" xfId="8809"/>
    <cellStyle name="Normalny 2 94 11 2 10 2 2 9 4" xfId="8810"/>
    <cellStyle name="Normalny 2 94 11 2 10 2 2 9 5" xfId="8811"/>
    <cellStyle name="Normalny 2 94 11 2 10 2 2 9 6" xfId="8812"/>
    <cellStyle name="Normalny 2 94 11 2 10 2 20" xfId="8813"/>
    <cellStyle name="Normalny 2 94 11 2 10 2 21" xfId="8814"/>
    <cellStyle name="Normalny 2 94 11 2 10 2 22" xfId="8815"/>
    <cellStyle name="Normalny 2 94 11 2 10 2 23" xfId="8816"/>
    <cellStyle name="Normalny 2 94 11 2 10 2 24" xfId="8817"/>
    <cellStyle name="Normalny 2 94 11 2 10 2 25" xfId="8818"/>
    <cellStyle name="Normalny 2 94 11 2 10 2 26" xfId="8819"/>
    <cellStyle name="Normalny 2 94 11 2 10 2 3" xfId="8820"/>
    <cellStyle name="Normalny 2 94 11 2 10 2 3 2" xfId="8821"/>
    <cellStyle name="Normalny 2 94 11 2 10 2 3 3" xfId="8822"/>
    <cellStyle name="Normalny 2 94 11 2 10 2 3 4" xfId="8823"/>
    <cellStyle name="Normalny 2 94 11 2 10 2 3 5" xfId="8824"/>
    <cellStyle name="Normalny 2 94 11 2 10 2 3 6" xfId="8825"/>
    <cellStyle name="Normalny 2 94 11 2 10 2 4" xfId="8826"/>
    <cellStyle name="Normalny 2 94 11 2 10 2 4 2" xfId="8827"/>
    <cellStyle name="Normalny 2 94 11 2 10 2 4 3" xfId="8828"/>
    <cellStyle name="Normalny 2 94 11 2 10 2 4 4" xfId="8829"/>
    <cellStyle name="Normalny 2 94 11 2 10 2 4 5" xfId="8830"/>
    <cellStyle name="Normalny 2 94 11 2 10 2 4 6" xfId="8831"/>
    <cellStyle name="Normalny 2 94 11 2 10 2 5" xfId="8832"/>
    <cellStyle name="Normalny 2 94 11 2 10 2 5 2" xfId="8833"/>
    <cellStyle name="Normalny 2 94 11 2 10 2 5 3" xfId="8834"/>
    <cellStyle name="Normalny 2 94 11 2 10 2 5 4" xfId="8835"/>
    <cellStyle name="Normalny 2 94 11 2 10 2 5 5" xfId="8836"/>
    <cellStyle name="Normalny 2 94 11 2 10 2 5 6" xfId="8837"/>
    <cellStyle name="Normalny 2 94 11 2 10 2 6" xfId="8838"/>
    <cellStyle name="Normalny 2 94 11 2 10 2 7" xfId="8839"/>
    <cellStyle name="Normalny 2 94 11 2 10 2 8" xfId="8840"/>
    <cellStyle name="Normalny 2 94 11 2 10 2 9" xfId="8841"/>
    <cellStyle name="Normalny 2 94 11 2 10 20" xfId="8842"/>
    <cellStyle name="Normalny 2 94 11 2 10 20 2" xfId="8843"/>
    <cellStyle name="Normalny 2 94 11 2 10 20 3" xfId="8844"/>
    <cellStyle name="Normalny 2 94 11 2 10 20 4" xfId="8845"/>
    <cellStyle name="Normalny 2 94 11 2 10 20 5" xfId="8846"/>
    <cellStyle name="Normalny 2 94 11 2 10 20 6" xfId="8847"/>
    <cellStyle name="Normalny 2 94 11 2 10 21" xfId="8848"/>
    <cellStyle name="Normalny 2 94 11 2 10 21 2" xfId="8849"/>
    <cellStyle name="Normalny 2 94 11 2 10 21 3" xfId="8850"/>
    <cellStyle name="Normalny 2 94 11 2 10 21 4" xfId="8851"/>
    <cellStyle name="Normalny 2 94 11 2 10 21 5" xfId="8852"/>
    <cellStyle name="Normalny 2 94 11 2 10 21 6" xfId="8853"/>
    <cellStyle name="Normalny 2 94 11 2 10 22" xfId="8854"/>
    <cellStyle name="Normalny 2 94 11 2 10 22 2" xfId="8855"/>
    <cellStyle name="Normalny 2 94 11 2 10 22 3" xfId="8856"/>
    <cellStyle name="Normalny 2 94 11 2 10 22 4" xfId="8857"/>
    <cellStyle name="Normalny 2 94 11 2 10 22 5" xfId="8858"/>
    <cellStyle name="Normalny 2 94 11 2 10 22 6" xfId="8859"/>
    <cellStyle name="Normalny 2 94 11 2 10 23" xfId="8860"/>
    <cellStyle name="Normalny 2 94 11 2 10 23 2" xfId="8861"/>
    <cellStyle name="Normalny 2 94 11 2 10 23 3" xfId="8862"/>
    <cellStyle name="Normalny 2 94 11 2 10 23 4" xfId="8863"/>
    <cellStyle name="Normalny 2 94 11 2 10 23 5" xfId="8864"/>
    <cellStyle name="Normalny 2 94 11 2 10 23 6" xfId="8865"/>
    <cellStyle name="Normalny 2 94 11 2 10 24" xfId="8866"/>
    <cellStyle name="Normalny 2 94 11 2 10 24 2" xfId="8867"/>
    <cellStyle name="Normalny 2 94 11 2 10 24 3" xfId="8868"/>
    <cellStyle name="Normalny 2 94 11 2 10 24 4" xfId="8869"/>
    <cellStyle name="Normalny 2 94 11 2 10 24 5" xfId="8870"/>
    <cellStyle name="Normalny 2 94 11 2 10 24 6" xfId="8871"/>
    <cellStyle name="Normalny 2 94 11 2 10 25" xfId="8872"/>
    <cellStyle name="Normalny 2 94 11 2 10 25 2" xfId="8873"/>
    <cellStyle name="Normalny 2 94 11 2 10 25 3" xfId="8874"/>
    <cellStyle name="Normalny 2 94 11 2 10 25 4" xfId="8875"/>
    <cellStyle name="Normalny 2 94 11 2 10 25 5" xfId="8876"/>
    <cellStyle name="Normalny 2 94 11 2 10 25 6" xfId="8877"/>
    <cellStyle name="Normalny 2 94 11 2 10 26" xfId="8878"/>
    <cellStyle name="Normalny 2 94 11 2 10 26 2" xfId="8879"/>
    <cellStyle name="Normalny 2 94 11 2 10 26 3" xfId="8880"/>
    <cellStyle name="Normalny 2 94 11 2 10 26 4" xfId="8881"/>
    <cellStyle name="Normalny 2 94 11 2 10 26 5" xfId="8882"/>
    <cellStyle name="Normalny 2 94 11 2 10 26 6" xfId="8883"/>
    <cellStyle name="Normalny 2 94 11 2 10 27" xfId="8884"/>
    <cellStyle name="Normalny 2 94 11 2 10 27 2" xfId="8885"/>
    <cellStyle name="Normalny 2 94 11 2 10 27 3" xfId="8886"/>
    <cellStyle name="Normalny 2 94 11 2 10 27 4" xfId="8887"/>
    <cellStyle name="Normalny 2 94 11 2 10 27 5" xfId="8888"/>
    <cellStyle name="Normalny 2 94 11 2 10 27 6" xfId="8889"/>
    <cellStyle name="Normalny 2 94 11 2 10 28" xfId="8890"/>
    <cellStyle name="Normalny 2 94 11 2 10 28 2" xfId="8891"/>
    <cellStyle name="Normalny 2 94 11 2 10 28 3" xfId="8892"/>
    <cellStyle name="Normalny 2 94 11 2 10 28 4" xfId="8893"/>
    <cellStyle name="Normalny 2 94 11 2 10 28 5" xfId="8894"/>
    <cellStyle name="Normalny 2 94 11 2 10 28 6" xfId="8895"/>
    <cellStyle name="Normalny 2 94 11 2 10 29" xfId="8896"/>
    <cellStyle name="Normalny 2 94 11 2 10 29 2" xfId="8897"/>
    <cellStyle name="Normalny 2 94 11 2 10 29 3" xfId="8898"/>
    <cellStyle name="Normalny 2 94 11 2 10 29 4" xfId="8899"/>
    <cellStyle name="Normalny 2 94 11 2 10 29 5" xfId="8900"/>
    <cellStyle name="Normalny 2 94 11 2 10 29 6" xfId="8901"/>
    <cellStyle name="Normalny 2 94 11 2 10 3" xfId="8902"/>
    <cellStyle name="Normalny 2 94 11 2 10 3 2" xfId="8903"/>
    <cellStyle name="Normalny 2 94 11 2 10 3 3" xfId="8904"/>
    <cellStyle name="Normalny 2 94 11 2 10 3 4" xfId="8905"/>
    <cellStyle name="Normalny 2 94 11 2 10 3 5" xfId="8906"/>
    <cellStyle name="Normalny 2 94 11 2 10 3 6" xfId="8907"/>
    <cellStyle name="Normalny 2 94 11 2 10 30" xfId="8908"/>
    <cellStyle name="Normalny 2 94 11 2 10 30 2" xfId="8909"/>
    <cellStyle name="Normalny 2 94 11 2 10 30 3" xfId="8910"/>
    <cellStyle name="Normalny 2 94 11 2 10 30 4" xfId="8911"/>
    <cellStyle name="Normalny 2 94 11 2 10 30 5" xfId="8912"/>
    <cellStyle name="Normalny 2 94 11 2 10 30 6" xfId="8913"/>
    <cellStyle name="Normalny 2 94 11 2 10 31" xfId="8914"/>
    <cellStyle name="Normalny 2 94 11 2 10 31 2" xfId="8915"/>
    <cellStyle name="Normalny 2 94 11 2 10 31 3" xfId="8916"/>
    <cellStyle name="Normalny 2 94 11 2 10 31 4" xfId="8917"/>
    <cellStyle name="Normalny 2 94 11 2 10 31 5" xfId="8918"/>
    <cellStyle name="Normalny 2 94 11 2 10 31 6" xfId="8919"/>
    <cellStyle name="Normalny 2 94 11 2 10 32" xfId="8920"/>
    <cellStyle name="Normalny 2 94 11 2 10 32 2" xfId="8921"/>
    <cellStyle name="Normalny 2 94 11 2 10 32 3" xfId="8922"/>
    <cellStyle name="Normalny 2 94 11 2 10 32 4" xfId="8923"/>
    <cellStyle name="Normalny 2 94 11 2 10 32 5" xfId="8924"/>
    <cellStyle name="Normalny 2 94 11 2 10 32 6" xfId="8925"/>
    <cellStyle name="Normalny 2 94 11 2 10 33" xfId="8926"/>
    <cellStyle name="Normalny 2 94 11 2 10 33 2" xfId="8927"/>
    <cellStyle name="Normalny 2 94 11 2 10 33 3" xfId="8928"/>
    <cellStyle name="Normalny 2 94 11 2 10 33 4" xfId="8929"/>
    <cellStyle name="Normalny 2 94 11 2 10 33 5" xfId="8930"/>
    <cellStyle name="Normalny 2 94 11 2 10 33 6" xfId="8931"/>
    <cellStyle name="Normalny 2 94 11 2 10 34" xfId="8932"/>
    <cellStyle name="Normalny 2 94 11 2 10 34 2" xfId="8933"/>
    <cellStyle name="Normalny 2 94 11 2 10 34 3" xfId="8934"/>
    <cellStyle name="Normalny 2 94 11 2 10 34 4" xfId="8935"/>
    <cellStyle name="Normalny 2 94 11 2 10 34 5" xfId="8936"/>
    <cellStyle name="Normalny 2 94 11 2 10 34 6" xfId="8937"/>
    <cellStyle name="Normalny 2 94 11 2 10 35" xfId="8938"/>
    <cellStyle name="Normalny 2 94 11 2 10 35 2" xfId="8939"/>
    <cellStyle name="Normalny 2 94 11 2 10 35 3" xfId="8940"/>
    <cellStyle name="Normalny 2 94 11 2 10 35 4" xfId="8941"/>
    <cellStyle name="Normalny 2 94 11 2 10 35 5" xfId="8942"/>
    <cellStyle name="Normalny 2 94 11 2 10 35 6" xfId="8943"/>
    <cellStyle name="Normalny 2 94 11 2 10 36" xfId="8944"/>
    <cellStyle name="Normalny 2 94 11 2 10 36 2" xfId="8945"/>
    <cellStyle name="Normalny 2 94 11 2 10 36 3" xfId="8946"/>
    <cellStyle name="Normalny 2 94 11 2 10 36 4" xfId="8947"/>
    <cellStyle name="Normalny 2 94 11 2 10 36 5" xfId="8948"/>
    <cellStyle name="Normalny 2 94 11 2 10 36 6" xfId="8949"/>
    <cellStyle name="Normalny 2 94 11 2 10 37" xfId="8950"/>
    <cellStyle name="Normalny 2 94 11 2 10 37 2" xfId="8951"/>
    <cellStyle name="Normalny 2 94 11 2 10 37 3" xfId="8952"/>
    <cellStyle name="Normalny 2 94 11 2 10 37 4" xfId="8953"/>
    <cellStyle name="Normalny 2 94 11 2 10 37 5" xfId="8954"/>
    <cellStyle name="Normalny 2 94 11 2 10 37 6" xfId="8955"/>
    <cellStyle name="Normalny 2 94 11 2 10 38" xfId="8956"/>
    <cellStyle name="Normalny 2 94 11 2 10 38 2" xfId="8957"/>
    <cellStyle name="Normalny 2 94 11 2 10 38 3" xfId="8958"/>
    <cellStyle name="Normalny 2 94 11 2 10 38 4" xfId="8959"/>
    <cellStyle name="Normalny 2 94 11 2 10 38 5" xfId="8960"/>
    <cellStyle name="Normalny 2 94 11 2 10 38 6" xfId="8961"/>
    <cellStyle name="Normalny 2 94 11 2 10 39" xfId="8962"/>
    <cellStyle name="Normalny 2 94 11 2 10 39 2" xfId="8963"/>
    <cellStyle name="Normalny 2 94 11 2 10 39 3" xfId="8964"/>
    <cellStyle name="Normalny 2 94 11 2 10 39 4" xfId="8965"/>
    <cellStyle name="Normalny 2 94 11 2 10 39 5" xfId="8966"/>
    <cellStyle name="Normalny 2 94 11 2 10 39 6" xfId="8967"/>
    <cellStyle name="Normalny 2 94 11 2 10 4" xfId="8968"/>
    <cellStyle name="Normalny 2 94 11 2 10 4 2" xfId="8969"/>
    <cellStyle name="Normalny 2 94 11 2 10 4 3" xfId="8970"/>
    <cellStyle name="Normalny 2 94 11 2 10 4 4" xfId="8971"/>
    <cellStyle name="Normalny 2 94 11 2 10 4 5" xfId="8972"/>
    <cellStyle name="Normalny 2 94 11 2 10 4 6" xfId="8973"/>
    <cellStyle name="Normalny 2 94 11 2 10 40" xfId="8974"/>
    <cellStyle name="Normalny 2 94 11 2 10 40 2" xfId="8975"/>
    <cellStyle name="Normalny 2 94 11 2 10 40 3" xfId="8976"/>
    <cellStyle name="Normalny 2 94 11 2 10 40 4" xfId="8977"/>
    <cellStyle name="Normalny 2 94 11 2 10 40 5" xfId="8978"/>
    <cellStyle name="Normalny 2 94 11 2 10 40 6" xfId="8979"/>
    <cellStyle name="Normalny 2 94 11 2 10 41" xfId="8980"/>
    <cellStyle name="Normalny 2 94 11 2 10 41 2" xfId="8981"/>
    <cellStyle name="Normalny 2 94 11 2 10 41 3" xfId="8982"/>
    <cellStyle name="Normalny 2 94 11 2 10 41 4" xfId="8983"/>
    <cellStyle name="Normalny 2 94 11 2 10 41 5" xfId="8984"/>
    <cellStyle name="Normalny 2 94 11 2 10 41 6" xfId="8985"/>
    <cellStyle name="Normalny 2 94 11 2 10 42" xfId="8986"/>
    <cellStyle name="Normalny 2 94 11 2 10 42 2" xfId="8987"/>
    <cellStyle name="Normalny 2 94 11 2 10 42 3" xfId="8988"/>
    <cellStyle name="Normalny 2 94 11 2 10 42 4" xfId="8989"/>
    <cellStyle name="Normalny 2 94 11 2 10 42 5" xfId="8990"/>
    <cellStyle name="Normalny 2 94 11 2 10 42 6" xfId="8991"/>
    <cellStyle name="Normalny 2 94 11 2 10 43" xfId="8992"/>
    <cellStyle name="Normalny 2 94 11 2 10 43 2" xfId="8993"/>
    <cellStyle name="Normalny 2 94 11 2 10 43 3" xfId="8994"/>
    <cellStyle name="Normalny 2 94 11 2 10 43 4" xfId="8995"/>
    <cellStyle name="Normalny 2 94 11 2 10 43 5" xfId="8996"/>
    <cellStyle name="Normalny 2 94 11 2 10 43 6" xfId="8997"/>
    <cellStyle name="Normalny 2 94 11 2 10 44" xfId="8998"/>
    <cellStyle name="Normalny 2 94 11 2 10 44 2" xfId="8999"/>
    <cellStyle name="Normalny 2 94 11 2 10 44 3" xfId="9000"/>
    <cellStyle name="Normalny 2 94 11 2 10 44 4" xfId="9001"/>
    <cellStyle name="Normalny 2 94 11 2 10 44 5" xfId="9002"/>
    <cellStyle name="Normalny 2 94 11 2 10 44 6" xfId="9003"/>
    <cellStyle name="Normalny 2 94 11 2 10 45" xfId="9004"/>
    <cellStyle name="Normalny 2 94 11 2 10 45 2" xfId="9005"/>
    <cellStyle name="Normalny 2 94 11 2 10 45 3" xfId="9006"/>
    <cellStyle name="Normalny 2 94 11 2 10 45 4" xfId="9007"/>
    <cellStyle name="Normalny 2 94 11 2 10 45 5" xfId="9008"/>
    <cellStyle name="Normalny 2 94 11 2 10 45 6" xfId="9009"/>
    <cellStyle name="Normalny 2 94 11 2 10 46" xfId="9010"/>
    <cellStyle name="Normalny 2 94 11 2 10 46 2" xfId="9011"/>
    <cellStyle name="Normalny 2 94 11 2 10 46 3" xfId="9012"/>
    <cellStyle name="Normalny 2 94 11 2 10 46 4" xfId="9013"/>
    <cellStyle name="Normalny 2 94 11 2 10 46 5" xfId="9014"/>
    <cellStyle name="Normalny 2 94 11 2 10 46 6" xfId="9015"/>
    <cellStyle name="Normalny 2 94 11 2 10 47" xfId="9016"/>
    <cellStyle name="Normalny 2 94 11 2 10 47 2" xfId="9017"/>
    <cellStyle name="Normalny 2 94 11 2 10 47 3" xfId="9018"/>
    <cellStyle name="Normalny 2 94 11 2 10 47 4" xfId="9019"/>
    <cellStyle name="Normalny 2 94 11 2 10 47 5" xfId="9020"/>
    <cellStyle name="Normalny 2 94 11 2 10 47 6" xfId="9021"/>
    <cellStyle name="Normalny 2 94 11 2 10 48" xfId="9022"/>
    <cellStyle name="Normalny 2 94 11 2 10 48 2" xfId="9023"/>
    <cellStyle name="Normalny 2 94 11 2 10 48 3" xfId="9024"/>
    <cellStyle name="Normalny 2 94 11 2 10 48 4" xfId="9025"/>
    <cellStyle name="Normalny 2 94 11 2 10 48 5" xfId="9026"/>
    <cellStyle name="Normalny 2 94 11 2 10 48 6" xfId="9027"/>
    <cellStyle name="Normalny 2 94 11 2 10 49" xfId="9028"/>
    <cellStyle name="Normalny 2 94 11 2 10 49 2" xfId="9029"/>
    <cellStyle name="Normalny 2 94 11 2 10 49 3" xfId="9030"/>
    <cellStyle name="Normalny 2 94 11 2 10 49 4" xfId="9031"/>
    <cellStyle name="Normalny 2 94 11 2 10 49 5" xfId="9032"/>
    <cellStyle name="Normalny 2 94 11 2 10 49 6" xfId="9033"/>
    <cellStyle name="Normalny 2 94 11 2 10 5" xfId="9034"/>
    <cellStyle name="Normalny 2 94 11 2 10 5 2" xfId="9035"/>
    <cellStyle name="Normalny 2 94 11 2 10 5 3" xfId="9036"/>
    <cellStyle name="Normalny 2 94 11 2 10 5 4" xfId="9037"/>
    <cellStyle name="Normalny 2 94 11 2 10 5 5" xfId="9038"/>
    <cellStyle name="Normalny 2 94 11 2 10 5 6" xfId="9039"/>
    <cellStyle name="Normalny 2 94 11 2 10 50" xfId="9040"/>
    <cellStyle name="Normalny 2 94 11 2 10 50 2" xfId="9041"/>
    <cellStyle name="Normalny 2 94 11 2 10 50 3" xfId="9042"/>
    <cellStyle name="Normalny 2 94 11 2 10 50 4" xfId="9043"/>
    <cellStyle name="Normalny 2 94 11 2 10 50 5" xfId="9044"/>
    <cellStyle name="Normalny 2 94 11 2 10 50 6" xfId="9045"/>
    <cellStyle name="Normalny 2 94 11 2 10 51" xfId="9046"/>
    <cellStyle name="Normalny 2 94 11 2 10 51 2" xfId="9047"/>
    <cellStyle name="Normalny 2 94 11 2 10 51 3" xfId="9048"/>
    <cellStyle name="Normalny 2 94 11 2 10 51 4" xfId="9049"/>
    <cellStyle name="Normalny 2 94 11 2 10 51 5" xfId="9050"/>
    <cellStyle name="Normalny 2 94 11 2 10 51 6" xfId="9051"/>
    <cellStyle name="Normalny 2 94 11 2 10 52" xfId="9052"/>
    <cellStyle name="Normalny 2 94 11 2 10 52 2" xfId="9053"/>
    <cellStyle name="Normalny 2 94 11 2 10 52 3" xfId="9054"/>
    <cellStyle name="Normalny 2 94 11 2 10 52 4" xfId="9055"/>
    <cellStyle name="Normalny 2 94 11 2 10 52 5" xfId="9056"/>
    <cellStyle name="Normalny 2 94 11 2 10 52 6" xfId="9057"/>
    <cellStyle name="Normalny 2 94 11 2 10 53" xfId="9058"/>
    <cellStyle name="Normalny 2 94 11 2 10 53 2" xfId="9059"/>
    <cellStyle name="Normalny 2 94 11 2 10 53 3" xfId="9060"/>
    <cellStyle name="Normalny 2 94 11 2 10 53 4" xfId="9061"/>
    <cellStyle name="Normalny 2 94 11 2 10 53 5" xfId="9062"/>
    <cellStyle name="Normalny 2 94 11 2 10 53 6" xfId="9063"/>
    <cellStyle name="Normalny 2 94 11 2 10 54" xfId="9064"/>
    <cellStyle name="Normalny 2 94 11 2 10 54 2" xfId="9065"/>
    <cellStyle name="Normalny 2 94 11 2 10 54 3" xfId="9066"/>
    <cellStyle name="Normalny 2 94 11 2 10 54 4" xfId="9067"/>
    <cellStyle name="Normalny 2 94 11 2 10 54 5" xfId="9068"/>
    <cellStyle name="Normalny 2 94 11 2 10 54 6" xfId="9069"/>
    <cellStyle name="Normalny 2 94 11 2 10 55" xfId="9070"/>
    <cellStyle name="Normalny 2 94 11 2 10 55 2" xfId="9071"/>
    <cellStyle name="Normalny 2 94 11 2 10 55 3" xfId="9072"/>
    <cellStyle name="Normalny 2 94 11 2 10 55 4" xfId="9073"/>
    <cellStyle name="Normalny 2 94 11 2 10 55 5" xfId="9074"/>
    <cellStyle name="Normalny 2 94 11 2 10 55 6" xfId="9075"/>
    <cellStyle name="Normalny 2 94 11 2 10 56" xfId="9076"/>
    <cellStyle name="Normalny 2 94 11 2 10 56 2" xfId="9077"/>
    <cellStyle name="Normalny 2 94 11 2 10 56 3" xfId="9078"/>
    <cellStyle name="Normalny 2 94 11 2 10 56 4" xfId="9079"/>
    <cellStyle name="Normalny 2 94 11 2 10 56 5" xfId="9080"/>
    <cellStyle name="Normalny 2 94 11 2 10 56 6" xfId="9081"/>
    <cellStyle name="Normalny 2 94 11 2 10 57" xfId="9082"/>
    <cellStyle name="Normalny 2 94 11 2 10 57 2" xfId="9083"/>
    <cellStyle name="Normalny 2 94 11 2 10 57 3" xfId="9084"/>
    <cellStyle name="Normalny 2 94 11 2 10 57 4" xfId="9085"/>
    <cellStyle name="Normalny 2 94 11 2 10 57 5" xfId="9086"/>
    <cellStyle name="Normalny 2 94 11 2 10 57 6" xfId="9087"/>
    <cellStyle name="Normalny 2 94 11 2 10 58" xfId="9088"/>
    <cellStyle name="Normalny 2 94 11 2 10 58 2" xfId="9089"/>
    <cellStyle name="Normalny 2 94 11 2 10 58 3" xfId="9090"/>
    <cellStyle name="Normalny 2 94 11 2 10 58 4" xfId="9091"/>
    <cellStyle name="Normalny 2 94 11 2 10 58 5" xfId="9092"/>
    <cellStyle name="Normalny 2 94 11 2 10 58 6" xfId="9093"/>
    <cellStyle name="Normalny 2 94 11 2 10 59" xfId="9094"/>
    <cellStyle name="Normalny 2 94 11 2 10 59 2" xfId="9095"/>
    <cellStyle name="Normalny 2 94 11 2 10 59 3" xfId="9096"/>
    <cellStyle name="Normalny 2 94 11 2 10 59 4" xfId="9097"/>
    <cellStyle name="Normalny 2 94 11 2 10 59 5" xfId="9098"/>
    <cellStyle name="Normalny 2 94 11 2 10 59 6" xfId="9099"/>
    <cellStyle name="Normalny 2 94 11 2 10 6" xfId="9100"/>
    <cellStyle name="Normalny 2 94 11 2 10 6 2" xfId="9101"/>
    <cellStyle name="Normalny 2 94 11 2 10 6 3" xfId="9102"/>
    <cellStyle name="Normalny 2 94 11 2 10 6 4" xfId="9103"/>
    <cellStyle name="Normalny 2 94 11 2 10 6 5" xfId="9104"/>
    <cellStyle name="Normalny 2 94 11 2 10 6 6" xfId="9105"/>
    <cellStyle name="Normalny 2 94 11 2 10 60" xfId="9106"/>
    <cellStyle name="Normalny 2 94 11 2 10 60 2" xfId="9107"/>
    <cellStyle name="Normalny 2 94 11 2 10 60 3" xfId="9108"/>
    <cellStyle name="Normalny 2 94 11 2 10 60 4" xfId="9109"/>
    <cellStyle name="Normalny 2 94 11 2 10 60 5" xfId="9110"/>
    <cellStyle name="Normalny 2 94 11 2 10 60 6" xfId="9111"/>
    <cellStyle name="Normalny 2 94 11 2 10 61" xfId="9112"/>
    <cellStyle name="Normalny 2 94 11 2 10 61 2" xfId="9113"/>
    <cellStyle name="Normalny 2 94 11 2 10 61 3" xfId="9114"/>
    <cellStyle name="Normalny 2 94 11 2 10 61 4" xfId="9115"/>
    <cellStyle name="Normalny 2 94 11 2 10 61 5" xfId="9116"/>
    <cellStyle name="Normalny 2 94 11 2 10 61 6" xfId="9117"/>
    <cellStyle name="Normalny 2 94 11 2 10 62" xfId="9118"/>
    <cellStyle name="Normalny 2 94 11 2 10 62 2" xfId="9119"/>
    <cellStyle name="Normalny 2 94 11 2 10 62 3" xfId="9120"/>
    <cellStyle name="Normalny 2 94 11 2 10 62 4" xfId="9121"/>
    <cellStyle name="Normalny 2 94 11 2 10 62 5" xfId="9122"/>
    <cellStyle name="Normalny 2 94 11 2 10 62 6" xfId="9123"/>
    <cellStyle name="Normalny 2 94 11 2 10 63" xfId="9124"/>
    <cellStyle name="Normalny 2 94 11 2 10 63 2" xfId="9125"/>
    <cellStyle name="Normalny 2 94 11 2 10 63 3" xfId="9126"/>
    <cellStyle name="Normalny 2 94 11 2 10 63 4" xfId="9127"/>
    <cellStyle name="Normalny 2 94 11 2 10 63 5" xfId="9128"/>
    <cellStyle name="Normalny 2 94 11 2 10 63 6" xfId="9129"/>
    <cellStyle name="Normalny 2 94 11 2 10 64" xfId="9130"/>
    <cellStyle name="Normalny 2 94 11 2 10 64 2" xfId="9131"/>
    <cellStyle name="Normalny 2 94 11 2 10 64 3" xfId="9132"/>
    <cellStyle name="Normalny 2 94 11 2 10 64 4" xfId="9133"/>
    <cellStyle name="Normalny 2 94 11 2 10 64 5" xfId="9134"/>
    <cellStyle name="Normalny 2 94 11 2 10 64 6" xfId="9135"/>
    <cellStyle name="Normalny 2 94 11 2 10 65" xfId="9136"/>
    <cellStyle name="Normalny 2 94 11 2 10 65 2" xfId="9137"/>
    <cellStyle name="Normalny 2 94 11 2 10 65 3" xfId="9138"/>
    <cellStyle name="Normalny 2 94 11 2 10 65 4" xfId="9139"/>
    <cellStyle name="Normalny 2 94 11 2 10 65 5" xfId="9140"/>
    <cellStyle name="Normalny 2 94 11 2 10 65 6" xfId="9141"/>
    <cellStyle name="Normalny 2 94 11 2 10 66" xfId="9142"/>
    <cellStyle name="Normalny 2 94 11 2 10 66 2" xfId="9143"/>
    <cellStyle name="Normalny 2 94 11 2 10 66 3" xfId="9144"/>
    <cellStyle name="Normalny 2 94 11 2 10 66 4" xfId="9145"/>
    <cellStyle name="Normalny 2 94 11 2 10 66 5" xfId="9146"/>
    <cellStyle name="Normalny 2 94 11 2 10 66 6" xfId="9147"/>
    <cellStyle name="Normalny 2 94 11 2 10 67" xfId="9148"/>
    <cellStyle name="Normalny 2 94 11 2 10 67 2" xfId="9149"/>
    <cellStyle name="Normalny 2 94 11 2 10 67 3" xfId="9150"/>
    <cellStyle name="Normalny 2 94 11 2 10 67 4" xfId="9151"/>
    <cellStyle name="Normalny 2 94 11 2 10 67 5" xfId="9152"/>
    <cellStyle name="Normalny 2 94 11 2 10 67 6" xfId="9153"/>
    <cellStyle name="Normalny 2 94 11 2 10 68" xfId="9154"/>
    <cellStyle name="Normalny 2 94 11 2 10 68 2" xfId="9155"/>
    <cellStyle name="Normalny 2 94 11 2 10 68 3" xfId="9156"/>
    <cellStyle name="Normalny 2 94 11 2 10 68 4" xfId="9157"/>
    <cellStyle name="Normalny 2 94 11 2 10 68 5" xfId="9158"/>
    <cellStyle name="Normalny 2 94 11 2 10 68 6" xfId="9159"/>
    <cellStyle name="Normalny 2 94 11 2 10 69" xfId="9160"/>
    <cellStyle name="Normalny 2 94 11 2 10 69 2" xfId="9161"/>
    <cellStyle name="Normalny 2 94 11 2 10 69 3" xfId="9162"/>
    <cellStyle name="Normalny 2 94 11 2 10 69 4" xfId="9163"/>
    <cellStyle name="Normalny 2 94 11 2 10 69 5" xfId="9164"/>
    <cellStyle name="Normalny 2 94 11 2 10 69 6" xfId="9165"/>
    <cellStyle name="Normalny 2 94 11 2 10 7" xfId="9166"/>
    <cellStyle name="Normalny 2 94 11 2 10 7 2" xfId="9167"/>
    <cellStyle name="Normalny 2 94 11 2 10 7 3" xfId="9168"/>
    <cellStyle name="Normalny 2 94 11 2 10 7 4" xfId="9169"/>
    <cellStyle name="Normalny 2 94 11 2 10 7 5" xfId="9170"/>
    <cellStyle name="Normalny 2 94 11 2 10 7 6" xfId="9171"/>
    <cellStyle name="Normalny 2 94 11 2 10 70" xfId="9172"/>
    <cellStyle name="Normalny 2 94 11 2 10 70 2" xfId="9173"/>
    <cellStyle name="Normalny 2 94 11 2 10 70 3" xfId="9174"/>
    <cellStyle name="Normalny 2 94 11 2 10 70 4" xfId="9175"/>
    <cellStyle name="Normalny 2 94 11 2 10 70 5" xfId="9176"/>
    <cellStyle name="Normalny 2 94 11 2 10 70 6" xfId="9177"/>
    <cellStyle name="Normalny 2 94 11 2 10 71" xfId="9178"/>
    <cellStyle name="Normalny 2 94 11 2 10 71 10" xfId="9179"/>
    <cellStyle name="Normalny 2 94 11 2 10 71 11" xfId="9180"/>
    <cellStyle name="Normalny 2 94 11 2 10 71 12" xfId="9181"/>
    <cellStyle name="Normalny 2 94 11 2 10 71 13" xfId="9182"/>
    <cellStyle name="Normalny 2 94 11 2 10 71 14" xfId="9183"/>
    <cellStyle name="Normalny 2 94 11 2 10 71 15" xfId="9184"/>
    <cellStyle name="Normalny 2 94 11 2 10 71 16" xfId="9185"/>
    <cellStyle name="Normalny 2 94 11 2 10 71 17" xfId="9186"/>
    <cellStyle name="Normalny 2 94 11 2 10 71 18" xfId="9187"/>
    <cellStyle name="Normalny 2 94 11 2 10 71 19" xfId="9188"/>
    <cellStyle name="Normalny 2 94 11 2 10 71 2" xfId="9189"/>
    <cellStyle name="Normalny 2 94 11 2 10 71 2 2" xfId="9190"/>
    <cellStyle name="Normalny 2 94 11 2 10 71 2 3" xfId="9191"/>
    <cellStyle name="Normalny 2 94 11 2 10 71 2 4" xfId="9192"/>
    <cellStyle name="Normalny 2 94 11 2 10 71 2 5" xfId="9193"/>
    <cellStyle name="Normalny 2 94 11 2 10 71 2 6" xfId="9194"/>
    <cellStyle name="Normalny 2 94 11 2 10 71 20" xfId="9195"/>
    <cellStyle name="Normalny 2 94 11 2 10 71 21" xfId="9196"/>
    <cellStyle name="Normalny 2 94 11 2 10 71 22" xfId="9197"/>
    <cellStyle name="Normalny 2 94 11 2 10 71 23" xfId="9198"/>
    <cellStyle name="Normalny 2 94 11 2 10 71 24" xfId="9199"/>
    <cellStyle name="Normalny 2 94 11 2 10 71 3" xfId="9200"/>
    <cellStyle name="Normalny 2 94 11 2 10 71 4" xfId="9201"/>
    <cellStyle name="Normalny 2 94 11 2 10 71 5" xfId="9202"/>
    <cellStyle name="Normalny 2 94 11 2 10 71 6" xfId="9203"/>
    <cellStyle name="Normalny 2 94 11 2 10 71 7" xfId="9204"/>
    <cellStyle name="Normalny 2 94 11 2 10 71 8" xfId="9205"/>
    <cellStyle name="Normalny 2 94 11 2 10 71 9" xfId="9206"/>
    <cellStyle name="Normalny 2 94 11 2 10 72" xfId="9207"/>
    <cellStyle name="Normalny 2 94 11 2 10 73" xfId="9208"/>
    <cellStyle name="Normalny 2 94 11 2 10 73 2" xfId="9209"/>
    <cellStyle name="Normalny 2 94 11 2 10 73 2 2" xfId="9210"/>
    <cellStyle name="Normalny 2 94 11 2 10 73 2 3" xfId="9211"/>
    <cellStyle name="Normalny 2 94 11 2 10 73 2 4" xfId="9212"/>
    <cellStyle name="Normalny 2 94 11 2 10 73 2 5" xfId="9213"/>
    <cellStyle name="Normalny 2 94 11 2 10 73 2 6" xfId="9214"/>
    <cellStyle name="Normalny 2 94 11 2 10 74" xfId="9215"/>
    <cellStyle name="Normalny 2 94 11 2 10 74 2" xfId="9216"/>
    <cellStyle name="Normalny 2 94 11 2 10 74 3" xfId="9217"/>
    <cellStyle name="Normalny 2 94 11 2 10 74 4" xfId="9218"/>
    <cellStyle name="Normalny 2 94 11 2 10 74 5" xfId="9219"/>
    <cellStyle name="Normalny 2 94 11 2 10 74 6" xfId="9220"/>
    <cellStyle name="Normalny 2 94 11 2 10 75" xfId="9221"/>
    <cellStyle name="Normalny 2 94 11 2 10 75 2" xfId="9222"/>
    <cellStyle name="Normalny 2 94 11 2 10 75 3" xfId="9223"/>
    <cellStyle name="Normalny 2 94 11 2 10 75 4" xfId="9224"/>
    <cellStyle name="Normalny 2 94 11 2 10 75 5" xfId="9225"/>
    <cellStyle name="Normalny 2 94 11 2 10 75 6" xfId="9226"/>
    <cellStyle name="Normalny 2 94 11 2 10 76" xfId="9227"/>
    <cellStyle name="Normalny 2 94 11 2 10 76 2" xfId="9228"/>
    <cellStyle name="Normalny 2 94 11 2 10 76 3" xfId="9229"/>
    <cellStyle name="Normalny 2 94 11 2 10 76 4" xfId="9230"/>
    <cellStyle name="Normalny 2 94 11 2 10 76 5" xfId="9231"/>
    <cellStyle name="Normalny 2 94 11 2 10 76 6" xfId="9232"/>
    <cellStyle name="Normalny 2 94 11 2 10 77" xfId="9233"/>
    <cellStyle name="Normalny 2 94 11 2 10 77 2" xfId="9234"/>
    <cellStyle name="Normalny 2 94 11 2 10 77 3" xfId="9235"/>
    <cellStyle name="Normalny 2 94 11 2 10 77 4" xfId="9236"/>
    <cellStyle name="Normalny 2 94 11 2 10 77 5" xfId="9237"/>
    <cellStyle name="Normalny 2 94 11 2 10 77 6" xfId="9238"/>
    <cellStyle name="Normalny 2 94 11 2 10 78" xfId="9239"/>
    <cellStyle name="Normalny 2 94 11 2 10 78 2" xfId="9240"/>
    <cellStyle name="Normalny 2 94 11 2 10 78 3" xfId="9241"/>
    <cellStyle name="Normalny 2 94 11 2 10 78 4" xfId="9242"/>
    <cellStyle name="Normalny 2 94 11 2 10 78 5" xfId="9243"/>
    <cellStyle name="Normalny 2 94 11 2 10 78 6" xfId="9244"/>
    <cellStyle name="Normalny 2 94 11 2 10 79" xfId="9245"/>
    <cellStyle name="Normalny 2 94 11 2 10 79 2" xfId="9246"/>
    <cellStyle name="Normalny 2 94 11 2 10 79 3" xfId="9247"/>
    <cellStyle name="Normalny 2 94 11 2 10 79 4" xfId="9248"/>
    <cellStyle name="Normalny 2 94 11 2 10 79 5" xfId="9249"/>
    <cellStyle name="Normalny 2 94 11 2 10 79 6" xfId="9250"/>
    <cellStyle name="Normalny 2 94 11 2 10 8" xfId="9251"/>
    <cellStyle name="Normalny 2 94 11 2 10 8 2" xfId="9252"/>
    <cellStyle name="Normalny 2 94 11 2 10 8 3" xfId="9253"/>
    <cellStyle name="Normalny 2 94 11 2 10 8 4" xfId="9254"/>
    <cellStyle name="Normalny 2 94 11 2 10 8 5" xfId="9255"/>
    <cellStyle name="Normalny 2 94 11 2 10 8 6" xfId="9256"/>
    <cellStyle name="Normalny 2 94 11 2 10 80" xfId="9257"/>
    <cellStyle name="Normalny 2 94 11 2 10 80 2" xfId="9258"/>
    <cellStyle name="Normalny 2 94 11 2 10 80 3" xfId="9259"/>
    <cellStyle name="Normalny 2 94 11 2 10 80 4" xfId="9260"/>
    <cellStyle name="Normalny 2 94 11 2 10 80 5" xfId="9261"/>
    <cellStyle name="Normalny 2 94 11 2 10 80 6" xfId="9262"/>
    <cellStyle name="Normalny 2 94 11 2 10 81" xfId="9263"/>
    <cellStyle name="Normalny 2 94 11 2 10 81 2" xfId="9264"/>
    <cellStyle name="Normalny 2 94 11 2 10 81 3" xfId="9265"/>
    <cellStyle name="Normalny 2 94 11 2 10 81 4" xfId="9266"/>
    <cellStyle name="Normalny 2 94 11 2 10 81 5" xfId="9267"/>
    <cellStyle name="Normalny 2 94 11 2 10 81 6" xfId="9268"/>
    <cellStyle name="Normalny 2 94 11 2 10 82" xfId="9269"/>
    <cellStyle name="Normalny 2 94 11 2 10 82 2" xfId="9270"/>
    <cellStyle name="Normalny 2 94 11 2 10 82 3" xfId="9271"/>
    <cellStyle name="Normalny 2 94 11 2 10 82 4" xfId="9272"/>
    <cellStyle name="Normalny 2 94 11 2 10 82 5" xfId="9273"/>
    <cellStyle name="Normalny 2 94 11 2 10 82 6" xfId="9274"/>
    <cellStyle name="Normalny 2 94 11 2 10 83" xfId="9275"/>
    <cellStyle name="Normalny 2 94 11 2 10 83 2" xfId="9276"/>
    <cellStyle name="Normalny 2 94 11 2 10 83 3" xfId="9277"/>
    <cellStyle name="Normalny 2 94 11 2 10 83 4" xfId="9278"/>
    <cellStyle name="Normalny 2 94 11 2 10 83 5" xfId="9279"/>
    <cellStyle name="Normalny 2 94 11 2 10 83 6" xfId="9280"/>
    <cellStyle name="Normalny 2 94 11 2 10 84" xfId="9281"/>
    <cellStyle name="Normalny 2 94 11 2 10 84 2" xfId="9282"/>
    <cellStyle name="Normalny 2 94 11 2 10 84 3" xfId="9283"/>
    <cellStyle name="Normalny 2 94 11 2 10 84 4" xfId="9284"/>
    <cellStyle name="Normalny 2 94 11 2 10 84 5" xfId="9285"/>
    <cellStyle name="Normalny 2 94 11 2 10 84 6" xfId="9286"/>
    <cellStyle name="Normalny 2 94 11 2 10 85" xfId="9287"/>
    <cellStyle name="Normalny 2 94 11 2 10 85 2" xfId="9288"/>
    <cellStyle name="Normalny 2 94 11 2 10 85 3" xfId="9289"/>
    <cellStyle name="Normalny 2 94 11 2 10 85 4" xfId="9290"/>
    <cellStyle name="Normalny 2 94 11 2 10 85 5" xfId="9291"/>
    <cellStyle name="Normalny 2 94 11 2 10 85 6" xfId="9292"/>
    <cellStyle name="Normalny 2 94 11 2 10 86" xfId="9293"/>
    <cellStyle name="Normalny 2 94 11 2 10 86 2" xfId="9294"/>
    <cellStyle name="Normalny 2 94 11 2 10 86 3" xfId="9295"/>
    <cellStyle name="Normalny 2 94 11 2 10 86 4" xfId="9296"/>
    <cellStyle name="Normalny 2 94 11 2 10 86 5" xfId="9297"/>
    <cellStyle name="Normalny 2 94 11 2 10 86 6" xfId="9298"/>
    <cellStyle name="Normalny 2 94 11 2 10 87" xfId="9299"/>
    <cellStyle name="Normalny 2 94 11 2 10 87 2" xfId="9300"/>
    <cellStyle name="Normalny 2 94 11 2 10 87 3" xfId="9301"/>
    <cellStyle name="Normalny 2 94 11 2 10 87 4" xfId="9302"/>
    <cellStyle name="Normalny 2 94 11 2 10 87 5" xfId="9303"/>
    <cellStyle name="Normalny 2 94 11 2 10 87 6" xfId="9304"/>
    <cellStyle name="Normalny 2 94 11 2 10 88" xfId="9305"/>
    <cellStyle name="Normalny 2 94 11 2 10 88 2" xfId="9306"/>
    <cellStyle name="Normalny 2 94 11 2 10 88 3" xfId="9307"/>
    <cellStyle name="Normalny 2 94 11 2 10 88 4" xfId="9308"/>
    <cellStyle name="Normalny 2 94 11 2 10 88 5" xfId="9309"/>
    <cellStyle name="Normalny 2 94 11 2 10 88 6" xfId="9310"/>
    <cellStyle name="Normalny 2 94 11 2 10 89" xfId="9311"/>
    <cellStyle name="Normalny 2 94 11 2 10 89 2" xfId="9312"/>
    <cellStyle name="Normalny 2 94 11 2 10 89 3" xfId="9313"/>
    <cellStyle name="Normalny 2 94 11 2 10 89 4" xfId="9314"/>
    <cellStyle name="Normalny 2 94 11 2 10 89 5" xfId="9315"/>
    <cellStyle name="Normalny 2 94 11 2 10 89 6" xfId="9316"/>
    <cellStyle name="Normalny 2 94 11 2 10 9" xfId="9317"/>
    <cellStyle name="Normalny 2 94 11 2 10 9 2" xfId="9318"/>
    <cellStyle name="Normalny 2 94 11 2 10 9 3" xfId="9319"/>
    <cellStyle name="Normalny 2 94 11 2 10 9 4" xfId="9320"/>
    <cellStyle name="Normalny 2 94 11 2 10 9 5" xfId="9321"/>
    <cellStyle name="Normalny 2 94 11 2 10 9 6" xfId="9322"/>
    <cellStyle name="Normalny 2 94 11 2 10 90" xfId="9323"/>
    <cellStyle name="Normalny 2 94 11 2 10 90 2" xfId="9324"/>
    <cellStyle name="Normalny 2 94 11 2 10 90 3" xfId="9325"/>
    <cellStyle name="Normalny 2 94 11 2 10 90 4" xfId="9326"/>
    <cellStyle name="Normalny 2 94 11 2 10 90 5" xfId="9327"/>
    <cellStyle name="Normalny 2 94 11 2 10 90 6" xfId="9328"/>
    <cellStyle name="Normalny 2 94 11 2 10 91" xfId="9329"/>
    <cellStyle name="Normalny 2 94 11 2 10 91 2" xfId="9330"/>
    <cellStyle name="Normalny 2 94 11 2 10 91 3" xfId="9331"/>
    <cellStyle name="Normalny 2 94 11 2 10 91 4" xfId="9332"/>
    <cellStyle name="Normalny 2 94 11 2 10 91 5" xfId="9333"/>
    <cellStyle name="Normalny 2 94 11 2 10 91 6" xfId="9334"/>
    <cellStyle name="Normalny 2 94 11 2 10 92" xfId="9335"/>
    <cellStyle name="Normalny 2 94 11 2 10 92 2" xfId="9336"/>
    <cellStyle name="Normalny 2 94 11 2 10 92 3" xfId="9337"/>
    <cellStyle name="Normalny 2 94 11 2 10 92 4" xfId="9338"/>
    <cellStyle name="Normalny 2 94 11 2 10 92 5" xfId="9339"/>
    <cellStyle name="Normalny 2 94 11 2 10 92 6" xfId="9340"/>
    <cellStyle name="Normalny 2 94 11 2 10 93" xfId="9341"/>
    <cellStyle name="Normalny 2 94 11 2 10 93 2" xfId="9342"/>
    <cellStyle name="Normalny 2 94 11 2 10 93 3" xfId="9343"/>
    <cellStyle name="Normalny 2 94 11 2 10 93 4" xfId="9344"/>
    <cellStyle name="Normalny 2 94 11 2 10 93 5" xfId="9345"/>
    <cellStyle name="Normalny 2 94 11 2 10 93 6" xfId="9346"/>
    <cellStyle name="Normalny 2 94 11 2 10 94" xfId="9347"/>
    <cellStyle name="Normalny 2 94 11 2 10 94 2" xfId="9348"/>
    <cellStyle name="Normalny 2 94 11 2 10 94 3" xfId="9349"/>
    <cellStyle name="Normalny 2 94 11 2 10 94 4" xfId="9350"/>
    <cellStyle name="Normalny 2 94 11 2 10 94 5" xfId="9351"/>
    <cellStyle name="Normalny 2 94 11 2 10 94 6" xfId="9352"/>
    <cellStyle name="Normalny 2 94 11 2 10 95" xfId="9353"/>
    <cellStyle name="Normalny 2 94 11 2 10 96" xfId="9354"/>
    <cellStyle name="Normalny 2 94 11 2 10 97" xfId="9355"/>
    <cellStyle name="Normalny 2 94 11 2 10 98" xfId="9356"/>
    <cellStyle name="Normalny 2 94 11 2 10 99" xfId="9357"/>
    <cellStyle name="Normalny 2 94 11 2 100" xfId="9358"/>
    <cellStyle name="Normalny 2 94 11 2 101" xfId="9359"/>
    <cellStyle name="Normalny 2 94 11 2 102" xfId="9360"/>
    <cellStyle name="Normalny 2 94 11 2 103" xfId="9361"/>
    <cellStyle name="Normalny 2 94 11 2 11" xfId="9362"/>
    <cellStyle name="Normalny 2 94 11 2 11 10" xfId="9363"/>
    <cellStyle name="Normalny 2 94 11 2 11 10 2" xfId="9364"/>
    <cellStyle name="Normalny 2 94 11 2 11 10 3" xfId="9365"/>
    <cellStyle name="Normalny 2 94 11 2 11 10 4" xfId="9366"/>
    <cellStyle name="Normalny 2 94 11 2 11 10 5" xfId="9367"/>
    <cellStyle name="Normalny 2 94 11 2 11 10 6" xfId="9368"/>
    <cellStyle name="Normalny 2 94 11 2 11 11" xfId="9369"/>
    <cellStyle name="Normalny 2 94 11 2 11 11 2" xfId="9370"/>
    <cellStyle name="Normalny 2 94 11 2 11 11 3" xfId="9371"/>
    <cellStyle name="Normalny 2 94 11 2 11 11 4" xfId="9372"/>
    <cellStyle name="Normalny 2 94 11 2 11 11 5" xfId="9373"/>
    <cellStyle name="Normalny 2 94 11 2 11 11 6" xfId="9374"/>
    <cellStyle name="Normalny 2 94 11 2 11 12" xfId="9375"/>
    <cellStyle name="Normalny 2 94 11 2 11 12 2" xfId="9376"/>
    <cellStyle name="Normalny 2 94 11 2 11 12 3" xfId="9377"/>
    <cellStyle name="Normalny 2 94 11 2 11 12 4" xfId="9378"/>
    <cellStyle name="Normalny 2 94 11 2 11 12 5" xfId="9379"/>
    <cellStyle name="Normalny 2 94 11 2 11 12 6" xfId="9380"/>
    <cellStyle name="Normalny 2 94 11 2 11 13" xfId="9381"/>
    <cellStyle name="Normalny 2 94 11 2 11 13 2" xfId="9382"/>
    <cellStyle name="Normalny 2 94 11 2 11 13 3" xfId="9383"/>
    <cellStyle name="Normalny 2 94 11 2 11 13 4" xfId="9384"/>
    <cellStyle name="Normalny 2 94 11 2 11 13 5" xfId="9385"/>
    <cellStyle name="Normalny 2 94 11 2 11 13 6" xfId="9386"/>
    <cellStyle name="Normalny 2 94 11 2 11 14" xfId="9387"/>
    <cellStyle name="Normalny 2 94 11 2 11 14 2" xfId="9388"/>
    <cellStyle name="Normalny 2 94 11 2 11 14 3" xfId="9389"/>
    <cellStyle name="Normalny 2 94 11 2 11 14 4" xfId="9390"/>
    <cellStyle name="Normalny 2 94 11 2 11 14 5" xfId="9391"/>
    <cellStyle name="Normalny 2 94 11 2 11 14 6" xfId="9392"/>
    <cellStyle name="Normalny 2 94 11 2 11 15" xfId="9393"/>
    <cellStyle name="Normalny 2 94 11 2 11 15 2" xfId="9394"/>
    <cellStyle name="Normalny 2 94 11 2 11 15 3" xfId="9395"/>
    <cellStyle name="Normalny 2 94 11 2 11 15 4" xfId="9396"/>
    <cellStyle name="Normalny 2 94 11 2 11 15 5" xfId="9397"/>
    <cellStyle name="Normalny 2 94 11 2 11 15 6" xfId="9398"/>
    <cellStyle name="Normalny 2 94 11 2 11 16" xfId="9399"/>
    <cellStyle name="Normalny 2 94 11 2 11 16 2" xfId="9400"/>
    <cellStyle name="Normalny 2 94 11 2 11 16 3" xfId="9401"/>
    <cellStyle name="Normalny 2 94 11 2 11 16 4" xfId="9402"/>
    <cellStyle name="Normalny 2 94 11 2 11 16 5" xfId="9403"/>
    <cellStyle name="Normalny 2 94 11 2 11 16 6" xfId="9404"/>
    <cellStyle name="Normalny 2 94 11 2 11 17" xfId="9405"/>
    <cellStyle name="Normalny 2 94 11 2 11 17 2" xfId="9406"/>
    <cellStyle name="Normalny 2 94 11 2 11 17 3" xfId="9407"/>
    <cellStyle name="Normalny 2 94 11 2 11 17 4" xfId="9408"/>
    <cellStyle name="Normalny 2 94 11 2 11 17 5" xfId="9409"/>
    <cellStyle name="Normalny 2 94 11 2 11 17 6" xfId="9410"/>
    <cellStyle name="Normalny 2 94 11 2 11 18" xfId="9411"/>
    <cellStyle name="Normalny 2 94 11 2 11 18 2" xfId="9412"/>
    <cellStyle name="Normalny 2 94 11 2 11 18 3" xfId="9413"/>
    <cellStyle name="Normalny 2 94 11 2 11 18 4" xfId="9414"/>
    <cellStyle name="Normalny 2 94 11 2 11 18 5" xfId="9415"/>
    <cellStyle name="Normalny 2 94 11 2 11 18 6" xfId="9416"/>
    <cellStyle name="Normalny 2 94 11 2 11 19" xfId="9417"/>
    <cellStyle name="Normalny 2 94 11 2 11 19 2" xfId="9418"/>
    <cellStyle name="Normalny 2 94 11 2 11 19 3" xfId="9419"/>
    <cellStyle name="Normalny 2 94 11 2 11 19 4" xfId="9420"/>
    <cellStyle name="Normalny 2 94 11 2 11 19 5" xfId="9421"/>
    <cellStyle name="Normalny 2 94 11 2 11 19 6" xfId="9422"/>
    <cellStyle name="Normalny 2 94 11 2 11 2" xfId="9423"/>
    <cellStyle name="Normalny 2 94 11 2 11 2 10" xfId="9424"/>
    <cellStyle name="Normalny 2 94 11 2 11 2 11" xfId="9425"/>
    <cellStyle name="Normalny 2 94 11 2 11 2 12" xfId="9426"/>
    <cellStyle name="Normalny 2 94 11 2 11 2 13" xfId="9427"/>
    <cellStyle name="Normalny 2 94 11 2 11 2 14" xfId="9428"/>
    <cellStyle name="Normalny 2 94 11 2 11 2 15" xfId="9429"/>
    <cellStyle name="Normalny 2 94 11 2 11 2 16" xfId="9430"/>
    <cellStyle name="Normalny 2 94 11 2 11 2 17" xfId="9431"/>
    <cellStyle name="Normalny 2 94 11 2 11 2 18" xfId="9432"/>
    <cellStyle name="Normalny 2 94 11 2 11 2 19" xfId="9433"/>
    <cellStyle name="Normalny 2 94 11 2 11 2 2" xfId="9434"/>
    <cellStyle name="Normalny 2 94 11 2 11 2 2 2" xfId="9435"/>
    <cellStyle name="Normalny 2 94 11 2 11 2 2 3" xfId="9436"/>
    <cellStyle name="Normalny 2 94 11 2 11 2 2 4" xfId="9437"/>
    <cellStyle name="Normalny 2 94 11 2 11 2 2 5" xfId="9438"/>
    <cellStyle name="Normalny 2 94 11 2 11 2 2 6" xfId="9439"/>
    <cellStyle name="Normalny 2 94 11 2 11 2 20" xfId="9440"/>
    <cellStyle name="Normalny 2 94 11 2 11 2 21" xfId="9441"/>
    <cellStyle name="Normalny 2 94 11 2 11 2 22" xfId="9442"/>
    <cellStyle name="Normalny 2 94 11 2 11 2 23" xfId="9443"/>
    <cellStyle name="Normalny 2 94 11 2 11 2 24" xfId="9444"/>
    <cellStyle name="Normalny 2 94 11 2 11 2 3" xfId="9445"/>
    <cellStyle name="Normalny 2 94 11 2 11 2 4" xfId="9446"/>
    <cellStyle name="Normalny 2 94 11 2 11 2 5" xfId="9447"/>
    <cellStyle name="Normalny 2 94 11 2 11 2 6" xfId="9448"/>
    <cellStyle name="Normalny 2 94 11 2 11 2 7" xfId="9449"/>
    <cellStyle name="Normalny 2 94 11 2 11 2 8" xfId="9450"/>
    <cellStyle name="Normalny 2 94 11 2 11 2 9" xfId="9451"/>
    <cellStyle name="Normalny 2 94 11 2 11 20" xfId="9452"/>
    <cellStyle name="Normalny 2 94 11 2 11 20 2" xfId="9453"/>
    <cellStyle name="Normalny 2 94 11 2 11 20 3" xfId="9454"/>
    <cellStyle name="Normalny 2 94 11 2 11 20 4" xfId="9455"/>
    <cellStyle name="Normalny 2 94 11 2 11 20 5" xfId="9456"/>
    <cellStyle name="Normalny 2 94 11 2 11 20 6" xfId="9457"/>
    <cellStyle name="Normalny 2 94 11 2 11 21" xfId="9458"/>
    <cellStyle name="Normalny 2 94 11 2 11 21 2" xfId="9459"/>
    <cellStyle name="Normalny 2 94 11 2 11 21 3" xfId="9460"/>
    <cellStyle name="Normalny 2 94 11 2 11 21 4" xfId="9461"/>
    <cellStyle name="Normalny 2 94 11 2 11 21 5" xfId="9462"/>
    <cellStyle name="Normalny 2 94 11 2 11 21 6" xfId="9463"/>
    <cellStyle name="Normalny 2 94 11 2 11 22" xfId="9464"/>
    <cellStyle name="Normalny 2 94 11 2 11 22 2" xfId="9465"/>
    <cellStyle name="Normalny 2 94 11 2 11 22 3" xfId="9466"/>
    <cellStyle name="Normalny 2 94 11 2 11 22 4" xfId="9467"/>
    <cellStyle name="Normalny 2 94 11 2 11 22 5" xfId="9468"/>
    <cellStyle name="Normalny 2 94 11 2 11 22 6" xfId="9469"/>
    <cellStyle name="Normalny 2 94 11 2 11 23" xfId="9470"/>
    <cellStyle name="Normalny 2 94 11 2 11 23 2" xfId="9471"/>
    <cellStyle name="Normalny 2 94 11 2 11 23 3" xfId="9472"/>
    <cellStyle name="Normalny 2 94 11 2 11 23 4" xfId="9473"/>
    <cellStyle name="Normalny 2 94 11 2 11 23 5" xfId="9474"/>
    <cellStyle name="Normalny 2 94 11 2 11 23 6" xfId="9475"/>
    <cellStyle name="Normalny 2 94 11 2 11 24" xfId="9476"/>
    <cellStyle name="Normalny 2 94 11 2 11 24 2" xfId="9477"/>
    <cellStyle name="Normalny 2 94 11 2 11 24 3" xfId="9478"/>
    <cellStyle name="Normalny 2 94 11 2 11 24 4" xfId="9479"/>
    <cellStyle name="Normalny 2 94 11 2 11 24 5" xfId="9480"/>
    <cellStyle name="Normalny 2 94 11 2 11 24 6" xfId="9481"/>
    <cellStyle name="Normalny 2 94 11 2 11 25" xfId="9482"/>
    <cellStyle name="Normalny 2 94 11 2 11 25 2" xfId="9483"/>
    <cellStyle name="Normalny 2 94 11 2 11 25 3" xfId="9484"/>
    <cellStyle name="Normalny 2 94 11 2 11 25 4" xfId="9485"/>
    <cellStyle name="Normalny 2 94 11 2 11 25 5" xfId="9486"/>
    <cellStyle name="Normalny 2 94 11 2 11 25 6" xfId="9487"/>
    <cellStyle name="Normalny 2 94 11 2 11 26" xfId="9488"/>
    <cellStyle name="Normalny 2 94 11 2 11 26 2" xfId="9489"/>
    <cellStyle name="Normalny 2 94 11 2 11 26 3" xfId="9490"/>
    <cellStyle name="Normalny 2 94 11 2 11 26 4" xfId="9491"/>
    <cellStyle name="Normalny 2 94 11 2 11 26 5" xfId="9492"/>
    <cellStyle name="Normalny 2 94 11 2 11 26 6" xfId="9493"/>
    <cellStyle name="Normalny 2 94 11 2 11 27" xfId="9494"/>
    <cellStyle name="Normalny 2 94 11 2 11 28" xfId="9495"/>
    <cellStyle name="Normalny 2 94 11 2 11 29" xfId="9496"/>
    <cellStyle name="Normalny 2 94 11 2 11 3" xfId="9497"/>
    <cellStyle name="Normalny 2 94 11 2 11 30" xfId="9498"/>
    <cellStyle name="Normalny 2 94 11 2 11 4" xfId="9499"/>
    <cellStyle name="Normalny 2 94 11 2 11 5" xfId="9500"/>
    <cellStyle name="Normalny 2 94 11 2 11 5 2" xfId="9501"/>
    <cellStyle name="Normalny 2 94 11 2 11 5 2 2" xfId="9502"/>
    <cellStyle name="Normalny 2 94 11 2 11 5 2 3" xfId="9503"/>
    <cellStyle name="Normalny 2 94 11 2 11 5 2 4" xfId="9504"/>
    <cellStyle name="Normalny 2 94 11 2 11 5 2 5" xfId="9505"/>
    <cellStyle name="Normalny 2 94 11 2 11 5 2 6" xfId="9506"/>
    <cellStyle name="Normalny 2 94 11 2 11 6" xfId="9507"/>
    <cellStyle name="Normalny 2 94 11 2 11 6 2" xfId="9508"/>
    <cellStyle name="Normalny 2 94 11 2 11 6 3" xfId="9509"/>
    <cellStyle name="Normalny 2 94 11 2 11 6 4" xfId="9510"/>
    <cellStyle name="Normalny 2 94 11 2 11 6 5" xfId="9511"/>
    <cellStyle name="Normalny 2 94 11 2 11 6 6" xfId="9512"/>
    <cellStyle name="Normalny 2 94 11 2 11 7" xfId="9513"/>
    <cellStyle name="Normalny 2 94 11 2 11 7 2" xfId="9514"/>
    <cellStyle name="Normalny 2 94 11 2 11 7 3" xfId="9515"/>
    <cellStyle name="Normalny 2 94 11 2 11 7 4" xfId="9516"/>
    <cellStyle name="Normalny 2 94 11 2 11 7 5" xfId="9517"/>
    <cellStyle name="Normalny 2 94 11 2 11 7 6" xfId="9518"/>
    <cellStyle name="Normalny 2 94 11 2 11 8" xfId="9519"/>
    <cellStyle name="Normalny 2 94 11 2 11 8 2" xfId="9520"/>
    <cellStyle name="Normalny 2 94 11 2 11 8 3" xfId="9521"/>
    <cellStyle name="Normalny 2 94 11 2 11 8 4" xfId="9522"/>
    <cellStyle name="Normalny 2 94 11 2 11 8 5" xfId="9523"/>
    <cellStyle name="Normalny 2 94 11 2 11 8 6" xfId="9524"/>
    <cellStyle name="Normalny 2 94 11 2 11 9" xfId="9525"/>
    <cellStyle name="Normalny 2 94 11 2 11 9 2" xfId="9526"/>
    <cellStyle name="Normalny 2 94 11 2 11 9 3" xfId="9527"/>
    <cellStyle name="Normalny 2 94 11 2 11 9 4" xfId="9528"/>
    <cellStyle name="Normalny 2 94 11 2 11 9 5" xfId="9529"/>
    <cellStyle name="Normalny 2 94 11 2 11 9 6" xfId="9530"/>
    <cellStyle name="Normalny 2 94 11 2 12" xfId="9531"/>
    <cellStyle name="Normalny 2 94 11 2 13" xfId="9532"/>
    <cellStyle name="Normalny 2 94 11 2 14" xfId="9533"/>
    <cellStyle name="Normalny 2 94 11 2 15" xfId="9534"/>
    <cellStyle name="Normalny 2 94 11 2 16" xfId="9535"/>
    <cellStyle name="Normalny 2 94 11 2 17" xfId="9536"/>
    <cellStyle name="Normalny 2 94 11 2 18" xfId="9537"/>
    <cellStyle name="Normalny 2 94 11 2 19" xfId="9538"/>
    <cellStyle name="Normalny 2 94 11 2 2" xfId="9539"/>
    <cellStyle name="Normalny 2 94 11 2 2 10" xfId="9540"/>
    <cellStyle name="Normalny 2 94 11 2 2 10 2" xfId="9541"/>
    <cellStyle name="Normalny 2 94 11 2 2 10 3" xfId="9542"/>
    <cellStyle name="Normalny 2 94 11 2 2 10 4" xfId="9543"/>
    <cellStyle name="Normalny 2 94 11 2 2 10 5" xfId="9544"/>
    <cellStyle name="Normalny 2 94 11 2 2 10 6" xfId="9545"/>
    <cellStyle name="Normalny 2 94 11 2 2 100" xfId="9546"/>
    <cellStyle name="Normalny 2 94 11 2 2 100 2" xfId="9547"/>
    <cellStyle name="Normalny 2 94 11 2 2 100 3" xfId="9548"/>
    <cellStyle name="Normalny 2 94 11 2 2 100 4" xfId="9549"/>
    <cellStyle name="Normalny 2 94 11 2 2 100 5" xfId="9550"/>
    <cellStyle name="Normalny 2 94 11 2 2 100 6" xfId="9551"/>
    <cellStyle name="Normalny 2 94 11 2 2 101" xfId="9552"/>
    <cellStyle name="Normalny 2 94 11 2 2 101 2" xfId="9553"/>
    <cellStyle name="Normalny 2 94 11 2 2 101 3" xfId="9554"/>
    <cellStyle name="Normalny 2 94 11 2 2 101 4" xfId="9555"/>
    <cellStyle name="Normalny 2 94 11 2 2 101 5" xfId="9556"/>
    <cellStyle name="Normalny 2 94 11 2 2 101 6" xfId="9557"/>
    <cellStyle name="Normalny 2 94 11 2 2 102" xfId="9558"/>
    <cellStyle name="Normalny 2 94 11 2 2 102 2" xfId="9559"/>
    <cellStyle name="Normalny 2 94 11 2 2 102 3" xfId="9560"/>
    <cellStyle name="Normalny 2 94 11 2 2 102 4" xfId="9561"/>
    <cellStyle name="Normalny 2 94 11 2 2 102 5" xfId="9562"/>
    <cellStyle name="Normalny 2 94 11 2 2 102 6" xfId="9563"/>
    <cellStyle name="Normalny 2 94 11 2 2 103" xfId="9564"/>
    <cellStyle name="Normalny 2 94 11 2 2 103 2" xfId="9565"/>
    <cellStyle name="Normalny 2 94 11 2 2 103 3" xfId="9566"/>
    <cellStyle name="Normalny 2 94 11 2 2 103 4" xfId="9567"/>
    <cellStyle name="Normalny 2 94 11 2 2 103 5" xfId="9568"/>
    <cellStyle name="Normalny 2 94 11 2 2 103 6" xfId="9569"/>
    <cellStyle name="Normalny 2 94 11 2 2 104" xfId="9570"/>
    <cellStyle name="Normalny 2 94 11 2 2 104 2" xfId="9571"/>
    <cellStyle name="Normalny 2 94 11 2 2 104 3" xfId="9572"/>
    <cellStyle name="Normalny 2 94 11 2 2 104 4" xfId="9573"/>
    <cellStyle name="Normalny 2 94 11 2 2 104 5" xfId="9574"/>
    <cellStyle name="Normalny 2 94 11 2 2 104 6" xfId="9575"/>
    <cellStyle name="Normalny 2 94 11 2 2 105" xfId="9576"/>
    <cellStyle name="Normalny 2 94 11 2 2 105 2" xfId="9577"/>
    <cellStyle name="Normalny 2 94 11 2 2 105 3" xfId="9578"/>
    <cellStyle name="Normalny 2 94 11 2 2 105 4" xfId="9579"/>
    <cellStyle name="Normalny 2 94 11 2 2 105 5" xfId="9580"/>
    <cellStyle name="Normalny 2 94 11 2 2 105 6" xfId="9581"/>
    <cellStyle name="Normalny 2 94 11 2 2 106" xfId="9582"/>
    <cellStyle name="Normalny 2 94 11 2 2 106 2" xfId="9583"/>
    <cellStyle name="Normalny 2 94 11 2 2 106 3" xfId="9584"/>
    <cellStyle name="Normalny 2 94 11 2 2 106 4" xfId="9585"/>
    <cellStyle name="Normalny 2 94 11 2 2 106 5" xfId="9586"/>
    <cellStyle name="Normalny 2 94 11 2 2 106 6" xfId="9587"/>
    <cellStyle name="Normalny 2 94 11 2 2 107" xfId="9588"/>
    <cellStyle name="Normalny 2 94 11 2 2 107 2" xfId="9589"/>
    <cellStyle name="Normalny 2 94 11 2 2 107 3" xfId="9590"/>
    <cellStyle name="Normalny 2 94 11 2 2 107 4" xfId="9591"/>
    <cellStyle name="Normalny 2 94 11 2 2 107 5" xfId="9592"/>
    <cellStyle name="Normalny 2 94 11 2 2 107 6" xfId="9593"/>
    <cellStyle name="Normalny 2 94 11 2 2 108" xfId="9594"/>
    <cellStyle name="Normalny 2 94 11 2 2 108 2" xfId="9595"/>
    <cellStyle name="Normalny 2 94 11 2 2 108 3" xfId="9596"/>
    <cellStyle name="Normalny 2 94 11 2 2 108 4" xfId="9597"/>
    <cellStyle name="Normalny 2 94 11 2 2 108 5" xfId="9598"/>
    <cellStyle name="Normalny 2 94 11 2 2 108 6" xfId="9599"/>
    <cellStyle name="Normalny 2 94 11 2 2 109" xfId="9600"/>
    <cellStyle name="Normalny 2 94 11 2 2 11" xfId="9601"/>
    <cellStyle name="Normalny 2 94 11 2 2 11 2" xfId="9602"/>
    <cellStyle name="Normalny 2 94 11 2 2 11 3" xfId="9603"/>
    <cellStyle name="Normalny 2 94 11 2 2 11 4" xfId="9604"/>
    <cellStyle name="Normalny 2 94 11 2 2 11 5" xfId="9605"/>
    <cellStyle name="Normalny 2 94 11 2 2 11 6" xfId="9606"/>
    <cellStyle name="Normalny 2 94 11 2 2 110" xfId="9607"/>
    <cellStyle name="Normalny 2 94 11 2 2 111" xfId="9608"/>
    <cellStyle name="Normalny 2 94 11 2 2 112" xfId="9609"/>
    <cellStyle name="Normalny 2 94 11 2 2 12" xfId="9610"/>
    <cellStyle name="Normalny 2 94 11 2 2 12 2" xfId="9611"/>
    <cellStyle name="Normalny 2 94 11 2 2 12 3" xfId="9612"/>
    <cellStyle name="Normalny 2 94 11 2 2 12 4" xfId="9613"/>
    <cellStyle name="Normalny 2 94 11 2 2 12 5" xfId="9614"/>
    <cellStyle name="Normalny 2 94 11 2 2 12 6" xfId="9615"/>
    <cellStyle name="Normalny 2 94 11 2 2 13" xfId="9616"/>
    <cellStyle name="Normalny 2 94 11 2 2 13 2" xfId="9617"/>
    <cellStyle name="Normalny 2 94 11 2 2 13 3" xfId="9618"/>
    <cellStyle name="Normalny 2 94 11 2 2 13 4" xfId="9619"/>
    <cellStyle name="Normalny 2 94 11 2 2 13 5" xfId="9620"/>
    <cellStyle name="Normalny 2 94 11 2 2 13 6" xfId="9621"/>
    <cellStyle name="Normalny 2 94 11 2 2 14" xfId="9622"/>
    <cellStyle name="Normalny 2 94 11 2 2 14 2" xfId="9623"/>
    <cellStyle name="Normalny 2 94 11 2 2 14 3" xfId="9624"/>
    <cellStyle name="Normalny 2 94 11 2 2 14 4" xfId="9625"/>
    <cellStyle name="Normalny 2 94 11 2 2 14 5" xfId="9626"/>
    <cellStyle name="Normalny 2 94 11 2 2 14 6" xfId="9627"/>
    <cellStyle name="Normalny 2 94 11 2 2 15" xfId="9628"/>
    <cellStyle name="Normalny 2 94 11 2 2 15 2" xfId="9629"/>
    <cellStyle name="Normalny 2 94 11 2 2 15 3" xfId="9630"/>
    <cellStyle name="Normalny 2 94 11 2 2 15 4" xfId="9631"/>
    <cellStyle name="Normalny 2 94 11 2 2 15 5" xfId="9632"/>
    <cellStyle name="Normalny 2 94 11 2 2 15 6" xfId="9633"/>
    <cellStyle name="Normalny 2 94 11 2 2 16" xfId="9634"/>
    <cellStyle name="Normalny 2 94 11 2 2 16 2" xfId="9635"/>
    <cellStyle name="Normalny 2 94 11 2 2 16 3" xfId="9636"/>
    <cellStyle name="Normalny 2 94 11 2 2 16 4" xfId="9637"/>
    <cellStyle name="Normalny 2 94 11 2 2 16 5" xfId="9638"/>
    <cellStyle name="Normalny 2 94 11 2 2 16 6" xfId="9639"/>
    <cellStyle name="Normalny 2 94 11 2 2 17" xfId="9640"/>
    <cellStyle name="Normalny 2 94 11 2 2 17 2" xfId="9641"/>
    <cellStyle name="Normalny 2 94 11 2 2 17 3" xfId="9642"/>
    <cellStyle name="Normalny 2 94 11 2 2 17 4" xfId="9643"/>
    <cellStyle name="Normalny 2 94 11 2 2 17 5" xfId="9644"/>
    <cellStyle name="Normalny 2 94 11 2 2 17 6" xfId="9645"/>
    <cellStyle name="Normalny 2 94 11 2 2 18" xfId="9646"/>
    <cellStyle name="Normalny 2 94 11 2 2 18 2" xfId="9647"/>
    <cellStyle name="Normalny 2 94 11 2 2 18 3" xfId="9648"/>
    <cellStyle name="Normalny 2 94 11 2 2 18 4" xfId="9649"/>
    <cellStyle name="Normalny 2 94 11 2 2 18 5" xfId="9650"/>
    <cellStyle name="Normalny 2 94 11 2 2 18 6" xfId="9651"/>
    <cellStyle name="Normalny 2 94 11 2 2 19" xfId="9652"/>
    <cellStyle name="Normalny 2 94 11 2 2 19 2" xfId="9653"/>
    <cellStyle name="Normalny 2 94 11 2 2 19 3" xfId="9654"/>
    <cellStyle name="Normalny 2 94 11 2 2 19 4" xfId="9655"/>
    <cellStyle name="Normalny 2 94 11 2 2 19 5" xfId="9656"/>
    <cellStyle name="Normalny 2 94 11 2 2 19 6" xfId="9657"/>
    <cellStyle name="Normalny 2 94 11 2 2 2" xfId="9658"/>
    <cellStyle name="Normalny 2 94 11 2 2 2 10" xfId="9659"/>
    <cellStyle name="Normalny 2 94 11 2 2 2 11" xfId="9660"/>
    <cellStyle name="Normalny 2 94 11 2 2 2 12" xfId="9661"/>
    <cellStyle name="Normalny 2 94 11 2 2 2 13" xfId="9662"/>
    <cellStyle name="Normalny 2 94 11 2 2 2 14" xfId="9663"/>
    <cellStyle name="Normalny 2 94 11 2 2 2 15" xfId="9664"/>
    <cellStyle name="Normalny 2 94 11 2 2 2 16" xfId="9665"/>
    <cellStyle name="Normalny 2 94 11 2 2 2 17" xfId="9666"/>
    <cellStyle name="Normalny 2 94 11 2 2 2 18" xfId="9667"/>
    <cellStyle name="Normalny 2 94 11 2 2 2 19" xfId="9668"/>
    <cellStyle name="Normalny 2 94 11 2 2 2 2" xfId="9669"/>
    <cellStyle name="Normalny 2 94 11 2 2 2 2 10" xfId="9670"/>
    <cellStyle name="Normalny 2 94 11 2 2 2 2 10 2" xfId="9671"/>
    <cellStyle name="Normalny 2 94 11 2 2 2 2 10 3" xfId="9672"/>
    <cellStyle name="Normalny 2 94 11 2 2 2 2 10 4" xfId="9673"/>
    <cellStyle name="Normalny 2 94 11 2 2 2 2 10 5" xfId="9674"/>
    <cellStyle name="Normalny 2 94 11 2 2 2 2 10 6" xfId="9675"/>
    <cellStyle name="Normalny 2 94 11 2 2 2 2 11" xfId="9676"/>
    <cellStyle name="Normalny 2 94 11 2 2 2 2 11 2" xfId="9677"/>
    <cellStyle name="Normalny 2 94 11 2 2 2 2 11 3" xfId="9678"/>
    <cellStyle name="Normalny 2 94 11 2 2 2 2 11 4" xfId="9679"/>
    <cellStyle name="Normalny 2 94 11 2 2 2 2 11 5" xfId="9680"/>
    <cellStyle name="Normalny 2 94 11 2 2 2 2 11 6" xfId="9681"/>
    <cellStyle name="Normalny 2 94 11 2 2 2 2 12" xfId="9682"/>
    <cellStyle name="Normalny 2 94 11 2 2 2 2 12 2" xfId="9683"/>
    <cellStyle name="Normalny 2 94 11 2 2 2 2 12 3" xfId="9684"/>
    <cellStyle name="Normalny 2 94 11 2 2 2 2 12 4" xfId="9685"/>
    <cellStyle name="Normalny 2 94 11 2 2 2 2 12 5" xfId="9686"/>
    <cellStyle name="Normalny 2 94 11 2 2 2 2 12 6" xfId="9687"/>
    <cellStyle name="Normalny 2 94 11 2 2 2 2 13" xfId="9688"/>
    <cellStyle name="Normalny 2 94 11 2 2 2 2 13 2" xfId="9689"/>
    <cellStyle name="Normalny 2 94 11 2 2 2 2 13 3" xfId="9690"/>
    <cellStyle name="Normalny 2 94 11 2 2 2 2 13 4" xfId="9691"/>
    <cellStyle name="Normalny 2 94 11 2 2 2 2 13 5" xfId="9692"/>
    <cellStyle name="Normalny 2 94 11 2 2 2 2 13 6" xfId="9693"/>
    <cellStyle name="Normalny 2 94 11 2 2 2 2 14" xfId="9694"/>
    <cellStyle name="Normalny 2 94 11 2 2 2 2 14 2" xfId="9695"/>
    <cellStyle name="Normalny 2 94 11 2 2 2 2 14 3" xfId="9696"/>
    <cellStyle name="Normalny 2 94 11 2 2 2 2 14 4" xfId="9697"/>
    <cellStyle name="Normalny 2 94 11 2 2 2 2 14 5" xfId="9698"/>
    <cellStyle name="Normalny 2 94 11 2 2 2 2 14 6" xfId="9699"/>
    <cellStyle name="Normalny 2 94 11 2 2 2 2 15" xfId="9700"/>
    <cellStyle name="Normalny 2 94 11 2 2 2 2 15 2" xfId="9701"/>
    <cellStyle name="Normalny 2 94 11 2 2 2 2 15 3" xfId="9702"/>
    <cellStyle name="Normalny 2 94 11 2 2 2 2 15 4" xfId="9703"/>
    <cellStyle name="Normalny 2 94 11 2 2 2 2 15 5" xfId="9704"/>
    <cellStyle name="Normalny 2 94 11 2 2 2 2 15 6" xfId="9705"/>
    <cellStyle name="Normalny 2 94 11 2 2 2 2 16" xfId="9706"/>
    <cellStyle name="Normalny 2 94 11 2 2 2 2 16 2" xfId="9707"/>
    <cellStyle name="Normalny 2 94 11 2 2 2 2 16 3" xfId="9708"/>
    <cellStyle name="Normalny 2 94 11 2 2 2 2 16 4" xfId="9709"/>
    <cellStyle name="Normalny 2 94 11 2 2 2 2 16 5" xfId="9710"/>
    <cellStyle name="Normalny 2 94 11 2 2 2 2 16 6" xfId="9711"/>
    <cellStyle name="Normalny 2 94 11 2 2 2 2 17" xfId="9712"/>
    <cellStyle name="Normalny 2 94 11 2 2 2 2 17 2" xfId="9713"/>
    <cellStyle name="Normalny 2 94 11 2 2 2 2 17 3" xfId="9714"/>
    <cellStyle name="Normalny 2 94 11 2 2 2 2 17 4" xfId="9715"/>
    <cellStyle name="Normalny 2 94 11 2 2 2 2 17 5" xfId="9716"/>
    <cellStyle name="Normalny 2 94 11 2 2 2 2 17 6" xfId="9717"/>
    <cellStyle name="Normalny 2 94 11 2 2 2 2 18" xfId="9718"/>
    <cellStyle name="Normalny 2 94 11 2 2 2 2 18 2" xfId="9719"/>
    <cellStyle name="Normalny 2 94 11 2 2 2 2 18 3" xfId="9720"/>
    <cellStyle name="Normalny 2 94 11 2 2 2 2 18 4" xfId="9721"/>
    <cellStyle name="Normalny 2 94 11 2 2 2 2 18 5" xfId="9722"/>
    <cellStyle name="Normalny 2 94 11 2 2 2 2 18 6" xfId="9723"/>
    <cellStyle name="Normalny 2 94 11 2 2 2 2 19" xfId="9724"/>
    <cellStyle name="Normalny 2 94 11 2 2 2 2 19 2" xfId="9725"/>
    <cellStyle name="Normalny 2 94 11 2 2 2 2 19 3" xfId="9726"/>
    <cellStyle name="Normalny 2 94 11 2 2 2 2 19 4" xfId="9727"/>
    <cellStyle name="Normalny 2 94 11 2 2 2 2 19 5" xfId="9728"/>
    <cellStyle name="Normalny 2 94 11 2 2 2 2 19 6" xfId="9729"/>
    <cellStyle name="Normalny 2 94 11 2 2 2 2 2" xfId="9730"/>
    <cellStyle name="Normalny 2 94 11 2 2 2 2 2 2" xfId="9731"/>
    <cellStyle name="Normalny 2 94 11 2 2 2 2 2 2 2" xfId="9732"/>
    <cellStyle name="Normalny 2 94 11 2 2 2 2 2 2 3" xfId="9733"/>
    <cellStyle name="Normalny 2 94 11 2 2 2 2 2 2 4" xfId="9734"/>
    <cellStyle name="Normalny 2 94 11 2 2 2 2 2 2 5" xfId="9735"/>
    <cellStyle name="Normalny 2 94 11 2 2 2 2 2 2 6" xfId="9736"/>
    <cellStyle name="Normalny 2 94 11 2 2 2 2 20" xfId="9737"/>
    <cellStyle name="Normalny 2 94 11 2 2 2 2 20 2" xfId="9738"/>
    <cellStyle name="Normalny 2 94 11 2 2 2 2 20 3" xfId="9739"/>
    <cellStyle name="Normalny 2 94 11 2 2 2 2 20 4" xfId="9740"/>
    <cellStyle name="Normalny 2 94 11 2 2 2 2 20 5" xfId="9741"/>
    <cellStyle name="Normalny 2 94 11 2 2 2 2 20 6" xfId="9742"/>
    <cellStyle name="Normalny 2 94 11 2 2 2 2 21" xfId="9743"/>
    <cellStyle name="Normalny 2 94 11 2 2 2 2 21 2" xfId="9744"/>
    <cellStyle name="Normalny 2 94 11 2 2 2 2 21 3" xfId="9745"/>
    <cellStyle name="Normalny 2 94 11 2 2 2 2 21 4" xfId="9746"/>
    <cellStyle name="Normalny 2 94 11 2 2 2 2 21 5" xfId="9747"/>
    <cellStyle name="Normalny 2 94 11 2 2 2 2 21 6" xfId="9748"/>
    <cellStyle name="Normalny 2 94 11 2 2 2 2 22" xfId="9749"/>
    <cellStyle name="Normalny 2 94 11 2 2 2 2 22 2" xfId="9750"/>
    <cellStyle name="Normalny 2 94 11 2 2 2 2 22 3" xfId="9751"/>
    <cellStyle name="Normalny 2 94 11 2 2 2 2 22 4" xfId="9752"/>
    <cellStyle name="Normalny 2 94 11 2 2 2 2 22 5" xfId="9753"/>
    <cellStyle name="Normalny 2 94 11 2 2 2 2 22 6" xfId="9754"/>
    <cellStyle name="Normalny 2 94 11 2 2 2 2 23" xfId="9755"/>
    <cellStyle name="Normalny 2 94 11 2 2 2 2 23 2" xfId="9756"/>
    <cellStyle name="Normalny 2 94 11 2 2 2 2 23 3" xfId="9757"/>
    <cellStyle name="Normalny 2 94 11 2 2 2 2 23 4" xfId="9758"/>
    <cellStyle name="Normalny 2 94 11 2 2 2 2 23 5" xfId="9759"/>
    <cellStyle name="Normalny 2 94 11 2 2 2 2 23 6" xfId="9760"/>
    <cellStyle name="Normalny 2 94 11 2 2 2 2 24" xfId="9761"/>
    <cellStyle name="Normalny 2 94 11 2 2 2 2 24 2" xfId="9762"/>
    <cellStyle name="Normalny 2 94 11 2 2 2 2 24 3" xfId="9763"/>
    <cellStyle name="Normalny 2 94 11 2 2 2 2 24 4" xfId="9764"/>
    <cellStyle name="Normalny 2 94 11 2 2 2 2 24 5" xfId="9765"/>
    <cellStyle name="Normalny 2 94 11 2 2 2 2 24 6" xfId="9766"/>
    <cellStyle name="Normalny 2 94 11 2 2 2 2 25" xfId="9767"/>
    <cellStyle name="Normalny 2 94 11 2 2 2 2 26" xfId="9768"/>
    <cellStyle name="Normalny 2 94 11 2 2 2 2 27" xfId="9769"/>
    <cellStyle name="Normalny 2 94 11 2 2 2 2 28" xfId="9770"/>
    <cellStyle name="Normalny 2 94 11 2 2 2 2 3" xfId="9771"/>
    <cellStyle name="Normalny 2 94 11 2 2 2 2 3 2" xfId="9772"/>
    <cellStyle name="Normalny 2 94 11 2 2 2 2 3 3" xfId="9773"/>
    <cellStyle name="Normalny 2 94 11 2 2 2 2 3 4" xfId="9774"/>
    <cellStyle name="Normalny 2 94 11 2 2 2 2 3 5" xfId="9775"/>
    <cellStyle name="Normalny 2 94 11 2 2 2 2 3 6" xfId="9776"/>
    <cellStyle name="Normalny 2 94 11 2 2 2 2 4" xfId="9777"/>
    <cellStyle name="Normalny 2 94 11 2 2 2 2 4 2" xfId="9778"/>
    <cellStyle name="Normalny 2 94 11 2 2 2 2 4 3" xfId="9779"/>
    <cellStyle name="Normalny 2 94 11 2 2 2 2 4 4" xfId="9780"/>
    <cellStyle name="Normalny 2 94 11 2 2 2 2 4 5" xfId="9781"/>
    <cellStyle name="Normalny 2 94 11 2 2 2 2 4 6" xfId="9782"/>
    <cellStyle name="Normalny 2 94 11 2 2 2 2 5" xfId="9783"/>
    <cellStyle name="Normalny 2 94 11 2 2 2 2 5 2" xfId="9784"/>
    <cellStyle name="Normalny 2 94 11 2 2 2 2 5 3" xfId="9785"/>
    <cellStyle name="Normalny 2 94 11 2 2 2 2 5 4" xfId="9786"/>
    <cellStyle name="Normalny 2 94 11 2 2 2 2 5 5" xfId="9787"/>
    <cellStyle name="Normalny 2 94 11 2 2 2 2 5 6" xfId="9788"/>
    <cellStyle name="Normalny 2 94 11 2 2 2 2 6" xfId="9789"/>
    <cellStyle name="Normalny 2 94 11 2 2 2 2 6 2" xfId="9790"/>
    <cellStyle name="Normalny 2 94 11 2 2 2 2 6 3" xfId="9791"/>
    <cellStyle name="Normalny 2 94 11 2 2 2 2 6 4" xfId="9792"/>
    <cellStyle name="Normalny 2 94 11 2 2 2 2 6 5" xfId="9793"/>
    <cellStyle name="Normalny 2 94 11 2 2 2 2 6 6" xfId="9794"/>
    <cellStyle name="Normalny 2 94 11 2 2 2 2 7" xfId="9795"/>
    <cellStyle name="Normalny 2 94 11 2 2 2 2 7 2" xfId="9796"/>
    <cellStyle name="Normalny 2 94 11 2 2 2 2 7 3" xfId="9797"/>
    <cellStyle name="Normalny 2 94 11 2 2 2 2 7 4" xfId="9798"/>
    <cellStyle name="Normalny 2 94 11 2 2 2 2 7 5" xfId="9799"/>
    <cellStyle name="Normalny 2 94 11 2 2 2 2 7 6" xfId="9800"/>
    <cellStyle name="Normalny 2 94 11 2 2 2 2 8" xfId="9801"/>
    <cellStyle name="Normalny 2 94 11 2 2 2 2 8 2" xfId="9802"/>
    <cellStyle name="Normalny 2 94 11 2 2 2 2 8 3" xfId="9803"/>
    <cellStyle name="Normalny 2 94 11 2 2 2 2 8 4" xfId="9804"/>
    <cellStyle name="Normalny 2 94 11 2 2 2 2 8 5" xfId="9805"/>
    <cellStyle name="Normalny 2 94 11 2 2 2 2 8 6" xfId="9806"/>
    <cellStyle name="Normalny 2 94 11 2 2 2 2 9" xfId="9807"/>
    <cellStyle name="Normalny 2 94 11 2 2 2 2 9 2" xfId="9808"/>
    <cellStyle name="Normalny 2 94 11 2 2 2 2 9 3" xfId="9809"/>
    <cellStyle name="Normalny 2 94 11 2 2 2 2 9 4" xfId="9810"/>
    <cellStyle name="Normalny 2 94 11 2 2 2 2 9 5" xfId="9811"/>
    <cellStyle name="Normalny 2 94 11 2 2 2 2 9 6" xfId="9812"/>
    <cellStyle name="Normalny 2 94 11 2 2 2 20" xfId="9813"/>
    <cellStyle name="Normalny 2 94 11 2 2 2 21" xfId="9814"/>
    <cellStyle name="Normalny 2 94 11 2 2 2 22" xfId="9815"/>
    <cellStyle name="Normalny 2 94 11 2 2 2 23" xfId="9816"/>
    <cellStyle name="Normalny 2 94 11 2 2 2 24" xfId="9817"/>
    <cellStyle name="Normalny 2 94 11 2 2 2 25" xfId="9818"/>
    <cellStyle name="Normalny 2 94 11 2 2 2 26" xfId="9819"/>
    <cellStyle name="Normalny 2 94 11 2 2 2 3" xfId="9820"/>
    <cellStyle name="Normalny 2 94 11 2 2 2 3 2" xfId="9821"/>
    <cellStyle name="Normalny 2 94 11 2 2 2 3 3" xfId="9822"/>
    <cellStyle name="Normalny 2 94 11 2 2 2 3 4" xfId="9823"/>
    <cellStyle name="Normalny 2 94 11 2 2 2 3 5" xfId="9824"/>
    <cellStyle name="Normalny 2 94 11 2 2 2 3 6" xfId="9825"/>
    <cellStyle name="Normalny 2 94 11 2 2 2 4" xfId="9826"/>
    <cellStyle name="Normalny 2 94 11 2 2 2 4 2" xfId="9827"/>
    <cellStyle name="Normalny 2 94 11 2 2 2 4 3" xfId="9828"/>
    <cellStyle name="Normalny 2 94 11 2 2 2 4 4" xfId="9829"/>
    <cellStyle name="Normalny 2 94 11 2 2 2 4 5" xfId="9830"/>
    <cellStyle name="Normalny 2 94 11 2 2 2 4 6" xfId="9831"/>
    <cellStyle name="Normalny 2 94 11 2 2 2 5" xfId="9832"/>
    <cellStyle name="Normalny 2 94 11 2 2 2 5 2" xfId="9833"/>
    <cellStyle name="Normalny 2 94 11 2 2 2 5 3" xfId="9834"/>
    <cellStyle name="Normalny 2 94 11 2 2 2 5 4" xfId="9835"/>
    <cellStyle name="Normalny 2 94 11 2 2 2 5 5" xfId="9836"/>
    <cellStyle name="Normalny 2 94 11 2 2 2 5 6" xfId="9837"/>
    <cellStyle name="Normalny 2 94 11 2 2 2 6" xfId="9838"/>
    <cellStyle name="Normalny 2 94 11 2 2 2 7" xfId="9839"/>
    <cellStyle name="Normalny 2 94 11 2 2 2 8" xfId="9840"/>
    <cellStyle name="Normalny 2 94 11 2 2 2 9" xfId="9841"/>
    <cellStyle name="Normalny 2 94 11 2 2 20" xfId="9842"/>
    <cellStyle name="Normalny 2 94 11 2 2 20 2" xfId="9843"/>
    <cellStyle name="Normalny 2 94 11 2 2 20 3" xfId="9844"/>
    <cellStyle name="Normalny 2 94 11 2 2 20 4" xfId="9845"/>
    <cellStyle name="Normalny 2 94 11 2 2 20 5" xfId="9846"/>
    <cellStyle name="Normalny 2 94 11 2 2 20 6" xfId="9847"/>
    <cellStyle name="Normalny 2 94 11 2 2 21" xfId="9848"/>
    <cellStyle name="Normalny 2 94 11 2 2 21 2" xfId="9849"/>
    <cellStyle name="Normalny 2 94 11 2 2 21 3" xfId="9850"/>
    <cellStyle name="Normalny 2 94 11 2 2 21 4" xfId="9851"/>
    <cellStyle name="Normalny 2 94 11 2 2 21 5" xfId="9852"/>
    <cellStyle name="Normalny 2 94 11 2 2 21 6" xfId="9853"/>
    <cellStyle name="Normalny 2 94 11 2 2 22" xfId="9854"/>
    <cellStyle name="Normalny 2 94 11 2 2 22 2" xfId="9855"/>
    <cellStyle name="Normalny 2 94 11 2 2 22 3" xfId="9856"/>
    <cellStyle name="Normalny 2 94 11 2 2 22 4" xfId="9857"/>
    <cellStyle name="Normalny 2 94 11 2 2 22 5" xfId="9858"/>
    <cellStyle name="Normalny 2 94 11 2 2 22 6" xfId="9859"/>
    <cellStyle name="Normalny 2 94 11 2 2 23" xfId="9860"/>
    <cellStyle name="Normalny 2 94 11 2 2 23 2" xfId="9861"/>
    <cellStyle name="Normalny 2 94 11 2 2 23 3" xfId="9862"/>
    <cellStyle name="Normalny 2 94 11 2 2 23 4" xfId="9863"/>
    <cellStyle name="Normalny 2 94 11 2 2 23 5" xfId="9864"/>
    <cellStyle name="Normalny 2 94 11 2 2 23 6" xfId="9865"/>
    <cellStyle name="Normalny 2 94 11 2 2 24" xfId="9866"/>
    <cellStyle name="Normalny 2 94 11 2 2 24 2" xfId="9867"/>
    <cellStyle name="Normalny 2 94 11 2 2 24 3" xfId="9868"/>
    <cellStyle name="Normalny 2 94 11 2 2 24 4" xfId="9869"/>
    <cellStyle name="Normalny 2 94 11 2 2 24 5" xfId="9870"/>
    <cellStyle name="Normalny 2 94 11 2 2 24 6" xfId="9871"/>
    <cellStyle name="Normalny 2 94 11 2 2 25" xfId="9872"/>
    <cellStyle name="Normalny 2 94 11 2 2 25 2" xfId="9873"/>
    <cellStyle name="Normalny 2 94 11 2 2 25 3" xfId="9874"/>
    <cellStyle name="Normalny 2 94 11 2 2 25 4" xfId="9875"/>
    <cellStyle name="Normalny 2 94 11 2 2 25 5" xfId="9876"/>
    <cellStyle name="Normalny 2 94 11 2 2 25 6" xfId="9877"/>
    <cellStyle name="Normalny 2 94 11 2 2 26" xfId="9878"/>
    <cellStyle name="Normalny 2 94 11 2 2 26 2" xfId="9879"/>
    <cellStyle name="Normalny 2 94 11 2 2 26 3" xfId="9880"/>
    <cellStyle name="Normalny 2 94 11 2 2 26 4" xfId="9881"/>
    <cellStyle name="Normalny 2 94 11 2 2 26 5" xfId="9882"/>
    <cellStyle name="Normalny 2 94 11 2 2 26 6" xfId="9883"/>
    <cellStyle name="Normalny 2 94 11 2 2 27" xfId="9884"/>
    <cellStyle name="Normalny 2 94 11 2 2 27 2" xfId="9885"/>
    <cellStyle name="Normalny 2 94 11 2 2 27 3" xfId="9886"/>
    <cellStyle name="Normalny 2 94 11 2 2 27 4" xfId="9887"/>
    <cellStyle name="Normalny 2 94 11 2 2 27 5" xfId="9888"/>
    <cellStyle name="Normalny 2 94 11 2 2 27 6" xfId="9889"/>
    <cellStyle name="Normalny 2 94 11 2 2 28" xfId="9890"/>
    <cellStyle name="Normalny 2 94 11 2 2 28 2" xfId="9891"/>
    <cellStyle name="Normalny 2 94 11 2 2 28 3" xfId="9892"/>
    <cellStyle name="Normalny 2 94 11 2 2 28 4" xfId="9893"/>
    <cellStyle name="Normalny 2 94 11 2 2 28 5" xfId="9894"/>
    <cellStyle name="Normalny 2 94 11 2 2 28 6" xfId="9895"/>
    <cellStyle name="Normalny 2 94 11 2 2 29" xfId="9896"/>
    <cellStyle name="Normalny 2 94 11 2 2 29 2" xfId="9897"/>
    <cellStyle name="Normalny 2 94 11 2 2 29 3" xfId="9898"/>
    <cellStyle name="Normalny 2 94 11 2 2 29 4" xfId="9899"/>
    <cellStyle name="Normalny 2 94 11 2 2 29 5" xfId="9900"/>
    <cellStyle name="Normalny 2 94 11 2 2 29 6" xfId="9901"/>
    <cellStyle name="Normalny 2 94 11 2 2 3" xfId="9902"/>
    <cellStyle name="Normalny 2 94 11 2 2 3 2" xfId="9903"/>
    <cellStyle name="Normalny 2 94 11 2 2 3 3" xfId="9904"/>
    <cellStyle name="Normalny 2 94 11 2 2 3 4" xfId="9905"/>
    <cellStyle name="Normalny 2 94 11 2 2 3 5" xfId="9906"/>
    <cellStyle name="Normalny 2 94 11 2 2 3 6" xfId="9907"/>
    <cellStyle name="Normalny 2 94 11 2 2 30" xfId="9908"/>
    <cellStyle name="Normalny 2 94 11 2 2 30 2" xfId="9909"/>
    <cellStyle name="Normalny 2 94 11 2 2 30 3" xfId="9910"/>
    <cellStyle name="Normalny 2 94 11 2 2 30 4" xfId="9911"/>
    <cellStyle name="Normalny 2 94 11 2 2 30 5" xfId="9912"/>
    <cellStyle name="Normalny 2 94 11 2 2 30 6" xfId="9913"/>
    <cellStyle name="Normalny 2 94 11 2 2 31" xfId="9914"/>
    <cellStyle name="Normalny 2 94 11 2 2 31 2" xfId="9915"/>
    <cellStyle name="Normalny 2 94 11 2 2 31 3" xfId="9916"/>
    <cellStyle name="Normalny 2 94 11 2 2 31 4" xfId="9917"/>
    <cellStyle name="Normalny 2 94 11 2 2 31 5" xfId="9918"/>
    <cellStyle name="Normalny 2 94 11 2 2 31 6" xfId="9919"/>
    <cellStyle name="Normalny 2 94 11 2 2 32" xfId="9920"/>
    <cellStyle name="Normalny 2 94 11 2 2 32 2" xfId="9921"/>
    <cellStyle name="Normalny 2 94 11 2 2 32 3" xfId="9922"/>
    <cellStyle name="Normalny 2 94 11 2 2 32 4" xfId="9923"/>
    <cellStyle name="Normalny 2 94 11 2 2 32 5" xfId="9924"/>
    <cellStyle name="Normalny 2 94 11 2 2 32 6" xfId="9925"/>
    <cellStyle name="Normalny 2 94 11 2 2 33" xfId="9926"/>
    <cellStyle name="Normalny 2 94 11 2 2 33 2" xfId="9927"/>
    <cellStyle name="Normalny 2 94 11 2 2 33 3" xfId="9928"/>
    <cellStyle name="Normalny 2 94 11 2 2 33 4" xfId="9929"/>
    <cellStyle name="Normalny 2 94 11 2 2 33 5" xfId="9930"/>
    <cellStyle name="Normalny 2 94 11 2 2 33 6" xfId="9931"/>
    <cellStyle name="Normalny 2 94 11 2 2 34" xfId="9932"/>
    <cellStyle name="Normalny 2 94 11 2 2 34 2" xfId="9933"/>
    <cellStyle name="Normalny 2 94 11 2 2 34 3" xfId="9934"/>
    <cellStyle name="Normalny 2 94 11 2 2 34 4" xfId="9935"/>
    <cellStyle name="Normalny 2 94 11 2 2 34 5" xfId="9936"/>
    <cellStyle name="Normalny 2 94 11 2 2 34 6" xfId="9937"/>
    <cellStyle name="Normalny 2 94 11 2 2 35" xfId="9938"/>
    <cellStyle name="Normalny 2 94 11 2 2 35 2" xfId="9939"/>
    <cellStyle name="Normalny 2 94 11 2 2 35 3" xfId="9940"/>
    <cellStyle name="Normalny 2 94 11 2 2 35 4" xfId="9941"/>
    <cellStyle name="Normalny 2 94 11 2 2 35 5" xfId="9942"/>
    <cellStyle name="Normalny 2 94 11 2 2 35 6" xfId="9943"/>
    <cellStyle name="Normalny 2 94 11 2 2 36" xfId="9944"/>
    <cellStyle name="Normalny 2 94 11 2 2 36 2" xfId="9945"/>
    <cellStyle name="Normalny 2 94 11 2 2 36 3" xfId="9946"/>
    <cellStyle name="Normalny 2 94 11 2 2 36 4" xfId="9947"/>
    <cellStyle name="Normalny 2 94 11 2 2 36 5" xfId="9948"/>
    <cellStyle name="Normalny 2 94 11 2 2 36 6" xfId="9949"/>
    <cellStyle name="Normalny 2 94 11 2 2 37" xfId="9950"/>
    <cellStyle name="Normalny 2 94 11 2 2 37 2" xfId="9951"/>
    <cellStyle name="Normalny 2 94 11 2 2 37 3" xfId="9952"/>
    <cellStyle name="Normalny 2 94 11 2 2 37 4" xfId="9953"/>
    <cellStyle name="Normalny 2 94 11 2 2 37 5" xfId="9954"/>
    <cellStyle name="Normalny 2 94 11 2 2 37 6" xfId="9955"/>
    <cellStyle name="Normalny 2 94 11 2 2 38" xfId="9956"/>
    <cellStyle name="Normalny 2 94 11 2 2 38 2" xfId="9957"/>
    <cellStyle name="Normalny 2 94 11 2 2 38 3" xfId="9958"/>
    <cellStyle name="Normalny 2 94 11 2 2 38 4" xfId="9959"/>
    <cellStyle name="Normalny 2 94 11 2 2 38 5" xfId="9960"/>
    <cellStyle name="Normalny 2 94 11 2 2 38 6" xfId="9961"/>
    <cellStyle name="Normalny 2 94 11 2 2 39" xfId="9962"/>
    <cellStyle name="Normalny 2 94 11 2 2 39 2" xfId="9963"/>
    <cellStyle name="Normalny 2 94 11 2 2 39 3" xfId="9964"/>
    <cellStyle name="Normalny 2 94 11 2 2 39 4" xfId="9965"/>
    <cellStyle name="Normalny 2 94 11 2 2 39 5" xfId="9966"/>
    <cellStyle name="Normalny 2 94 11 2 2 39 6" xfId="9967"/>
    <cellStyle name="Normalny 2 94 11 2 2 4" xfId="9968"/>
    <cellStyle name="Normalny 2 94 11 2 2 4 2" xfId="9969"/>
    <cellStyle name="Normalny 2 94 11 2 2 4 3" xfId="9970"/>
    <cellStyle name="Normalny 2 94 11 2 2 4 4" xfId="9971"/>
    <cellStyle name="Normalny 2 94 11 2 2 4 5" xfId="9972"/>
    <cellStyle name="Normalny 2 94 11 2 2 4 6" xfId="9973"/>
    <cellStyle name="Normalny 2 94 11 2 2 40" xfId="9974"/>
    <cellStyle name="Normalny 2 94 11 2 2 40 2" xfId="9975"/>
    <cellStyle name="Normalny 2 94 11 2 2 40 3" xfId="9976"/>
    <cellStyle name="Normalny 2 94 11 2 2 40 4" xfId="9977"/>
    <cellStyle name="Normalny 2 94 11 2 2 40 5" xfId="9978"/>
    <cellStyle name="Normalny 2 94 11 2 2 40 6" xfId="9979"/>
    <cellStyle name="Normalny 2 94 11 2 2 41" xfId="9980"/>
    <cellStyle name="Normalny 2 94 11 2 2 41 2" xfId="9981"/>
    <cellStyle name="Normalny 2 94 11 2 2 41 3" xfId="9982"/>
    <cellStyle name="Normalny 2 94 11 2 2 41 4" xfId="9983"/>
    <cellStyle name="Normalny 2 94 11 2 2 41 5" xfId="9984"/>
    <cellStyle name="Normalny 2 94 11 2 2 41 6" xfId="9985"/>
    <cellStyle name="Normalny 2 94 11 2 2 42" xfId="9986"/>
    <cellStyle name="Normalny 2 94 11 2 2 42 2" xfId="9987"/>
    <cellStyle name="Normalny 2 94 11 2 2 42 3" xfId="9988"/>
    <cellStyle name="Normalny 2 94 11 2 2 42 4" xfId="9989"/>
    <cellStyle name="Normalny 2 94 11 2 2 42 5" xfId="9990"/>
    <cellStyle name="Normalny 2 94 11 2 2 42 6" xfId="9991"/>
    <cellStyle name="Normalny 2 94 11 2 2 43" xfId="9992"/>
    <cellStyle name="Normalny 2 94 11 2 2 43 2" xfId="9993"/>
    <cellStyle name="Normalny 2 94 11 2 2 43 3" xfId="9994"/>
    <cellStyle name="Normalny 2 94 11 2 2 43 4" xfId="9995"/>
    <cellStyle name="Normalny 2 94 11 2 2 43 5" xfId="9996"/>
    <cellStyle name="Normalny 2 94 11 2 2 43 6" xfId="9997"/>
    <cellStyle name="Normalny 2 94 11 2 2 44" xfId="9998"/>
    <cellStyle name="Normalny 2 94 11 2 2 44 2" xfId="9999"/>
    <cellStyle name="Normalny 2 94 11 2 2 44 3" xfId="10000"/>
    <cellStyle name="Normalny 2 94 11 2 2 44 4" xfId="10001"/>
    <cellStyle name="Normalny 2 94 11 2 2 44 5" xfId="10002"/>
    <cellStyle name="Normalny 2 94 11 2 2 44 6" xfId="10003"/>
    <cellStyle name="Normalny 2 94 11 2 2 45" xfId="10004"/>
    <cellStyle name="Normalny 2 94 11 2 2 45 2" xfId="10005"/>
    <cellStyle name="Normalny 2 94 11 2 2 45 3" xfId="10006"/>
    <cellStyle name="Normalny 2 94 11 2 2 45 4" xfId="10007"/>
    <cellStyle name="Normalny 2 94 11 2 2 45 5" xfId="10008"/>
    <cellStyle name="Normalny 2 94 11 2 2 45 6" xfId="10009"/>
    <cellStyle name="Normalny 2 94 11 2 2 46" xfId="10010"/>
    <cellStyle name="Normalny 2 94 11 2 2 46 2" xfId="10011"/>
    <cellStyle name="Normalny 2 94 11 2 2 46 3" xfId="10012"/>
    <cellStyle name="Normalny 2 94 11 2 2 46 4" xfId="10013"/>
    <cellStyle name="Normalny 2 94 11 2 2 46 5" xfId="10014"/>
    <cellStyle name="Normalny 2 94 11 2 2 46 6" xfId="10015"/>
    <cellStyle name="Normalny 2 94 11 2 2 47" xfId="10016"/>
    <cellStyle name="Normalny 2 94 11 2 2 47 2" xfId="10017"/>
    <cellStyle name="Normalny 2 94 11 2 2 47 3" xfId="10018"/>
    <cellStyle name="Normalny 2 94 11 2 2 47 4" xfId="10019"/>
    <cellStyle name="Normalny 2 94 11 2 2 47 5" xfId="10020"/>
    <cellStyle name="Normalny 2 94 11 2 2 47 6" xfId="10021"/>
    <cellStyle name="Normalny 2 94 11 2 2 48" xfId="10022"/>
    <cellStyle name="Normalny 2 94 11 2 2 48 2" xfId="10023"/>
    <cellStyle name="Normalny 2 94 11 2 2 48 3" xfId="10024"/>
    <cellStyle name="Normalny 2 94 11 2 2 48 4" xfId="10025"/>
    <cellStyle name="Normalny 2 94 11 2 2 48 5" xfId="10026"/>
    <cellStyle name="Normalny 2 94 11 2 2 48 6" xfId="10027"/>
    <cellStyle name="Normalny 2 94 11 2 2 49" xfId="10028"/>
    <cellStyle name="Normalny 2 94 11 2 2 49 2" xfId="10029"/>
    <cellStyle name="Normalny 2 94 11 2 2 49 3" xfId="10030"/>
    <cellStyle name="Normalny 2 94 11 2 2 49 4" xfId="10031"/>
    <cellStyle name="Normalny 2 94 11 2 2 49 5" xfId="10032"/>
    <cellStyle name="Normalny 2 94 11 2 2 49 6" xfId="10033"/>
    <cellStyle name="Normalny 2 94 11 2 2 5" xfId="10034"/>
    <cellStyle name="Normalny 2 94 11 2 2 5 2" xfId="10035"/>
    <cellStyle name="Normalny 2 94 11 2 2 5 3" xfId="10036"/>
    <cellStyle name="Normalny 2 94 11 2 2 5 4" xfId="10037"/>
    <cellStyle name="Normalny 2 94 11 2 2 5 5" xfId="10038"/>
    <cellStyle name="Normalny 2 94 11 2 2 5 6" xfId="10039"/>
    <cellStyle name="Normalny 2 94 11 2 2 50" xfId="10040"/>
    <cellStyle name="Normalny 2 94 11 2 2 50 2" xfId="10041"/>
    <cellStyle name="Normalny 2 94 11 2 2 50 3" xfId="10042"/>
    <cellStyle name="Normalny 2 94 11 2 2 50 4" xfId="10043"/>
    <cellStyle name="Normalny 2 94 11 2 2 50 5" xfId="10044"/>
    <cellStyle name="Normalny 2 94 11 2 2 50 6" xfId="10045"/>
    <cellStyle name="Normalny 2 94 11 2 2 51" xfId="10046"/>
    <cellStyle name="Normalny 2 94 11 2 2 51 2" xfId="10047"/>
    <cellStyle name="Normalny 2 94 11 2 2 51 3" xfId="10048"/>
    <cellStyle name="Normalny 2 94 11 2 2 51 4" xfId="10049"/>
    <cellStyle name="Normalny 2 94 11 2 2 51 5" xfId="10050"/>
    <cellStyle name="Normalny 2 94 11 2 2 51 6" xfId="10051"/>
    <cellStyle name="Normalny 2 94 11 2 2 52" xfId="10052"/>
    <cellStyle name="Normalny 2 94 11 2 2 52 2" xfId="10053"/>
    <cellStyle name="Normalny 2 94 11 2 2 52 3" xfId="10054"/>
    <cellStyle name="Normalny 2 94 11 2 2 52 4" xfId="10055"/>
    <cellStyle name="Normalny 2 94 11 2 2 52 5" xfId="10056"/>
    <cellStyle name="Normalny 2 94 11 2 2 52 6" xfId="10057"/>
    <cellStyle name="Normalny 2 94 11 2 2 53" xfId="10058"/>
    <cellStyle name="Normalny 2 94 11 2 2 53 2" xfId="10059"/>
    <cellStyle name="Normalny 2 94 11 2 2 53 3" xfId="10060"/>
    <cellStyle name="Normalny 2 94 11 2 2 53 4" xfId="10061"/>
    <cellStyle name="Normalny 2 94 11 2 2 53 5" xfId="10062"/>
    <cellStyle name="Normalny 2 94 11 2 2 53 6" xfId="10063"/>
    <cellStyle name="Normalny 2 94 11 2 2 54" xfId="10064"/>
    <cellStyle name="Normalny 2 94 11 2 2 54 2" xfId="10065"/>
    <cellStyle name="Normalny 2 94 11 2 2 54 3" xfId="10066"/>
    <cellStyle name="Normalny 2 94 11 2 2 54 4" xfId="10067"/>
    <cellStyle name="Normalny 2 94 11 2 2 54 5" xfId="10068"/>
    <cellStyle name="Normalny 2 94 11 2 2 54 6" xfId="10069"/>
    <cellStyle name="Normalny 2 94 11 2 2 55" xfId="10070"/>
    <cellStyle name="Normalny 2 94 11 2 2 55 2" xfId="10071"/>
    <cellStyle name="Normalny 2 94 11 2 2 55 3" xfId="10072"/>
    <cellStyle name="Normalny 2 94 11 2 2 55 4" xfId="10073"/>
    <cellStyle name="Normalny 2 94 11 2 2 55 5" xfId="10074"/>
    <cellStyle name="Normalny 2 94 11 2 2 55 6" xfId="10075"/>
    <cellStyle name="Normalny 2 94 11 2 2 56" xfId="10076"/>
    <cellStyle name="Normalny 2 94 11 2 2 56 2" xfId="10077"/>
    <cellStyle name="Normalny 2 94 11 2 2 56 3" xfId="10078"/>
    <cellStyle name="Normalny 2 94 11 2 2 56 4" xfId="10079"/>
    <cellStyle name="Normalny 2 94 11 2 2 56 5" xfId="10080"/>
    <cellStyle name="Normalny 2 94 11 2 2 56 6" xfId="10081"/>
    <cellStyle name="Normalny 2 94 11 2 2 57" xfId="10082"/>
    <cellStyle name="Normalny 2 94 11 2 2 57 2" xfId="10083"/>
    <cellStyle name="Normalny 2 94 11 2 2 57 3" xfId="10084"/>
    <cellStyle name="Normalny 2 94 11 2 2 57 4" xfId="10085"/>
    <cellStyle name="Normalny 2 94 11 2 2 57 5" xfId="10086"/>
    <cellStyle name="Normalny 2 94 11 2 2 57 6" xfId="10087"/>
    <cellStyle name="Normalny 2 94 11 2 2 58" xfId="10088"/>
    <cellStyle name="Normalny 2 94 11 2 2 58 2" xfId="10089"/>
    <cellStyle name="Normalny 2 94 11 2 2 58 3" xfId="10090"/>
    <cellStyle name="Normalny 2 94 11 2 2 58 4" xfId="10091"/>
    <cellStyle name="Normalny 2 94 11 2 2 58 5" xfId="10092"/>
    <cellStyle name="Normalny 2 94 11 2 2 58 6" xfId="10093"/>
    <cellStyle name="Normalny 2 94 11 2 2 59" xfId="10094"/>
    <cellStyle name="Normalny 2 94 11 2 2 59 2" xfId="10095"/>
    <cellStyle name="Normalny 2 94 11 2 2 59 3" xfId="10096"/>
    <cellStyle name="Normalny 2 94 11 2 2 59 4" xfId="10097"/>
    <cellStyle name="Normalny 2 94 11 2 2 59 5" xfId="10098"/>
    <cellStyle name="Normalny 2 94 11 2 2 59 6" xfId="10099"/>
    <cellStyle name="Normalny 2 94 11 2 2 6" xfId="10100"/>
    <cellStyle name="Normalny 2 94 11 2 2 6 2" xfId="10101"/>
    <cellStyle name="Normalny 2 94 11 2 2 6 3" xfId="10102"/>
    <cellStyle name="Normalny 2 94 11 2 2 6 4" xfId="10103"/>
    <cellStyle name="Normalny 2 94 11 2 2 6 5" xfId="10104"/>
    <cellStyle name="Normalny 2 94 11 2 2 6 6" xfId="10105"/>
    <cellStyle name="Normalny 2 94 11 2 2 60" xfId="10106"/>
    <cellStyle name="Normalny 2 94 11 2 2 60 2" xfId="10107"/>
    <cellStyle name="Normalny 2 94 11 2 2 60 3" xfId="10108"/>
    <cellStyle name="Normalny 2 94 11 2 2 60 4" xfId="10109"/>
    <cellStyle name="Normalny 2 94 11 2 2 60 5" xfId="10110"/>
    <cellStyle name="Normalny 2 94 11 2 2 60 6" xfId="10111"/>
    <cellStyle name="Normalny 2 94 11 2 2 61" xfId="10112"/>
    <cellStyle name="Normalny 2 94 11 2 2 61 2" xfId="10113"/>
    <cellStyle name="Normalny 2 94 11 2 2 61 3" xfId="10114"/>
    <cellStyle name="Normalny 2 94 11 2 2 61 4" xfId="10115"/>
    <cellStyle name="Normalny 2 94 11 2 2 61 5" xfId="10116"/>
    <cellStyle name="Normalny 2 94 11 2 2 61 6" xfId="10117"/>
    <cellStyle name="Normalny 2 94 11 2 2 62" xfId="10118"/>
    <cellStyle name="Normalny 2 94 11 2 2 62 2" xfId="10119"/>
    <cellStyle name="Normalny 2 94 11 2 2 62 3" xfId="10120"/>
    <cellStyle name="Normalny 2 94 11 2 2 62 4" xfId="10121"/>
    <cellStyle name="Normalny 2 94 11 2 2 62 5" xfId="10122"/>
    <cellStyle name="Normalny 2 94 11 2 2 62 6" xfId="10123"/>
    <cellStyle name="Normalny 2 94 11 2 2 63" xfId="10124"/>
    <cellStyle name="Normalny 2 94 11 2 2 63 2" xfId="10125"/>
    <cellStyle name="Normalny 2 94 11 2 2 63 3" xfId="10126"/>
    <cellStyle name="Normalny 2 94 11 2 2 63 4" xfId="10127"/>
    <cellStyle name="Normalny 2 94 11 2 2 63 5" xfId="10128"/>
    <cellStyle name="Normalny 2 94 11 2 2 63 6" xfId="10129"/>
    <cellStyle name="Normalny 2 94 11 2 2 64" xfId="10130"/>
    <cellStyle name="Normalny 2 94 11 2 2 64 2" xfId="10131"/>
    <cellStyle name="Normalny 2 94 11 2 2 64 3" xfId="10132"/>
    <cellStyle name="Normalny 2 94 11 2 2 64 4" xfId="10133"/>
    <cellStyle name="Normalny 2 94 11 2 2 64 5" xfId="10134"/>
    <cellStyle name="Normalny 2 94 11 2 2 64 6" xfId="10135"/>
    <cellStyle name="Normalny 2 94 11 2 2 65" xfId="10136"/>
    <cellStyle name="Normalny 2 94 11 2 2 65 2" xfId="10137"/>
    <cellStyle name="Normalny 2 94 11 2 2 65 3" xfId="10138"/>
    <cellStyle name="Normalny 2 94 11 2 2 65 4" xfId="10139"/>
    <cellStyle name="Normalny 2 94 11 2 2 65 5" xfId="10140"/>
    <cellStyle name="Normalny 2 94 11 2 2 65 6" xfId="10141"/>
    <cellStyle name="Normalny 2 94 11 2 2 66" xfId="10142"/>
    <cellStyle name="Normalny 2 94 11 2 2 66 2" xfId="10143"/>
    <cellStyle name="Normalny 2 94 11 2 2 66 3" xfId="10144"/>
    <cellStyle name="Normalny 2 94 11 2 2 66 4" xfId="10145"/>
    <cellStyle name="Normalny 2 94 11 2 2 66 5" xfId="10146"/>
    <cellStyle name="Normalny 2 94 11 2 2 66 6" xfId="10147"/>
    <cellStyle name="Normalny 2 94 11 2 2 67" xfId="10148"/>
    <cellStyle name="Normalny 2 94 11 2 2 67 2" xfId="10149"/>
    <cellStyle name="Normalny 2 94 11 2 2 67 3" xfId="10150"/>
    <cellStyle name="Normalny 2 94 11 2 2 67 4" xfId="10151"/>
    <cellStyle name="Normalny 2 94 11 2 2 67 5" xfId="10152"/>
    <cellStyle name="Normalny 2 94 11 2 2 67 6" xfId="10153"/>
    <cellStyle name="Normalny 2 94 11 2 2 68" xfId="10154"/>
    <cellStyle name="Normalny 2 94 11 2 2 68 2" xfId="10155"/>
    <cellStyle name="Normalny 2 94 11 2 2 68 3" xfId="10156"/>
    <cellStyle name="Normalny 2 94 11 2 2 68 4" xfId="10157"/>
    <cellStyle name="Normalny 2 94 11 2 2 68 5" xfId="10158"/>
    <cellStyle name="Normalny 2 94 11 2 2 68 6" xfId="10159"/>
    <cellStyle name="Normalny 2 94 11 2 2 69" xfId="10160"/>
    <cellStyle name="Normalny 2 94 11 2 2 69 2" xfId="10161"/>
    <cellStyle name="Normalny 2 94 11 2 2 69 3" xfId="10162"/>
    <cellStyle name="Normalny 2 94 11 2 2 69 4" xfId="10163"/>
    <cellStyle name="Normalny 2 94 11 2 2 69 5" xfId="10164"/>
    <cellStyle name="Normalny 2 94 11 2 2 69 6" xfId="10165"/>
    <cellStyle name="Normalny 2 94 11 2 2 7" xfId="10166"/>
    <cellStyle name="Normalny 2 94 11 2 2 7 2" xfId="10167"/>
    <cellStyle name="Normalny 2 94 11 2 2 7 3" xfId="10168"/>
    <cellStyle name="Normalny 2 94 11 2 2 7 4" xfId="10169"/>
    <cellStyle name="Normalny 2 94 11 2 2 7 5" xfId="10170"/>
    <cellStyle name="Normalny 2 94 11 2 2 7 6" xfId="10171"/>
    <cellStyle name="Normalny 2 94 11 2 2 70" xfId="10172"/>
    <cellStyle name="Normalny 2 94 11 2 2 70 2" xfId="10173"/>
    <cellStyle name="Normalny 2 94 11 2 2 70 3" xfId="10174"/>
    <cellStyle name="Normalny 2 94 11 2 2 70 4" xfId="10175"/>
    <cellStyle name="Normalny 2 94 11 2 2 70 5" xfId="10176"/>
    <cellStyle name="Normalny 2 94 11 2 2 70 6" xfId="10177"/>
    <cellStyle name="Normalny 2 94 11 2 2 71" xfId="10178"/>
    <cellStyle name="Normalny 2 94 11 2 2 71 2" xfId="10179"/>
    <cellStyle name="Normalny 2 94 11 2 2 71 3" xfId="10180"/>
    <cellStyle name="Normalny 2 94 11 2 2 71 4" xfId="10181"/>
    <cellStyle name="Normalny 2 94 11 2 2 71 5" xfId="10182"/>
    <cellStyle name="Normalny 2 94 11 2 2 71 6" xfId="10183"/>
    <cellStyle name="Normalny 2 94 11 2 2 72" xfId="10184"/>
    <cellStyle name="Normalny 2 94 11 2 2 72 2" xfId="10185"/>
    <cellStyle name="Normalny 2 94 11 2 2 72 3" xfId="10186"/>
    <cellStyle name="Normalny 2 94 11 2 2 72 4" xfId="10187"/>
    <cellStyle name="Normalny 2 94 11 2 2 72 5" xfId="10188"/>
    <cellStyle name="Normalny 2 94 11 2 2 72 6" xfId="10189"/>
    <cellStyle name="Normalny 2 94 11 2 2 73" xfId="10190"/>
    <cellStyle name="Normalny 2 94 11 2 2 73 2" xfId="10191"/>
    <cellStyle name="Normalny 2 94 11 2 2 73 3" xfId="10192"/>
    <cellStyle name="Normalny 2 94 11 2 2 73 4" xfId="10193"/>
    <cellStyle name="Normalny 2 94 11 2 2 73 5" xfId="10194"/>
    <cellStyle name="Normalny 2 94 11 2 2 73 6" xfId="10195"/>
    <cellStyle name="Normalny 2 94 11 2 2 74" xfId="10196"/>
    <cellStyle name="Normalny 2 94 11 2 2 74 2" xfId="10197"/>
    <cellStyle name="Normalny 2 94 11 2 2 74 3" xfId="10198"/>
    <cellStyle name="Normalny 2 94 11 2 2 74 4" xfId="10199"/>
    <cellStyle name="Normalny 2 94 11 2 2 74 5" xfId="10200"/>
    <cellStyle name="Normalny 2 94 11 2 2 74 6" xfId="10201"/>
    <cellStyle name="Normalny 2 94 11 2 2 75" xfId="10202"/>
    <cellStyle name="Normalny 2 94 11 2 2 75 2" xfId="10203"/>
    <cellStyle name="Normalny 2 94 11 2 2 75 3" xfId="10204"/>
    <cellStyle name="Normalny 2 94 11 2 2 75 4" xfId="10205"/>
    <cellStyle name="Normalny 2 94 11 2 2 75 5" xfId="10206"/>
    <cellStyle name="Normalny 2 94 11 2 2 75 6" xfId="10207"/>
    <cellStyle name="Normalny 2 94 11 2 2 76" xfId="10208"/>
    <cellStyle name="Normalny 2 94 11 2 2 76 2" xfId="10209"/>
    <cellStyle name="Normalny 2 94 11 2 2 76 3" xfId="10210"/>
    <cellStyle name="Normalny 2 94 11 2 2 76 4" xfId="10211"/>
    <cellStyle name="Normalny 2 94 11 2 2 76 5" xfId="10212"/>
    <cellStyle name="Normalny 2 94 11 2 2 76 6" xfId="10213"/>
    <cellStyle name="Normalny 2 94 11 2 2 77" xfId="10214"/>
    <cellStyle name="Normalny 2 94 11 2 2 77 2" xfId="10215"/>
    <cellStyle name="Normalny 2 94 11 2 2 77 3" xfId="10216"/>
    <cellStyle name="Normalny 2 94 11 2 2 77 4" xfId="10217"/>
    <cellStyle name="Normalny 2 94 11 2 2 77 5" xfId="10218"/>
    <cellStyle name="Normalny 2 94 11 2 2 77 6" xfId="10219"/>
    <cellStyle name="Normalny 2 94 11 2 2 78" xfId="10220"/>
    <cellStyle name="Normalny 2 94 11 2 2 78 2" xfId="10221"/>
    <cellStyle name="Normalny 2 94 11 2 2 78 3" xfId="10222"/>
    <cellStyle name="Normalny 2 94 11 2 2 78 4" xfId="10223"/>
    <cellStyle name="Normalny 2 94 11 2 2 78 5" xfId="10224"/>
    <cellStyle name="Normalny 2 94 11 2 2 78 6" xfId="10225"/>
    <cellStyle name="Normalny 2 94 11 2 2 79" xfId="10226"/>
    <cellStyle name="Normalny 2 94 11 2 2 79 2" xfId="10227"/>
    <cellStyle name="Normalny 2 94 11 2 2 79 3" xfId="10228"/>
    <cellStyle name="Normalny 2 94 11 2 2 79 4" xfId="10229"/>
    <cellStyle name="Normalny 2 94 11 2 2 79 5" xfId="10230"/>
    <cellStyle name="Normalny 2 94 11 2 2 79 6" xfId="10231"/>
    <cellStyle name="Normalny 2 94 11 2 2 8" xfId="10232"/>
    <cellStyle name="Normalny 2 94 11 2 2 8 2" xfId="10233"/>
    <cellStyle name="Normalny 2 94 11 2 2 8 3" xfId="10234"/>
    <cellStyle name="Normalny 2 94 11 2 2 8 4" xfId="10235"/>
    <cellStyle name="Normalny 2 94 11 2 2 8 5" xfId="10236"/>
    <cellStyle name="Normalny 2 94 11 2 2 8 6" xfId="10237"/>
    <cellStyle name="Normalny 2 94 11 2 2 80" xfId="10238"/>
    <cellStyle name="Normalny 2 94 11 2 2 80 2" xfId="10239"/>
    <cellStyle name="Normalny 2 94 11 2 2 80 3" xfId="10240"/>
    <cellStyle name="Normalny 2 94 11 2 2 80 4" xfId="10241"/>
    <cellStyle name="Normalny 2 94 11 2 2 80 5" xfId="10242"/>
    <cellStyle name="Normalny 2 94 11 2 2 80 6" xfId="10243"/>
    <cellStyle name="Normalny 2 94 11 2 2 81" xfId="10244"/>
    <cellStyle name="Normalny 2 94 11 2 2 81 2" xfId="10245"/>
    <cellStyle name="Normalny 2 94 11 2 2 81 3" xfId="10246"/>
    <cellStyle name="Normalny 2 94 11 2 2 81 4" xfId="10247"/>
    <cellStyle name="Normalny 2 94 11 2 2 81 5" xfId="10248"/>
    <cellStyle name="Normalny 2 94 11 2 2 81 6" xfId="10249"/>
    <cellStyle name="Normalny 2 94 11 2 2 82" xfId="10250"/>
    <cellStyle name="Normalny 2 94 11 2 2 82 2" xfId="10251"/>
    <cellStyle name="Normalny 2 94 11 2 2 82 3" xfId="10252"/>
    <cellStyle name="Normalny 2 94 11 2 2 82 4" xfId="10253"/>
    <cellStyle name="Normalny 2 94 11 2 2 82 5" xfId="10254"/>
    <cellStyle name="Normalny 2 94 11 2 2 82 6" xfId="10255"/>
    <cellStyle name="Normalny 2 94 11 2 2 83" xfId="10256"/>
    <cellStyle name="Normalny 2 94 11 2 2 83 2" xfId="10257"/>
    <cellStyle name="Normalny 2 94 11 2 2 83 3" xfId="10258"/>
    <cellStyle name="Normalny 2 94 11 2 2 83 4" xfId="10259"/>
    <cellStyle name="Normalny 2 94 11 2 2 83 5" xfId="10260"/>
    <cellStyle name="Normalny 2 94 11 2 2 83 6" xfId="10261"/>
    <cellStyle name="Normalny 2 94 11 2 2 84" xfId="10262"/>
    <cellStyle name="Normalny 2 94 11 2 2 84 2" xfId="10263"/>
    <cellStyle name="Normalny 2 94 11 2 2 84 3" xfId="10264"/>
    <cellStyle name="Normalny 2 94 11 2 2 84 4" xfId="10265"/>
    <cellStyle name="Normalny 2 94 11 2 2 84 5" xfId="10266"/>
    <cellStyle name="Normalny 2 94 11 2 2 84 6" xfId="10267"/>
    <cellStyle name="Normalny 2 94 11 2 2 85" xfId="10268"/>
    <cellStyle name="Normalny 2 94 11 2 2 85 10" xfId="10269"/>
    <cellStyle name="Normalny 2 94 11 2 2 85 11" xfId="10270"/>
    <cellStyle name="Normalny 2 94 11 2 2 85 12" xfId="10271"/>
    <cellStyle name="Normalny 2 94 11 2 2 85 13" xfId="10272"/>
    <cellStyle name="Normalny 2 94 11 2 2 85 14" xfId="10273"/>
    <cellStyle name="Normalny 2 94 11 2 2 85 15" xfId="10274"/>
    <cellStyle name="Normalny 2 94 11 2 2 85 16" xfId="10275"/>
    <cellStyle name="Normalny 2 94 11 2 2 85 17" xfId="10276"/>
    <cellStyle name="Normalny 2 94 11 2 2 85 18" xfId="10277"/>
    <cellStyle name="Normalny 2 94 11 2 2 85 19" xfId="10278"/>
    <cellStyle name="Normalny 2 94 11 2 2 85 2" xfId="10279"/>
    <cellStyle name="Normalny 2 94 11 2 2 85 2 2" xfId="10280"/>
    <cellStyle name="Normalny 2 94 11 2 2 85 2 3" xfId="10281"/>
    <cellStyle name="Normalny 2 94 11 2 2 85 2 4" xfId="10282"/>
    <cellStyle name="Normalny 2 94 11 2 2 85 2 5" xfId="10283"/>
    <cellStyle name="Normalny 2 94 11 2 2 85 2 6" xfId="10284"/>
    <cellStyle name="Normalny 2 94 11 2 2 85 20" xfId="10285"/>
    <cellStyle name="Normalny 2 94 11 2 2 85 21" xfId="10286"/>
    <cellStyle name="Normalny 2 94 11 2 2 85 22" xfId="10287"/>
    <cellStyle name="Normalny 2 94 11 2 2 85 23" xfId="10288"/>
    <cellStyle name="Normalny 2 94 11 2 2 85 24" xfId="10289"/>
    <cellStyle name="Normalny 2 94 11 2 2 85 3" xfId="10290"/>
    <cellStyle name="Normalny 2 94 11 2 2 85 4" xfId="10291"/>
    <cellStyle name="Normalny 2 94 11 2 2 85 5" xfId="10292"/>
    <cellStyle name="Normalny 2 94 11 2 2 85 6" xfId="10293"/>
    <cellStyle name="Normalny 2 94 11 2 2 85 7" xfId="10294"/>
    <cellStyle name="Normalny 2 94 11 2 2 85 8" xfId="10295"/>
    <cellStyle name="Normalny 2 94 11 2 2 85 9" xfId="10296"/>
    <cellStyle name="Normalny 2 94 11 2 2 86" xfId="10297"/>
    <cellStyle name="Normalny 2 94 11 2 2 87" xfId="10298"/>
    <cellStyle name="Normalny 2 94 11 2 2 87 2" xfId="10299"/>
    <cellStyle name="Normalny 2 94 11 2 2 87 2 2" xfId="10300"/>
    <cellStyle name="Normalny 2 94 11 2 2 87 2 3" xfId="10301"/>
    <cellStyle name="Normalny 2 94 11 2 2 87 2 4" xfId="10302"/>
    <cellStyle name="Normalny 2 94 11 2 2 87 2 5" xfId="10303"/>
    <cellStyle name="Normalny 2 94 11 2 2 87 2 6" xfId="10304"/>
    <cellStyle name="Normalny 2 94 11 2 2 88" xfId="10305"/>
    <cellStyle name="Normalny 2 94 11 2 2 88 2" xfId="10306"/>
    <cellStyle name="Normalny 2 94 11 2 2 88 3" xfId="10307"/>
    <cellStyle name="Normalny 2 94 11 2 2 88 4" xfId="10308"/>
    <cellStyle name="Normalny 2 94 11 2 2 88 5" xfId="10309"/>
    <cellStyle name="Normalny 2 94 11 2 2 88 6" xfId="10310"/>
    <cellStyle name="Normalny 2 94 11 2 2 89" xfId="10311"/>
    <cellStyle name="Normalny 2 94 11 2 2 89 2" xfId="10312"/>
    <cellStyle name="Normalny 2 94 11 2 2 89 3" xfId="10313"/>
    <cellStyle name="Normalny 2 94 11 2 2 89 4" xfId="10314"/>
    <cellStyle name="Normalny 2 94 11 2 2 89 5" xfId="10315"/>
    <cellStyle name="Normalny 2 94 11 2 2 89 6" xfId="10316"/>
    <cellStyle name="Normalny 2 94 11 2 2 9" xfId="10317"/>
    <cellStyle name="Normalny 2 94 11 2 2 9 2" xfId="10318"/>
    <cellStyle name="Normalny 2 94 11 2 2 9 3" xfId="10319"/>
    <cellStyle name="Normalny 2 94 11 2 2 9 4" xfId="10320"/>
    <cellStyle name="Normalny 2 94 11 2 2 9 5" xfId="10321"/>
    <cellStyle name="Normalny 2 94 11 2 2 9 6" xfId="10322"/>
    <cellStyle name="Normalny 2 94 11 2 2 90" xfId="10323"/>
    <cellStyle name="Normalny 2 94 11 2 2 90 2" xfId="10324"/>
    <cellStyle name="Normalny 2 94 11 2 2 90 3" xfId="10325"/>
    <cellStyle name="Normalny 2 94 11 2 2 90 4" xfId="10326"/>
    <cellStyle name="Normalny 2 94 11 2 2 90 5" xfId="10327"/>
    <cellStyle name="Normalny 2 94 11 2 2 90 6" xfId="10328"/>
    <cellStyle name="Normalny 2 94 11 2 2 91" xfId="10329"/>
    <cellStyle name="Normalny 2 94 11 2 2 91 2" xfId="10330"/>
    <cellStyle name="Normalny 2 94 11 2 2 91 3" xfId="10331"/>
    <cellStyle name="Normalny 2 94 11 2 2 91 4" xfId="10332"/>
    <cellStyle name="Normalny 2 94 11 2 2 91 5" xfId="10333"/>
    <cellStyle name="Normalny 2 94 11 2 2 91 6" xfId="10334"/>
    <cellStyle name="Normalny 2 94 11 2 2 92" xfId="10335"/>
    <cellStyle name="Normalny 2 94 11 2 2 92 2" xfId="10336"/>
    <cellStyle name="Normalny 2 94 11 2 2 92 3" xfId="10337"/>
    <cellStyle name="Normalny 2 94 11 2 2 92 4" xfId="10338"/>
    <cellStyle name="Normalny 2 94 11 2 2 92 5" xfId="10339"/>
    <cellStyle name="Normalny 2 94 11 2 2 92 6" xfId="10340"/>
    <cellStyle name="Normalny 2 94 11 2 2 93" xfId="10341"/>
    <cellStyle name="Normalny 2 94 11 2 2 93 2" xfId="10342"/>
    <cellStyle name="Normalny 2 94 11 2 2 93 3" xfId="10343"/>
    <cellStyle name="Normalny 2 94 11 2 2 93 4" xfId="10344"/>
    <cellStyle name="Normalny 2 94 11 2 2 93 5" xfId="10345"/>
    <cellStyle name="Normalny 2 94 11 2 2 93 6" xfId="10346"/>
    <cellStyle name="Normalny 2 94 11 2 2 94" xfId="10347"/>
    <cellStyle name="Normalny 2 94 11 2 2 94 2" xfId="10348"/>
    <cellStyle name="Normalny 2 94 11 2 2 94 3" xfId="10349"/>
    <cellStyle name="Normalny 2 94 11 2 2 94 4" xfId="10350"/>
    <cellStyle name="Normalny 2 94 11 2 2 94 5" xfId="10351"/>
    <cellStyle name="Normalny 2 94 11 2 2 94 6" xfId="10352"/>
    <cellStyle name="Normalny 2 94 11 2 2 95" xfId="10353"/>
    <cellStyle name="Normalny 2 94 11 2 2 95 2" xfId="10354"/>
    <cellStyle name="Normalny 2 94 11 2 2 95 3" xfId="10355"/>
    <cellStyle name="Normalny 2 94 11 2 2 95 4" xfId="10356"/>
    <cellStyle name="Normalny 2 94 11 2 2 95 5" xfId="10357"/>
    <cellStyle name="Normalny 2 94 11 2 2 95 6" xfId="10358"/>
    <cellStyle name="Normalny 2 94 11 2 2 96" xfId="10359"/>
    <cellStyle name="Normalny 2 94 11 2 2 96 2" xfId="10360"/>
    <cellStyle name="Normalny 2 94 11 2 2 96 3" xfId="10361"/>
    <cellStyle name="Normalny 2 94 11 2 2 96 4" xfId="10362"/>
    <cellStyle name="Normalny 2 94 11 2 2 96 5" xfId="10363"/>
    <cellStyle name="Normalny 2 94 11 2 2 96 6" xfId="10364"/>
    <cellStyle name="Normalny 2 94 11 2 2 97" xfId="10365"/>
    <cellStyle name="Normalny 2 94 11 2 2 97 2" xfId="10366"/>
    <cellStyle name="Normalny 2 94 11 2 2 97 3" xfId="10367"/>
    <cellStyle name="Normalny 2 94 11 2 2 97 4" xfId="10368"/>
    <cellStyle name="Normalny 2 94 11 2 2 97 5" xfId="10369"/>
    <cellStyle name="Normalny 2 94 11 2 2 97 6" xfId="10370"/>
    <cellStyle name="Normalny 2 94 11 2 2 98" xfId="10371"/>
    <cellStyle name="Normalny 2 94 11 2 2 98 2" xfId="10372"/>
    <cellStyle name="Normalny 2 94 11 2 2 98 3" xfId="10373"/>
    <cellStyle name="Normalny 2 94 11 2 2 98 4" xfId="10374"/>
    <cellStyle name="Normalny 2 94 11 2 2 98 5" xfId="10375"/>
    <cellStyle name="Normalny 2 94 11 2 2 98 6" xfId="10376"/>
    <cellStyle name="Normalny 2 94 11 2 2 99" xfId="10377"/>
    <cellStyle name="Normalny 2 94 11 2 2 99 2" xfId="10378"/>
    <cellStyle name="Normalny 2 94 11 2 2 99 3" xfId="10379"/>
    <cellStyle name="Normalny 2 94 11 2 2 99 4" xfId="10380"/>
    <cellStyle name="Normalny 2 94 11 2 2 99 5" xfId="10381"/>
    <cellStyle name="Normalny 2 94 11 2 2 99 6" xfId="10382"/>
    <cellStyle name="Normalny 2 94 11 2 20" xfId="10383"/>
    <cellStyle name="Normalny 2 94 11 2 21" xfId="10384"/>
    <cellStyle name="Normalny 2 94 11 2 22" xfId="10385"/>
    <cellStyle name="Normalny 2 94 11 2 23" xfId="10386"/>
    <cellStyle name="Normalny 2 94 11 2 24" xfId="10387"/>
    <cellStyle name="Normalny 2 94 11 2 25" xfId="10388"/>
    <cellStyle name="Normalny 2 94 11 2 26" xfId="10389"/>
    <cellStyle name="Normalny 2 94 11 2 27" xfId="10390"/>
    <cellStyle name="Normalny 2 94 11 2 28" xfId="10391"/>
    <cellStyle name="Normalny 2 94 11 2 29" xfId="10392"/>
    <cellStyle name="Normalny 2 94 11 2 3" xfId="10393"/>
    <cellStyle name="Normalny 2 94 11 2 3 2" xfId="10394"/>
    <cellStyle name="Normalny 2 94 11 2 3 3" xfId="10395"/>
    <cellStyle name="Normalny 2 94 11 2 3 4" xfId="10396"/>
    <cellStyle name="Normalny 2 94 11 2 3 5" xfId="10397"/>
    <cellStyle name="Normalny 2 94 11 2 3 6" xfId="10398"/>
    <cellStyle name="Normalny 2 94 11 2 30" xfId="10399"/>
    <cellStyle name="Normalny 2 94 11 2 31" xfId="10400"/>
    <cellStyle name="Normalny 2 94 11 2 32" xfId="10401"/>
    <cellStyle name="Normalny 2 94 11 2 33" xfId="10402"/>
    <cellStyle name="Normalny 2 94 11 2 34" xfId="10403"/>
    <cellStyle name="Normalny 2 94 11 2 35" xfId="10404"/>
    <cellStyle name="Normalny 2 94 11 2 36" xfId="10405"/>
    <cellStyle name="Normalny 2 94 11 2 37" xfId="10406"/>
    <cellStyle name="Normalny 2 94 11 2 38" xfId="10407"/>
    <cellStyle name="Normalny 2 94 11 2 39" xfId="10408"/>
    <cellStyle name="Normalny 2 94 11 2 4" xfId="10409"/>
    <cellStyle name="Normalny 2 94 11 2 4 2" xfId="10410"/>
    <cellStyle name="Normalny 2 94 11 2 4 3" xfId="10411"/>
    <cellStyle name="Normalny 2 94 11 2 4 4" xfId="10412"/>
    <cellStyle name="Normalny 2 94 11 2 4 5" xfId="10413"/>
    <cellStyle name="Normalny 2 94 11 2 4 6" xfId="10414"/>
    <cellStyle name="Normalny 2 94 11 2 40" xfId="10415"/>
    <cellStyle name="Normalny 2 94 11 2 41" xfId="10416"/>
    <cellStyle name="Normalny 2 94 11 2 42" xfId="10417"/>
    <cellStyle name="Normalny 2 94 11 2 43" xfId="10418"/>
    <cellStyle name="Normalny 2 94 11 2 44" xfId="10419"/>
    <cellStyle name="Normalny 2 94 11 2 45" xfId="10420"/>
    <cellStyle name="Normalny 2 94 11 2 46" xfId="10421"/>
    <cellStyle name="Normalny 2 94 11 2 47" xfId="10422"/>
    <cellStyle name="Normalny 2 94 11 2 48" xfId="10423"/>
    <cellStyle name="Normalny 2 94 11 2 49" xfId="10424"/>
    <cellStyle name="Normalny 2 94 11 2 5" xfId="10425"/>
    <cellStyle name="Normalny 2 94 11 2 5 2" xfId="10426"/>
    <cellStyle name="Normalny 2 94 11 2 5 3" xfId="10427"/>
    <cellStyle name="Normalny 2 94 11 2 5 4" xfId="10428"/>
    <cellStyle name="Normalny 2 94 11 2 5 5" xfId="10429"/>
    <cellStyle name="Normalny 2 94 11 2 5 6" xfId="10430"/>
    <cellStyle name="Normalny 2 94 11 2 50" xfId="10431"/>
    <cellStyle name="Normalny 2 94 11 2 51" xfId="10432"/>
    <cellStyle name="Normalny 2 94 11 2 52" xfId="10433"/>
    <cellStyle name="Normalny 2 94 11 2 53" xfId="10434"/>
    <cellStyle name="Normalny 2 94 11 2 54" xfId="10435"/>
    <cellStyle name="Normalny 2 94 11 2 55" xfId="10436"/>
    <cellStyle name="Normalny 2 94 11 2 56" xfId="10437"/>
    <cellStyle name="Normalny 2 94 11 2 57" xfId="10438"/>
    <cellStyle name="Normalny 2 94 11 2 58" xfId="10439"/>
    <cellStyle name="Normalny 2 94 11 2 59" xfId="10440"/>
    <cellStyle name="Normalny 2 94 11 2 6" xfId="10441"/>
    <cellStyle name="Normalny 2 94 11 2 6 2" xfId="10442"/>
    <cellStyle name="Normalny 2 94 11 2 6 3" xfId="10443"/>
    <cellStyle name="Normalny 2 94 11 2 6 4" xfId="10444"/>
    <cellStyle name="Normalny 2 94 11 2 6 5" xfId="10445"/>
    <cellStyle name="Normalny 2 94 11 2 6 6" xfId="10446"/>
    <cellStyle name="Normalny 2 94 11 2 60" xfId="10447"/>
    <cellStyle name="Normalny 2 94 11 2 61" xfId="10448"/>
    <cellStyle name="Normalny 2 94 11 2 62" xfId="10449"/>
    <cellStyle name="Normalny 2 94 11 2 63" xfId="10450"/>
    <cellStyle name="Normalny 2 94 11 2 64" xfId="10451"/>
    <cellStyle name="Normalny 2 94 11 2 65" xfId="10452"/>
    <cellStyle name="Normalny 2 94 11 2 66" xfId="10453"/>
    <cellStyle name="Normalny 2 94 11 2 67" xfId="10454"/>
    <cellStyle name="Normalny 2 94 11 2 68" xfId="10455"/>
    <cellStyle name="Normalny 2 94 11 2 69" xfId="10456"/>
    <cellStyle name="Normalny 2 94 11 2 7" xfId="10457"/>
    <cellStyle name="Normalny 2 94 11 2 7 2" xfId="10458"/>
    <cellStyle name="Normalny 2 94 11 2 7 3" xfId="10459"/>
    <cellStyle name="Normalny 2 94 11 2 7 4" xfId="10460"/>
    <cellStyle name="Normalny 2 94 11 2 7 5" xfId="10461"/>
    <cellStyle name="Normalny 2 94 11 2 7 6" xfId="10462"/>
    <cellStyle name="Normalny 2 94 11 2 70" xfId="10463"/>
    <cellStyle name="Normalny 2 94 11 2 71" xfId="10464"/>
    <cellStyle name="Normalny 2 94 11 2 72" xfId="10465"/>
    <cellStyle name="Normalny 2 94 11 2 73" xfId="10466"/>
    <cellStyle name="Normalny 2 94 11 2 74" xfId="10467"/>
    <cellStyle name="Normalny 2 94 11 2 75" xfId="10468"/>
    <cellStyle name="Normalny 2 94 11 2 76" xfId="10469"/>
    <cellStyle name="Normalny 2 94 11 2 77" xfId="10470"/>
    <cellStyle name="Normalny 2 94 11 2 78" xfId="10471"/>
    <cellStyle name="Normalny 2 94 11 2 79" xfId="10472"/>
    <cellStyle name="Normalny 2 94 11 2 8" xfId="10473"/>
    <cellStyle name="Normalny 2 94 11 2 8 2" xfId="10474"/>
    <cellStyle name="Normalny 2 94 11 2 8 3" xfId="10475"/>
    <cellStyle name="Normalny 2 94 11 2 8 4" xfId="10476"/>
    <cellStyle name="Normalny 2 94 11 2 8 5" xfId="10477"/>
    <cellStyle name="Normalny 2 94 11 2 8 6" xfId="10478"/>
    <cellStyle name="Normalny 2 94 11 2 80" xfId="10479"/>
    <cellStyle name="Normalny 2 94 11 2 80 10" xfId="10480"/>
    <cellStyle name="Normalny 2 94 11 2 80 10 2" xfId="10481"/>
    <cellStyle name="Normalny 2 94 11 2 80 10 3" xfId="10482"/>
    <cellStyle name="Normalny 2 94 11 2 80 10 4" xfId="10483"/>
    <cellStyle name="Normalny 2 94 11 2 80 10 5" xfId="10484"/>
    <cellStyle name="Normalny 2 94 11 2 80 10 6" xfId="10485"/>
    <cellStyle name="Normalny 2 94 11 2 80 11" xfId="10486"/>
    <cellStyle name="Normalny 2 94 11 2 80 11 2" xfId="10487"/>
    <cellStyle name="Normalny 2 94 11 2 80 11 3" xfId="10488"/>
    <cellStyle name="Normalny 2 94 11 2 80 11 4" xfId="10489"/>
    <cellStyle name="Normalny 2 94 11 2 80 11 5" xfId="10490"/>
    <cellStyle name="Normalny 2 94 11 2 80 11 6" xfId="10491"/>
    <cellStyle name="Normalny 2 94 11 2 80 12" xfId="10492"/>
    <cellStyle name="Normalny 2 94 11 2 80 12 2" xfId="10493"/>
    <cellStyle name="Normalny 2 94 11 2 80 12 3" xfId="10494"/>
    <cellStyle name="Normalny 2 94 11 2 80 12 4" xfId="10495"/>
    <cellStyle name="Normalny 2 94 11 2 80 12 5" xfId="10496"/>
    <cellStyle name="Normalny 2 94 11 2 80 12 6" xfId="10497"/>
    <cellStyle name="Normalny 2 94 11 2 80 13" xfId="10498"/>
    <cellStyle name="Normalny 2 94 11 2 80 13 2" xfId="10499"/>
    <cellStyle name="Normalny 2 94 11 2 80 13 3" xfId="10500"/>
    <cellStyle name="Normalny 2 94 11 2 80 13 4" xfId="10501"/>
    <cellStyle name="Normalny 2 94 11 2 80 13 5" xfId="10502"/>
    <cellStyle name="Normalny 2 94 11 2 80 13 6" xfId="10503"/>
    <cellStyle name="Normalny 2 94 11 2 80 14" xfId="10504"/>
    <cellStyle name="Normalny 2 94 11 2 80 14 2" xfId="10505"/>
    <cellStyle name="Normalny 2 94 11 2 80 14 3" xfId="10506"/>
    <cellStyle name="Normalny 2 94 11 2 80 14 4" xfId="10507"/>
    <cellStyle name="Normalny 2 94 11 2 80 14 5" xfId="10508"/>
    <cellStyle name="Normalny 2 94 11 2 80 14 6" xfId="10509"/>
    <cellStyle name="Normalny 2 94 11 2 80 15" xfId="10510"/>
    <cellStyle name="Normalny 2 94 11 2 80 15 2" xfId="10511"/>
    <cellStyle name="Normalny 2 94 11 2 80 15 3" xfId="10512"/>
    <cellStyle name="Normalny 2 94 11 2 80 15 4" xfId="10513"/>
    <cellStyle name="Normalny 2 94 11 2 80 15 5" xfId="10514"/>
    <cellStyle name="Normalny 2 94 11 2 80 15 6" xfId="10515"/>
    <cellStyle name="Normalny 2 94 11 2 80 16" xfId="10516"/>
    <cellStyle name="Normalny 2 94 11 2 80 16 2" xfId="10517"/>
    <cellStyle name="Normalny 2 94 11 2 80 16 3" xfId="10518"/>
    <cellStyle name="Normalny 2 94 11 2 80 16 4" xfId="10519"/>
    <cellStyle name="Normalny 2 94 11 2 80 16 5" xfId="10520"/>
    <cellStyle name="Normalny 2 94 11 2 80 16 6" xfId="10521"/>
    <cellStyle name="Normalny 2 94 11 2 80 17" xfId="10522"/>
    <cellStyle name="Normalny 2 94 11 2 80 17 2" xfId="10523"/>
    <cellStyle name="Normalny 2 94 11 2 80 17 3" xfId="10524"/>
    <cellStyle name="Normalny 2 94 11 2 80 17 4" xfId="10525"/>
    <cellStyle name="Normalny 2 94 11 2 80 17 5" xfId="10526"/>
    <cellStyle name="Normalny 2 94 11 2 80 17 6" xfId="10527"/>
    <cellStyle name="Normalny 2 94 11 2 80 18" xfId="10528"/>
    <cellStyle name="Normalny 2 94 11 2 80 18 2" xfId="10529"/>
    <cellStyle name="Normalny 2 94 11 2 80 18 3" xfId="10530"/>
    <cellStyle name="Normalny 2 94 11 2 80 18 4" xfId="10531"/>
    <cellStyle name="Normalny 2 94 11 2 80 18 5" xfId="10532"/>
    <cellStyle name="Normalny 2 94 11 2 80 18 6" xfId="10533"/>
    <cellStyle name="Normalny 2 94 11 2 80 19" xfId="10534"/>
    <cellStyle name="Normalny 2 94 11 2 80 19 2" xfId="10535"/>
    <cellStyle name="Normalny 2 94 11 2 80 19 3" xfId="10536"/>
    <cellStyle name="Normalny 2 94 11 2 80 19 4" xfId="10537"/>
    <cellStyle name="Normalny 2 94 11 2 80 19 5" xfId="10538"/>
    <cellStyle name="Normalny 2 94 11 2 80 19 6" xfId="10539"/>
    <cellStyle name="Normalny 2 94 11 2 80 2" xfId="10540"/>
    <cellStyle name="Normalny 2 94 11 2 80 2 2" xfId="10541"/>
    <cellStyle name="Normalny 2 94 11 2 80 2 2 2" xfId="10542"/>
    <cellStyle name="Normalny 2 94 11 2 80 2 2 3" xfId="10543"/>
    <cellStyle name="Normalny 2 94 11 2 80 2 2 4" xfId="10544"/>
    <cellStyle name="Normalny 2 94 11 2 80 2 2 5" xfId="10545"/>
    <cellStyle name="Normalny 2 94 11 2 80 2 2 6" xfId="10546"/>
    <cellStyle name="Normalny 2 94 11 2 80 20" xfId="10547"/>
    <cellStyle name="Normalny 2 94 11 2 80 20 2" xfId="10548"/>
    <cellStyle name="Normalny 2 94 11 2 80 20 3" xfId="10549"/>
    <cellStyle name="Normalny 2 94 11 2 80 20 4" xfId="10550"/>
    <cellStyle name="Normalny 2 94 11 2 80 20 5" xfId="10551"/>
    <cellStyle name="Normalny 2 94 11 2 80 20 6" xfId="10552"/>
    <cellStyle name="Normalny 2 94 11 2 80 21" xfId="10553"/>
    <cellStyle name="Normalny 2 94 11 2 80 21 2" xfId="10554"/>
    <cellStyle name="Normalny 2 94 11 2 80 21 3" xfId="10555"/>
    <cellStyle name="Normalny 2 94 11 2 80 21 4" xfId="10556"/>
    <cellStyle name="Normalny 2 94 11 2 80 21 5" xfId="10557"/>
    <cellStyle name="Normalny 2 94 11 2 80 21 6" xfId="10558"/>
    <cellStyle name="Normalny 2 94 11 2 80 22" xfId="10559"/>
    <cellStyle name="Normalny 2 94 11 2 80 22 2" xfId="10560"/>
    <cellStyle name="Normalny 2 94 11 2 80 22 3" xfId="10561"/>
    <cellStyle name="Normalny 2 94 11 2 80 22 4" xfId="10562"/>
    <cellStyle name="Normalny 2 94 11 2 80 22 5" xfId="10563"/>
    <cellStyle name="Normalny 2 94 11 2 80 22 6" xfId="10564"/>
    <cellStyle name="Normalny 2 94 11 2 80 23" xfId="10565"/>
    <cellStyle name="Normalny 2 94 11 2 80 23 2" xfId="10566"/>
    <cellStyle name="Normalny 2 94 11 2 80 23 3" xfId="10567"/>
    <cellStyle name="Normalny 2 94 11 2 80 23 4" xfId="10568"/>
    <cellStyle name="Normalny 2 94 11 2 80 23 5" xfId="10569"/>
    <cellStyle name="Normalny 2 94 11 2 80 23 6" xfId="10570"/>
    <cellStyle name="Normalny 2 94 11 2 80 24" xfId="10571"/>
    <cellStyle name="Normalny 2 94 11 2 80 24 2" xfId="10572"/>
    <cellStyle name="Normalny 2 94 11 2 80 24 3" xfId="10573"/>
    <cellStyle name="Normalny 2 94 11 2 80 24 4" xfId="10574"/>
    <cellStyle name="Normalny 2 94 11 2 80 24 5" xfId="10575"/>
    <cellStyle name="Normalny 2 94 11 2 80 24 6" xfId="10576"/>
    <cellStyle name="Normalny 2 94 11 2 80 25" xfId="10577"/>
    <cellStyle name="Normalny 2 94 11 2 80 26" xfId="10578"/>
    <cellStyle name="Normalny 2 94 11 2 80 27" xfId="10579"/>
    <cellStyle name="Normalny 2 94 11 2 80 28" xfId="10580"/>
    <cellStyle name="Normalny 2 94 11 2 80 3" xfId="10581"/>
    <cellStyle name="Normalny 2 94 11 2 80 3 2" xfId="10582"/>
    <cellStyle name="Normalny 2 94 11 2 80 3 3" xfId="10583"/>
    <cellStyle name="Normalny 2 94 11 2 80 3 4" xfId="10584"/>
    <cellStyle name="Normalny 2 94 11 2 80 3 5" xfId="10585"/>
    <cellStyle name="Normalny 2 94 11 2 80 3 6" xfId="10586"/>
    <cellStyle name="Normalny 2 94 11 2 80 4" xfId="10587"/>
    <cellStyle name="Normalny 2 94 11 2 80 4 2" xfId="10588"/>
    <cellStyle name="Normalny 2 94 11 2 80 4 3" xfId="10589"/>
    <cellStyle name="Normalny 2 94 11 2 80 4 4" xfId="10590"/>
    <cellStyle name="Normalny 2 94 11 2 80 4 5" xfId="10591"/>
    <cellStyle name="Normalny 2 94 11 2 80 4 6" xfId="10592"/>
    <cellStyle name="Normalny 2 94 11 2 80 5" xfId="10593"/>
    <cellStyle name="Normalny 2 94 11 2 80 5 2" xfId="10594"/>
    <cellStyle name="Normalny 2 94 11 2 80 5 3" xfId="10595"/>
    <cellStyle name="Normalny 2 94 11 2 80 5 4" xfId="10596"/>
    <cellStyle name="Normalny 2 94 11 2 80 5 5" xfId="10597"/>
    <cellStyle name="Normalny 2 94 11 2 80 5 6" xfId="10598"/>
    <cellStyle name="Normalny 2 94 11 2 80 6" xfId="10599"/>
    <cellStyle name="Normalny 2 94 11 2 80 6 2" xfId="10600"/>
    <cellStyle name="Normalny 2 94 11 2 80 6 3" xfId="10601"/>
    <cellStyle name="Normalny 2 94 11 2 80 6 4" xfId="10602"/>
    <cellStyle name="Normalny 2 94 11 2 80 6 5" xfId="10603"/>
    <cellStyle name="Normalny 2 94 11 2 80 6 6" xfId="10604"/>
    <cellStyle name="Normalny 2 94 11 2 80 7" xfId="10605"/>
    <cellStyle name="Normalny 2 94 11 2 80 7 2" xfId="10606"/>
    <cellStyle name="Normalny 2 94 11 2 80 7 3" xfId="10607"/>
    <cellStyle name="Normalny 2 94 11 2 80 7 4" xfId="10608"/>
    <cellStyle name="Normalny 2 94 11 2 80 7 5" xfId="10609"/>
    <cellStyle name="Normalny 2 94 11 2 80 7 6" xfId="10610"/>
    <cellStyle name="Normalny 2 94 11 2 80 8" xfId="10611"/>
    <cellStyle name="Normalny 2 94 11 2 80 8 2" xfId="10612"/>
    <cellStyle name="Normalny 2 94 11 2 80 8 3" xfId="10613"/>
    <cellStyle name="Normalny 2 94 11 2 80 8 4" xfId="10614"/>
    <cellStyle name="Normalny 2 94 11 2 80 8 5" xfId="10615"/>
    <cellStyle name="Normalny 2 94 11 2 80 8 6" xfId="10616"/>
    <cellStyle name="Normalny 2 94 11 2 80 9" xfId="10617"/>
    <cellStyle name="Normalny 2 94 11 2 80 9 2" xfId="10618"/>
    <cellStyle name="Normalny 2 94 11 2 80 9 3" xfId="10619"/>
    <cellStyle name="Normalny 2 94 11 2 80 9 4" xfId="10620"/>
    <cellStyle name="Normalny 2 94 11 2 80 9 5" xfId="10621"/>
    <cellStyle name="Normalny 2 94 11 2 80 9 6" xfId="10622"/>
    <cellStyle name="Normalny 2 94 11 2 81" xfId="10623"/>
    <cellStyle name="Normalny 2 94 11 2 81 2" xfId="10624"/>
    <cellStyle name="Normalny 2 94 11 2 81 3" xfId="10625"/>
    <cellStyle name="Normalny 2 94 11 2 81 4" xfId="10626"/>
    <cellStyle name="Normalny 2 94 11 2 81 5" xfId="10627"/>
    <cellStyle name="Normalny 2 94 11 2 81 6" xfId="10628"/>
    <cellStyle name="Normalny 2 94 11 2 82" xfId="10629"/>
    <cellStyle name="Normalny 2 94 11 2 82 2" xfId="10630"/>
    <cellStyle name="Normalny 2 94 11 2 82 3" xfId="10631"/>
    <cellStyle name="Normalny 2 94 11 2 82 4" xfId="10632"/>
    <cellStyle name="Normalny 2 94 11 2 82 5" xfId="10633"/>
    <cellStyle name="Normalny 2 94 11 2 82 6" xfId="10634"/>
    <cellStyle name="Normalny 2 94 11 2 83" xfId="10635"/>
    <cellStyle name="Normalny 2 94 11 2 84" xfId="10636"/>
    <cellStyle name="Normalny 2 94 11 2 85" xfId="10637"/>
    <cellStyle name="Normalny 2 94 11 2 86" xfId="10638"/>
    <cellStyle name="Normalny 2 94 11 2 87" xfId="10639"/>
    <cellStyle name="Normalny 2 94 11 2 88" xfId="10640"/>
    <cellStyle name="Normalny 2 94 11 2 89" xfId="10641"/>
    <cellStyle name="Normalny 2 94 11 2 9" xfId="10642"/>
    <cellStyle name="Normalny 2 94 11 2 9 2" xfId="10643"/>
    <cellStyle name="Normalny 2 94 11 2 9 3" xfId="10644"/>
    <cellStyle name="Normalny 2 94 11 2 9 4" xfId="10645"/>
    <cellStyle name="Normalny 2 94 11 2 9 5" xfId="10646"/>
    <cellStyle name="Normalny 2 94 11 2 9 6" xfId="10647"/>
    <cellStyle name="Normalny 2 94 11 2 90" xfId="10648"/>
    <cellStyle name="Normalny 2 94 11 2 91" xfId="10649"/>
    <cellStyle name="Normalny 2 94 11 2 92" xfId="10650"/>
    <cellStyle name="Normalny 2 94 11 2 93" xfId="10651"/>
    <cellStyle name="Normalny 2 94 11 2 94" xfId="10652"/>
    <cellStyle name="Normalny 2 94 11 2 95" xfId="10653"/>
    <cellStyle name="Normalny 2 94 11 2 96" xfId="10654"/>
    <cellStyle name="Normalny 2 94 11 2 97" xfId="10655"/>
    <cellStyle name="Normalny 2 94 11 2 98" xfId="10656"/>
    <cellStyle name="Normalny 2 94 11 2 99" xfId="10657"/>
    <cellStyle name="Normalny 2 94 11 20" xfId="10658"/>
    <cellStyle name="Normalny 2 94 11 20 2" xfId="10659"/>
    <cellStyle name="Normalny 2 94 11 20 3" xfId="10660"/>
    <cellStyle name="Normalny 2 94 11 20 4" xfId="10661"/>
    <cellStyle name="Normalny 2 94 11 20 5" xfId="10662"/>
    <cellStyle name="Normalny 2 94 11 20 6" xfId="10663"/>
    <cellStyle name="Normalny 2 94 11 21" xfId="10664"/>
    <cellStyle name="Normalny 2 94 11 21 2" xfId="10665"/>
    <cellStyle name="Normalny 2 94 11 21 3" xfId="10666"/>
    <cellStyle name="Normalny 2 94 11 21 4" xfId="10667"/>
    <cellStyle name="Normalny 2 94 11 21 5" xfId="10668"/>
    <cellStyle name="Normalny 2 94 11 21 6" xfId="10669"/>
    <cellStyle name="Normalny 2 94 11 22" xfId="10670"/>
    <cellStyle name="Normalny 2 94 11 22 2" xfId="10671"/>
    <cellStyle name="Normalny 2 94 11 22 3" xfId="10672"/>
    <cellStyle name="Normalny 2 94 11 22 4" xfId="10673"/>
    <cellStyle name="Normalny 2 94 11 22 5" xfId="10674"/>
    <cellStyle name="Normalny 2 94 11 22 6" xfId="10675"/>
    <cellStyle name="Normalny 2 94 11 23" xfId="10676"/>
    <cellStyle name="Normalny 2 94 11 23 2" xfId="10677"/>
    <cellStyle name="Normalny 2 94 11 23 3" xfId="10678"/>
    <cellStyle name="Normalny 2 94 11 23 4" xfId="10679"/>
    <cellStyle name="Normalny 2 94 11 23 5" xfId="10680"/>
    <cellStyle name="Normalny 2 94 11 23 6" xfId="10681"/>
    <cellStyle name="Normalny 2 94 11 24" xfId="10682"/>
    <cellStyle name="Normalny 2 94 11 24 2" xfId="10683"/>
    <cellStyle name="Normalny 2 94 11 24 3" xfId="10684"/>
    <cellStyle name="Normalny 2 94 11 24 4" xfId="10685"/>
    <cellStyle name="Normalny 2 94 11 24 5" xfId="10686"/>
    <cellStyle name="Normalny 2 94 11 24 6" xfId="10687"/>
    <cellStyle name="Normalny 2 94 11 25" xfId="10688"/>
    <cellStyle name="Normalny 2 94 11 25 2" xfId="10689"/>
    <cellStyle name="Normalny 2 94 11 25 3" xfId="10690"/>
    <cellStyle name="Normalny 2 94 11 25 4" xfId="10691"/>
    <cellStyle name="Normalny 2 94 11 25 5" xfId="10692"/>
    <cellStyle name="Normalny 2 94 11 25 6" xfId="10693"/>
    <cellStyle name="Normalny 2 94 11 26" xfId="10694"/>
    <cellStyle name="Normalny 2 94 11 26 2" xfId="10695"/>
    <cellStyle name="Normalny 2 94 11 26 3" xfId="10696"/>
    <cellStyle name="Normalny 2 94 11 26 4" xfId="10697"/>
    <cellStyle name="Normalny 2 94 11 26 5" xfId="10698"/>
    <cellStyle name="Normalny 2 94 11 26 6" xfId="10699"/>
    <cellStyle name="Normalny 2 94 11 27" xfId="10700"/>
    <cellStyle name="Normalny 2 94 11 27 2" xfId="10701"/>
    <cellStyle name="Normalny 2 94 11 27 3" xfId="10702"/>
    <cellStyle name="Normalny 2 94 11 27 4" xfId="10703"/>
    <cellStyle name="Normalny 2 94 11 27 5" xfId="10704"/>
    <cellStyle name="Normalny 2 94 11 27 6" xfId="10705"/>
    <cellStyle name="Normalny 2 94 11 28" xfId="10706"/>
    <cellStyle name="Normalny 2 94 11 28 2" xfId="10707"/>
    <cellStyle name="Normalny 2 94 11 28 3" xfId="10708"/>
    <cellStyle name="Normalny 2 94 11 28 4" xfId="10709"/>
    <cellStyle name="Normalny 2 94 11 28 5" xfId="10710"/>
    <cellStyle name="Normalny 2 94 11 28 6" xfId="10711"/>
    <cellStyle name="Normalny 2 94 11 29" xfId="10712"/>
    <cellStyle name="Normalny 2 94 11 29 2" xfId="10713"/>
    <cellStyle name="Normalny 2 94 11 29 3" xfId="10714"/>
    <cellStyle name="Normalny 2 94 11 29 4" xfId="10715"/>
    <cellStyle name="Normalny 2 94 11 29 5" xfId="10716"/>
    <cellStyle name="Normalny 2 94 11 29 6" xfId="10717"/>
    <cellStyle name="Normalny 2 94 11 3" xfId="10718"/>
    <cellStyle name="Normalny 2 94 11 3 2" xfId="10719"/>
    <cellStyle name="Normalny 2 94 11 3 3" xfId="10720"/>
    <cellStyle name="Normalny 2 94 11 3 4" xfId="10721"/>
    <cellStyle name="Normalny 2 94 11 3 5" xfId="10722"/>
    <cellStyle name="Normalny 2 94 11 3 6" xfId="10723"/>
    <cellStyle name="Normalny 2 94 11 30" xfId="10724"/>
    <cellStyle name="Normalny 2 94 11 30 2" xfId="10725"/>
    <cellStyle name="Normalny 2 94 11 30 3" xfId="10726"/>
    <cellStyle name="Normalny 2 94 11 30 4" xfId="10727"/>
    <cellStyle name="Normalny 2 94 11 30 5" xfId="10728"/>
    <cellStyle name="Normalny 2 94 11 30 6" xfId="10729"/>
    <cellStyle name="Normalny 2 94 11 31" xfId="10730"/>
    <cellStyle name="Normalny 2 94 11 31 2" xfId="10731"/>
    <cellStyle name="Normalny 2 94 11 31 3" xfId="10732"/>
    <cellStyle name="Normalny 2 94 11 31 4" xfId="10733"/>
    <cellStyle name="Normalny 2 94 11 31 5" xfId="10734"/>
    <cellStyle name="Normalny 2 94 11 31 6" xfId="10735"/>
    <cellStyle name="Normalny 2 94 11 32" xfId="10736"/>
    <cellStyle name="Normalny 2 94 11 32 2" xfId="10737"/>
    <cellStyle name="Normalny 2 94 11 32 3" xfId="10738"/>
    <cellStyle name="Normalny 2 94 11 32 4" xfId="10739"/>
    <cellStyle name="Normalny 2 94 11 32 5" xfId="10740"/>
    <cellStyle name="Normalny 2 94 11 32 6" xfId="10741"/>
    <cellStyle name="Normalny 2 94 11 33" xfId="10742"/>
    <cellStyle name="Normalny 2 94 11 33 2" xfId="10743"/>
    <cellStyle name="Normalny 2 94 11 33 3" xfId="10744"/>
    <cellStyle name="Normalny 2 94 11 33 4" xfId="10745"/>
    <cellStyle name="Normalny 2 94 11 33 5" xfId="10746"/>
    <cellStyle name="Normalny 2 94 11 33 6" xfId="10747"/>
    <cellStyle name="Normalny 2 94 11 34" xfId="10748"/>
    <cellStyle name="Normalny 2 94 11 34 2" xfId="10749"/>
    <cellStyle name="Normalny 2 94 11 34 3" xfId="10750"/>
    <cellStyle name="Normalny 2 94 11 34 4" xfId="10751"/>
    <cellStyle name="Normalny 2 94 11 34 5" xfId="10752"/>
    <cellStyle name="Normalny 2 94 11 34 6" xfId="10753"/>
    <cellStyle name="Normalny 2 94 11 35" xfId="10754"/>
    <cellStyle name="Normalny 2 94 11 35 2" xfId="10755"/>
    <cellStyle name="Normalny 2 94 11 35 3" xfId="10756"/>
    <cellStyle name="Normalny 2 94 11 35 4" xfId="10757"/>
    <cellStyle name="Normalny 2 94 11 35 5" xfId="10758"/>
    <cellStyle name="Normalny 2 94 11 35 6" xfId="10759"/>
    <cellStyle name="Normalny 2 94 11 36" xfId="10760"/>
    <cellStyle name="Normalny 2 94 11 36 2" xfId="10761"/>
    <cellStyle name="Normalny 2 94 11 36 3" xfId="10762"/>
    <cellStyle name="Normalny 2 94 11 36 4" xfId="10763"/>
    <cellStyle name="Normalny 2 94 11 36 5" xfId="10764"/>
    <cellStyle name="Normalny 2 94 11 36 6" xfId="10765"/>
    <cellStyle name="Normalny 2 94 11 37" xfId="10766"/>
    <cellStyle name="Normalny 2 94 11 37 2" xfId="10767"/>
    <cellStyle name="Normalny 2 94 11 37 3" xfId="10768"/>
    <cellStyle name="Normalny 2 94 11 37 4" xfId="10769"/>
    <cellStyle name="Normalny 2 94 11 37 5" xfId="10770"/>
    <cellStyle name="Normalny 2 94 11 37 6" xfId="10771"/>
    <cellStyle name="Normalny 2 94 11 38" xfId="10772"/>
    <cellStyle name="Normalny 2 94 11 38 2" xfId="10773"/>
    <cellStyle name="Normalny 2 94 11 38 3" xfId="10774"/>
    <cellStyle name="Normalny 2 94 11 38 4" xfId="10775"/>
    <cellStyle name="Normalny 2 94 11 38 5" xfId="10776"/>
    <cellStyle name="Normalny 2 94 11 38 6" xfId="10777"/>
    <cellStyle name="Normalny 2 94 11 39" xfId="10778"/>
    <cellStyle name="Normalny 2 94 11 39 2" xfId="10779"/>
    <cellStyle name="Normalny 2 94 11 39 3" xfId="10780"/>
    <cellStyle name="Normalny 2 94 11 39 4" xfId="10781"/>
    <cellStyle name="Normalny 2 94 11 39 5" xfId="10782"/>
    <cellStyle name="Normalny 2 94 11 39 6" xfId="10783"/>
    <cellStyle name="Normalny 2 94 11 4" xfId="10784"/>
    <cellStyle name="Normalny 2 94 11 4 2" xfId="10785"/>
    <cellStyle name="Normalny 2 94 11 4 3" xfId="10786"/>
    <cellStyle name="Normalny 2 94 11 4 4" xfId="10787"/>
    <cellStyle name="Normalny 2 94 11 4 5" xfId="10788"/>
    <cellStyle name="Normalny 2 94 11 4 6" xfId="10789"/>
    <cellStyle name="Normalny 2 94 11 40" xfId="10790"/>
    <cellStyle name="Normalny 2 94 11 40 2" xfId="10791"/>
    <cellStyle name="Normalny 2 94 11 40 3" xfId="10792"/>
    <cellStyle name="Normalny 2 94 11 40 4" xfId="10793"/>
    <cellStyle name="Normalny 2 94 11 40 5" xfId="10794"/>
    <cellStyle name="Normalny 2 94 11 40 6" xfId="10795"/>
    <cellStyle name="Normalny 2 94 11 41" xfId="10796"/>
    <cellStyle name="Normalny 2 94 11 41 2" xfId="10797"/>
    <cellStyle name="Normalny 2 94 11 41 3" xfId="10798"/>
    <cellStyle name="Normalny 2 94 11 41 4" xfId="10799"/>
    <cellStyle name="Normalny 2 94 11 41 5" xfId="10800"/>
    <cellStyle name="Normalny 2 94 11 41 6" xfId="10801"/>
    <cellStyle name="Normalny 2 94 11 42" xfId="10802"/>
    <cellStyle name="Normalny 2 94 11 42 2" xfId="10803"/>
    <cellStyle name="Normalny 2 94 11 42 3" xfId="10804"/>
    <cellStyle name="Normalny 2 94 11 42 4" xfId="10805"/>
    <cellStyle name="Normalny 2 94 11 42 5" xfId="10806"/>
    <cellStyle name="Normalny 2 94 11 42 6" xfId="10807"/>
    <cellStyle name="Normalny 2 94 11 43" xfId="10808"/>
    <cellStyle name="Normalny 2 94 11 43 2" xfId="10809"/>
    <cellStyle name="Normalny 2 94 11 43 3" xfId="10810"/>
    <cellStyle name="Normalny 2 94 11 43 4" xfId="10811"/>
    <cellStyle name="Normalny 2 94 11 43 5" xfId="10812"/>
    <cellStyle name="Normalny 2 94 11 43 6" xfId="10813"/>
    <cellStyle name="Normalny 2 94 11 44" xfId="10814"/>
    <cellStyle name="Normalny 2 94 11 44 2" xfId="10815"/>
    <cellStyle name="Normalny 2 94 11 44 3" xfId="10816"/>
    <cellStyle name="Normalny 2 94 11 44 4" xfId="10817"/>
    <cellStyle name="Normalny 2 94 11 44 5" xfId="10818"/>
    <cellStyle name="Normalny 2 94 11 44 6" xfId="10819"/>
    <cellStyle name="Normalny 2 94 11 45" xfId="10820"/>
    <cellStyle name="Normalny 2 94 11 45 2" xfId="10821"/>
    <cellStyle name="Normalny 2 94 11 45 3" xfId="10822"/>
    <cellStyle name="Normalny 2 94 11 45 4" xfId="10823"/>
    <cellStyle name="Normalny 2 94 11 45 5" xfId="10824"/>
    <cellStyle name="Normalny 2 94 11 45 6" xfId="10825"/>
    <cellStyle name="Normalny 2 94 11 46" xfId="10826"/>
    <cellStyle name="Normalny 2 94 11 46 2" xfId="10827"/>
    <cellStyle name="Normalny 2 94 11 46 3" xfId="10828"/>
    <cellStyle name="Normalny 2 94 11 46 4" xfId="10829"/>
    <cellStyle name="Normalny 2 94 11 46 5" xfId="10830"/>
    <cellStyle name="Normalny 2 94 11 46 6" xfId="10831"/>
    <cellStyle name="Normalny 2 94 11 47" xfId="10832"/>
    <cellStyle name="Normalny 2 94 11 47 2" xfId="10833"/>
    <cellStyle name="Normalny 2 94 11 47 3" xfId="10834"/>
    <cellStyle name="Normalny 2 94 11 47 4" xfId="10835"/>
    <cellStyle name="Normalny 2 94 11 47 5" xfId="10836"/>
    <cellStyle name="Normalny 2 94 11 47 6" xfId="10837"/>
    <cellStyle name="Normalny 2 94 11 48" xfId="10838"/>
    <cellStyle name="Normalny 2 94 11 48 2" xfId="10839"/>
    <cellStyle name="Normalny 2 94 11 48 3" xfId="10840"/>
    <cellStyle name="Normalny 2 94 11 48 4" xfId="10841"/>
    <cellStyle name="Normalny 2 94 11 48 5" xfId="10842"/>
    <cellStyle name="Normalny 2 94 11 48 6" xfId="10843"/>
    <cellStyle name="Normalny 2 94 11 49" xfId="10844"/>
    <cellStyle name="Normalny 2 94 11 49 2" xfId="10845"/>
    <cellStyle name="Normalny 2 94 11 49 3" xfId="10846"/>
    <cellStyle name="Normalny 2 94 11 49 4" xfId="10847"/>
    <cellStyle name="Normalny 2 94 11 49 5" xfId="10848"/>
    <cellStyle name="Normalny 2 94 11 49 6" xfId="10849"/>
    <cellStyle name="Normalny 2 94 11 5" xfId="10850"/>
    <cellStyle name="Normalny 2 94 11 5 2" xfId="10851"/>
    <cellStyle name="Normalny 2 94 11 5 3" xfId="10852"/>
    <cellStyle name="Normalny 2 94 11 5 4" xfId="10853"/>
    <cellStyle name="Normalny 2 94 11 5 5" xfId="10854"/>
    <cellStyle name="Normalny 2 94 11 5 6" xfId="10855"/>
    <cellStyle name="Normalny 2 94 11 50" xfId="10856"/>
    <cellStyle name="Normalny 2 94 11 50 2" xfId="10857"/>
    <cellStyle name="Normalny 2 94 11 50 3" xfId="10858"/>
    <cellStyle name="Normalny 2 94 11 50 4" xfId="10859"/>
    <cellStyle name="Normalny 2 94 11 50 5" xfId="10860"/>
    <cellStyle name="Normalny 2 94 11 50 6" xfId="10861"/>
    <cellStyle name="Normalny 2 94 11 51" xfId="10862"/>
    <cellStyle name="Normalny 2 94 11 51 2" xfId="10863"/>
    <cellStyle name="Normalny 2 94 11 51 3" xfId="10864"/>
    <cellStyle name="Normalny 2 94 11 51 4" xfId="10865"/>
    <cellStyle name="Normalny 2 94 11 51 5" xfId="10866"/>
    <cellStyle name="Normalny 2 94 11 51 6" xfId="10867"/>
    <cellStyle name="Normalny 2 94 11 52" xfId="10868"/>
    <cellStyle name="Normalny 2 94 11 52 2" xfId="10869"/>
    <cellStyle name="Normalny 2 94 11 52 3" xfId="10870"/>
    <cellStyle name="Normalny 2 94 11 52 4" xfId="10871"/>
    <cellStyle name="Normalny 2 94 11 52 5" xfId="10872"/>
    <cellStyle name="Normalny 2 94 11 52 6" xfId="10873"/>
    <cellStyle name="Normalny 2 94 11 53" xfId="10874"/>
    <cellStyle name="Normalny 2 94 11 53 2" xfId="10875"/>
    <cellStyle name="Normalny 2 94 11 53 3" xfId="10876"/>
    <cellStyle name="Normalny 2 94 11 53 4" xfId="10877"/>
    <cellStyle name="Normalny 2 94 11 53 5" xfId="10878"/>
    <cellStyle name="Normalny 2 94 11 53 6" xfId="10879"/>
    <cellStyle name="Normalny 2 94 11 54" xfId="10880"/>
    <cellStyle name="Normalny 2 94 11 54 2" xfId="10881"/>
    <cellStyle name="Normalny 2 94 11 54 3" xfId="10882"/>
    <cellStyle name="Normalny 2 94 11 54 4" xfId="10883"/>
    <cellStyle name="Normalny 2 94 11 54 5" xfId="10884"/>
    <cellStyle name="Normalny 2 94 11 54 6" xfId="10885"/>
    <cellStyle name="Normalny 2 94 11 55" xfId="10886"/>
    <cellStyle name="Normalny 2 94 11 55 2" xfId="10887"/>
    <cellStyle name="Normalny 2 94 11 55 3" xfId="10888"/>
    <cellStyle name="Normalny 2 94 11 55 4" xfId="10889"/>
    <cellStyle name="Normalny 2 94 11 55 5" xfId="10890"/>
    <cellStyle name="Normalny 2 94 11 55 6" xfId="10891"/>
    <cellStyle name="Normalny 2 94 11 56" xfId="10892"/>
    <cellStyle name="Normalny 2 94 11 56 2" xfId="10893"/>
    <cellStyle name="Normalny 2 94 11 56 3" xfId="10894"/>
    <cellStyle name="Normalny 2 94 11 56 4" xfId="10895"/>
    <cellStyle name="Normalny 2 94 11 56 5" xfId="10896"/>
    <cellStyle name="Normalny 2 94 11 56 6" xfId="10897"/>
    <cellStyle name="Normalny 2 94 11 57" xfId="10898"/>
    <cellStyle name="Normalny 2 94 11 57 2" xfId="10899"/>
    <cellStyle name="Normalny 2 94 11 57 3" xfId="10900"/>
    <cellStyle name="Normalny 2 94 11 57 4" xfId="10901"/>
    <cellStyle name="Normalny 2 94 11 57 5" xfId="10902"/>
    <cellStyle name="Normalny 2 94 11 57 6" xfId="10903"/>
    <cellStyle name="Normalny 2 94 11 58" xfId="10904"/>
    <cellStyle name="Normalny 2 94 11 58 2" xfId="10905"/>
    <cellStyle name="Normalny 2 94 11 58 3" xfId="10906"/>
    <cellStyle name="Normalny 2 94 11 58 4" xfId="10907"/>
    <cellStyle name="Normalny 2 94 11 58 5" xfId="10908"/>
    <cellStyle name="Normalny 2 94 11 58 6" xfId="10909"/>
    <cellStyle name="Normalny 2 94 11 59" xfId="10910"/>
    <cellStyle name="Normalny 2 94 11 59 2" xfId="10911"/>
    <cellStyle name="Normalny 2 94 11 59 3" xfId="10912"/>
    <cellStyle name="Normalny 2 94 11 59 4" xfId="10913"/>
    <cellStyle name="Normalny 2 94 11 59 5" xfId="10914"/>
    <cellStyle name="Normalny 2 94 11 59 6" xfId="10915"/>
    <cellStyle name="Normalny 2 94 11 6" xfId="10916"/>
    <cellStyle name="Normalny 2 94 11 6 10" xfId="10917"/>
    <cellStyle name="Normalny 2 94 11 6 11" xfId="10918"/>
    <cellStyle name="Normalny 2 94 11 6 12" xfId="10919"/>
    <cellStyle name="Normalny 2 94 11 6 13" xfId="10920"/>
    <cellStyle name="Normalny 2 94 11 6 14" xfId="10921"/>
    <cellStyle name="Normalny 2 94 11 6 15" xfId="10922"/>
    <cellStyle name="Normalny 2 94 11 6 16" xfId="10923"/>
    <cellStyle name="Normalny 2 94 11 6 17" xfId="10924"/>
    <cellStyle name="Normalny 2 94 11 6 18" xfId="10925"/>
    <cellStyle name="Normalny 2 94 11 6 19" xfId="10926"/>
    <cellStyle name="Normalny 2 94 11 6 2" xfId="10927"/>
    <cellStyle name="Normalny 2 94 11 6 2 10" xfId="10928"/>
    <cellStyle name="Normalny 2 94 11 6 2 10 2" xfId="10929"/>
    <cellStyle name="Normalny 2 94 11 6 2 10 3" xfId="10930"/>
    <cellStyle name="Normalny 2 94 11 6 2 10 4" xfId="10931"/>
    <cellStyle name="Normalny 2 94 11 6 2 10 5" xfId="10932"/>
    <cellStyle name="Normalny 2 94 11 6 2 10 6" xfId="10933"/>
    <cellStyle name="Normalny 2 94 11 6 2 100" xfId="10934"/>
    <cellStyle name="Normalny 2 94 11 6 2 11" xfId="10935"/>
    <cellStyle name="Normalny 2 94 11 6 2 11 2" xfId="10936"/>
    <cellStyle name="Normalny 2 94 11 6 2 11 3" xfId="10937"/>
    <cellStyle name="Normalny 2 94 11 6 2 11 4" xfId="10938"/>
    <cellStyle name="Normalny 2 94 11 6 2 11 5" xfId="10939"/>
    <cellStyle name="Normalny 2 94 11 6 2 11 6" xfId="10940"/>
    <cellStyle name="Normalny 2 94 11 6 2 12" xfId="10941"/>
    <cellStyle name="Normalny 2 94 11 6 2 12 2" xfId="10942"/>
    <cellStyle name="Normalny 2 94 11 6 2 12 3" xfId="10943"/>
    <cellStyle name="Normalny 2 94 11 6 2 12 4" xfId="10944"/>
    <cellStyle name="Normalny 2 94 11 6 2 12 5" xfId="10945"/>
    <cellStyle name="Normalny 2 94 11 6 2 12 6" xfId="10946"/>
    <cellStyle name="Normalny 2 94 11 6 2 13" xfId="10947"/>
    <cellStyle name="Normalny 2 94 11 6 2 13 2" xfId="10948"/>
    <cellStyle name="Normalny 2 94 11 6 2 13 3" xfId="10949"/>
    <cellStyle name="Normalny 2 94 11 6 2 13 4" xfId="10950"/>
    <cellStyle name="Normalny 2 94 11 6 2 13 5" xfId="10951"/>
    <cellStyle name="Normalny 2 94 11 6 2 13 6" xfId="10952"/>
    <cellStyle name="Normalny 2 94 11 6 2 14" xfId="10953"/>
    <cellStyle name="Normalny 2 94 11 6 2 14 2" xfId="10954"/>
    <cellStyle name="Normalny 2 94 11 6 2 14 3" xfId="10955"/>
    <cellStyle name="Normalny 2 94 11 6 2 14 4" xfId="10956"/>
    <cellStyle name="Normalny 2 94 11 6 2 14 5" xfId="10957"/>
    <cellStyle name="Normalny 2 94 11 6 2 14 6" xfId="10958"/>
    <cellStyle name="Normalny 2 94 11 6 2 15" xfId="10959"/>
    <cellStyle name="Normalny 2 94 11 6 2 15 2" xfId="10960"/>
    <cellStyle name="Normalny 2 94 11 6 2 15 3" xfId="10961"/>
    <cellStyle name="Normalny 2 94 11 6 2 15 4" xfId="10962"/>
    <cellStyle name="Normalny 2 94 11 6 2 15 5" xfId="10963"/>
    <cellStyle name="Normalny 2 94 11 6 2 15 6" xfId="10964"/>
    <cellStyle name="Normalny 2 94 11 6 2 16" xfId="10965"/>
    <cellStyle name="Normalny 2 94 11 6 2 16 2" xfId="10966"/>
    <cellStyle name="Normalny 2 94 11 6 2 16 3" xfId="10967"/>
    <cellStyle name="Normalny 2 94 11 6 2 16 4" xfId="10968"/>
    <cellStyle name="Normalny 2 94 11 6 2 16 5" xfId="10969"/>
    <cellStyle name="Normalny 2 94 11 6 2 16 6" xfId="10970"/>
    <cellStyle name="Normalny 2 94 11 6 2 17" xfId="10971"/>
    <cellStyle name="Normalny 2 94 11 6 2 17 2" xfId="10972"/>
    <cellStyle name="Normalny 2 94 11 6 2 17 3" xfId="10973"/>
    <cellStyle name="Normalny 2 94 11 6 2 17 4" xfId="10974"/>
    <cellStyle name="Normalny 2 94 11 6 2 17 5" xfId="10975"/>
    <cellStyle name="Normalny 2 94 11 6 2 17 6" xfId="10976"/>
    <cellStyle name="Normalny 2 94 11 6 2 18" xfId="10977"/>
    <cellStyle name="Normalny 2 94 11 6 2 18 2" xfId="10978"/>
    <cellStyle name="Normalny 2 94 11 6 2 18 3" xfId="10979"/>
    <cellStyle name="Normalny 2 94 11 6 2 18 4" xfId="10980"/>
    <cellStyle name="Normalny 2 94 11 6 2 18 5" xfId="10981"/>
    <cellStyle name="Normalny 2 94 11 6 2 18 6" xfId="10982"/>
    <cellStyle name="Normalny 2 94 11 6 2 19" xfId="10983"/>
    <cellStyle name="Normalny 2 94 11 6 2 19 2" xfId="10984"/>
    <cellStyle name="Normalny 2 94 11 6 2 19 3" xfId="10985"/>
    <cellStyle name="Normalny 2 94 11 6 2 19 4" xfId="10986"/>
    <cellStyle name="Normalny 2 94 11 6 2 19 5" xfId="10987"/>
    <cellStyle name="Normalny 2 94 11 6 2 19 6" xfId="10988"/>
    <cellStyle name="Normalny 2 94 11 6 2 2" xfId="10989"/>
    <cellStyle name="Normalny 2 94 11 6 2 2 10" xfId="10990"/>
    <cellStyle name="Normalny 2 94 11 6 2 2 11" xfId="10991"/>
    <cellStyle name="Normalny 2 94 11 6 2 2 12" xfId="10992"/>
    <cellStyle name="Normalny 2 94 11 6 2 2 13" xfId="10993"/>
    <cellStyle name="Normalny 2 94 11 6 2 2 14" xfId="10994"/>
    <cellStyle name="Normalny 2 94 11 6 2 2 15" xfId="10995"/>
    <cellStyle name="Normalny 2 94 11 6 2 2 16" xfId="10996"/>
    <cellStyle name="Normalny 2 94 11 6 2 2 17" xfId="10997"/>
    <cellStyle name="Normalny 2 94 11 6 2 2 18" xfId="10998"/>
    <cellStyle name="Normalny 2 94 11 6 2 2 19" xfId="10999"/>
    <cellStyle name="Normalny 2 94 11 6 2 2 2" xfId="11000"/>
    <cellStyle name="Normalny 2 94 11 6 2 2 2 10" xfId="11001"/>
    <cellStyle name="Normalny 2 94 11 6 2 2 2 10 2" xfId="11002"/>
    <cellStyle name="Normalny 2 94 11 6 2 2 2 10 3" xfId="11003"/>
    <cellStyle name="Normalny 2 94 11 6 2 2 2 10 4" xfId="11004"/>
    <cellStyle name="Normalny 2 94 11 6 2 2 2 10 5" xfId="11005"/>
    <cellStyle name="Normalny 2 94 11 6 2 2 2 10 6" xfId="11006"/>
    <cellStyle name="Normalny 2 94 11 6 2 2 2 11" xfId="11007"/>
    <cellStyle name="Normalny 2 94 11 6 2 2 2 11 2" xfId="11008"/>
    <cellStyle name="Normalny 2 94 11 6 2 2 2 11 3" xfId="11009"/>
    <cellStyle name="Normalny 2 94 11 6 2 2 2 11 4" xfId="11010"/>
    <cellStyle name="Normalny 2 94 11 6 2 2 2 11 5" xfId="11011"/>
    <cellStyle name="Normalny 2 94 11 6 2 2 2 11 6" xfId="11012"/>
    <cellStyle name="Normalny 2 94 11 6 2 2 2 12" xfId="11013"/>
    <cellStyle name="Normalny 2 94 11 6 2 2 2 12 2" xfId="11014"/>
    <cellStyle name="Normalny 2 94 11 6 2 2 2 12 3" xfId="11015"/>
    <cellStyle name="Normalny 2 94 11 6 2 2 2 12 4" xfId="11016"/>
    <cellStyle name="Normalny 2 94 11 6 2 2 2 12 5" xfId="11017"/>
    <cellStyle name="Normalny 2 94 11 6 2 2 2 12 6" xfId="11018"/>
    <cellStyle name="Normalny 2 94 11 6 2 2 2 13" xfId="11019"/>
    <cellStyle name="Normalny 2 94 11 6 2 2 2 13 2" xfId="11020"/>
    <cellStyle name="Normalny 2 94 11 6 2 2 2 13 3" xfId="11021"/>
    <cellStyle name="Normalny 2 94 11 6 2 2 2 13 4" xfId="11022"/>
    <cellStyle name="Normalny 2 94 11 6 2 2 2 13 5" xfId="11023"/>
    <cellStyle name="Normalny 2 94 11 6 2 2 2 13 6" xfId="11024"/>
    <cellStyle name="Normalny 2 94 11 6 2 2 2 14" xfId="11025"/>
    <cellStyle name="Normalny 2 94 11 6 2 2 2 14 2" xfId="11026"/>
    <cellStyle name="Normalny 2 94 11 6 2 2 2 14 3" xfId="11027"/>
    <cellStyle name="Normalny 2 94 11 6 2 2 2 14 4" xfId="11028"/>
    <cellStyle name="Normalny 2 94 11 6 2 2 2 14 5" xfId="11029"/>
    <cellStyle name="Normalny 2 94 11 6 2 2 2 14 6" xfId="11030"/>
    <cellStyle name="Normalny 2 94 11 6 2 2 2 15" xfId="11031"/>
    <cellStyle name="Normalny 2 94 11 6 2 2 2 15 2" xfId="11032"/>
    <cellStyle name="Normalny 2 94 11 6 2 2 2 15 3" xfId="11033"/>
    <cellStyle name="Normalny 2 94 11 6 2 2 2 15 4" xfId="11034"/>
    <cellStyle name="Normalny 2 94 11 6 2 2 2 15 5" xfId="11035"/>
    <cellStyle name="Normalny 2 94 11 6 2 2 2 15 6" xfId="11036"/>
    <cellStyle name="Normalny 2 94 11 6 2 2 2 16" xfId="11037"/>
    <cellStyle name="Normalny 2 94 11 6 2 2 2 16 2" xfId="11038"/>
    <cellStyle name="Normalny 2 94 11 6 2 2 2 16 3" xfId="11039"/>
    <cellStyle name="Normalny 2 94 11 6 2 2 2 16 4" xfId="11040"/>
    <cellStyle name="Normalny 2 94 11 6 2 2 2 16 5" xfId="11041"/>
    <cellStyle name="Normalny 2 94 11 6 2 2 2 16 6" xfId="11042"/>
    <cellStyle name="Normalny 2 94 11 6 2 2 2 17" xfId="11043"/>
    <cellStyle name="Normalny 2 94 11 6 2 2 2 17 2" xfId="11044"/>
    <cellStyle name="Normalny 2 94 11 6 2 2 2 17 3" xfId="11045"/>
    <cellStyle name="Normalny 2 94 11 6 2 2 2 17 4" xfId="11046"/>
    <cellStyle name="Normalny 2 94 11 6 2 2 2 17 5" xfId="11047"/>
    <cellStyle name="Normalny 2 94 11 6 2 2 2 17 6" xfId="11048"/>
    <cellStyle name="Normalny 2 94 11 6 2 2 2 18" xfId="11049"/>
    <cellStyle name="Normalny 2 94 11 6 2 2 2 18 2" xfId="11050"/>
    <cellStyle name="Normalny 2 94 11 6 2 2 2 18 3" xfId="11051"/>
    <cellStyle name="Normalny 2 94 11 6 2 2 2 18 4" xfId="11052"/>
    <cellStyle name="Normalny 2 94 11 6 2 2 2 18 5" xfId="11053"/>
    <cellStyle name="Normalny 2 94 11 6 2 2 2 18 6" xfId="11054"/>
    <cellStyle name="Normalny 2 94 11 6 2 2 2 19" xfId="11055"/>
    <cellStyle name="Normalny 2 94 11 6 2 2 2 19 2" xfId="11056"/>
    <cellStyle name="Normalny 2 94 11 6 2 2 2 19 3" xfId="11057"/>
    <cellStyle name="Normalny 2 94 11 6 2 2 2 19 4" xfId="11058"/>
    <cellStyle name="Normalny 2 94 11 6 2 2 2 19 5" xfId="11059"/>
    <cellStyle name="Normalny 2 94 11 6 2 2 2 19 6" xfId="11060"/>
    <cellStyle name="Normalny 2 94 11 6 2 2 2 2" xfId="11061"/>
    <cellStyle name="Normalny 2 94 11 6 2 2 2 2 2" xfId="11062"/>
    <cellStyle name="Normalny 2 94 11 6 2 2 2 2 2 2" xfId="11063"/>
    <cellStyle name="Normalny 2 94 11 6 2 2 2 2 2 3" xfId="11064"/>
    <cellStyle name="Normalny 2 94 11 6 2 2 2 2 2 4" xfId="11065"/>
    <cellStyle name="Normalny 2 94 11 6 2 2 2 2 2 5" xfId="11066"/>
    <cellStyle name="Normalny 2 94 11 6 2 2 2 2 2 6" xfId="11067"/>
    <cellStyle name="Normalny 2 94 11 6 2 2 2 20" xfId="11068"/>
    <cellStyle name="Normalny 2 94 11 6 2 2 2 20 2" xfId="11069"/>
    <cellStyle name="Normalny 2 94 11 6 2 2 2 20 3" xfId="11070"/>
    <cellStyle name="Normalny 2 94 11 6 2 2 2 20 4" xfId="11071"/>
    <cellStyle name="Normalny 2 94 11 6 2 2 2 20 5" xfId="11072"/>
    <cellStyle name="Normalny 2 94 11 6 2 2 2 20 6" xfId="11073"/>
    <cellStyle name="Normalny 2 94 11 6 2 2 2 21" xfId="11074"/>
    <cellStyle name="Normalny 2 94 11 6 2 2 2 21 2" xfId="11075"/>
    <cellStyle name="Normalny 2 94 11 6 2 2 2 21 3" xfId="11076"/>
    <cellStyle name="Normalny 2 94 11 6 2 2 2 21 4" xfId="11077"/>
    <cellStyle name="Normalny 2 94 11 6 2 2 2 21 5" xfId="11078"/>
    <cellStyle name="Normalny 2 94 11 6 2 2 2 21 6" xfId="11079"/>
    <cellStyle name="Normalny 2 94 11 6 2 2 2 22" xfId="11080"/>
    <cellStyle name="Normalny 2 94 11 6 2 2 2 22 2" xfId="11081"/>
    <cellStyle name="Normalny 2 94 11 6 2 2 2 22 3" xfId="11082"/>
    <cellStyle name="Normalny 2 94 11 6 2 2 2 22 4" xfId="11083"/>
    <cellStyle name="Normalny 2 94 11 6 2 2 2 22 5" xfId="11084"/>
    <cellStyle name="Normalny 2 94 11 6 2 2 2 22 6" xfId="11085"/>
    <cellStyle name="Normalny 2 94 11 6 2 2 2 23" xfId="11086"/>
    <cellStyle name="Normalny 2 94 11 6 2 2 2 23 2" xfId="11087"/>
    <cellStyle name="Normalny 2 94 11 6 2 2 2 23 3" xfId="11088"/>
    <cellStyle name="Normalny 2 94 11 6 2 2 2 23 4" xfId="11089"/>
    <cellStyle name="Normalny 2 94 11 6 2 2 2 23 5" xfId="11090"/>
    <cellStyle name="Normalny 2 94 11 6 2 2 2 23 6" xfId="11091"/>
    <cellStyle name="Normalny 2 94 11 6 2 2 2 24" xfId="11092"/>
    <cellStyle name="Normalny 2 94 11 6 2 2 2 24 2" xfId="11093"/>
    <cellStyle name="Normalny 2 94 11 6 2 2 2 24 3" xfId="11094"/>
    <cellStyle name="Normalny 2 94 11 6 2 2 2 24 4" xfId="11095"/>
    <cellStyle name="Normalny 2 94 11 6 2 2 2 24 5" xfId="11096"/>
    <cellStyle name="Normalny 2 94 11 6 2 2 2 24 6" xfId="11097"/>
    <cellStyle name="Normalny 2 94 11 6 2 2 2 25" xfId="11098"/>
    <cellStyle name="Normalny 2 94 11 6 2 2 2 26" xfId="11099"/>
    <cellStyle name="Normalny 2 94 11 6 2 2 2 27" xfId="11100"/>
    <cellStyle name="Normalny 2 94 11 6 2 2 2 28" xfId="11101"/>
    <cellStyle name="Normalny 2 94 11 6 2 2 2 3" xfId="11102"/>
    <cellStyle name="Normalny 2 94 11 6 2 2 2 3 2" xfId="11103"/>
    <cellStyle name="Normalny 2 94 11 6 2 2 2 3 3" xfId="11104"/>
    <cellStyle name="Normalny 2 94 11 6 2 2 2 3 4" xfId="11105"/>
    <cellStyle name="Normalny 2 94 11 6 2 2 2 3 5" xfId="11106"/>
    <cellStyle name="Normalny 2 94 11 6 2 2 2 3 6" xfId="11107"/>
    <cellStyle name="Normalny 2 94 11 6 2 2 2 4" xfId="11108"/>
    <cellStyle name="Normalny 2 94 11 6 2 2 2 4 2" xfId="11109"/>
    <cellStyle name="Normalny 2 94 11 6 2 2 2 4 3" xfId="11110"/>
    <cellStyle name="Normalny 2 94 11 6 2 2 2 4 4" xfId="11111"/>
    <cellStyle name="Normalny 2 94 11 6 2 2 2 4 5" xfId="11112"/>
    <cellStyle name="Normalny 2 94 11 6 2 2 2 4 6" xfId="11113"/>
    <cellStyle name="Normalny 2 94 11 6 2 2 2 5" xfId="11114"/>
    <cellStyle name="Normalny 2 94 11 6 2 2 2 5 2" xfId="11115"/>
    <cellStyle name="Normalny 2 94 11 6 2 2 2 5 3" xfId="11116"/>
    <cellStyle name="Normalny 2 94 11 6 2 2 2 5 4" xfId="11117"/>
    <cellStyle name="Normalny 2 94 11 6 2 2 2 5 5" xfId="11118"/>
    <cellStyle name="Normalny 2 94 11 6 2 2 2 5 6" xfId="11119"/>
    <cellStyle name="Normalny 2 94 11 6 2 2 2 6" xfId="11120"/>
    <cellStyle name="Normalny 2 94 11 6 2 2 2 6 2" xfId="11121"/>
    <cellStyle name="Normalny 2 94 11 6 2 2 2 6 3" xfId="11122"/>
    <cellStyle name="Normalny 2 94 11 6 2 2 2 6 4" xfId="11123"/>
    <cellStyle name="Normalny 2 94 11 6 2 2 2 6 5" xfId="11124"/>
    <cellStyle name="Normalny 2 94 11 6 2 2 2 6 6" xfId="11125"/>
    <cellStyle name="Normalny 2 94 11 6 2 2 2 7" xfId="11126"/>
    <cellStyle name="Normalny 2 94 11 6 2 2 2 7 2" xfId="11127"/>
    <cellStyle name="Normalny 2 94 11 6 2 2 2 7 3" xfId="11128"/>
    <cellStyle name="Normalny 2 94 11 6 2 2 2 7 4" xfId="11129"/>
    <cellStyle name="Normalny 2 94 11 6 2 2 2 7 5" xfId="11130"/>
    <cellStyle name="Normalny 2 94 11 6 2 2 2 7 6" xfId="11131"/>
    <cellStyle name="Normalny 2 94 11 6 2 2 2 8" xfId="11132"/>
    <cellStyle name="Normalny 2 94 11 6 2 2 2 8 2" xfId="11133"/>
    <cellStyle name="Normalny 2 94 11 6 2 2 2 8 3" xfId="11134"/>
    <cellStyle name="Normalny 2 94 11 6 2 2 2 8 4" xfId="11135"/>
    <cellStyle name="Normalny 2 94 11 6 2 2 2 8 5" xfId="11136"/>
    <cellStyle name="Normalny 2 94 11 6 2 2 2 8 6" xfId="11137"/>
    <cellStyle name="Normalny 2 94 11 6 2 2 2 9" xfId="11138"/>
    <cellStyle name="Normalny 2 94 11 6 2 2 2 9 2" xfId="11139"/>
    <cellStyle name="Normalny 2 94 11 6 2 2 2 9 3" xfId="11140"/>
    <cellStyle name="Normalny 2 94 11 6 2 2 2 9 4" xfId="11141"/>
    <cellStyle name="Normalny 2 94 11 6 2 2 2 9 5" xfId="11142"/>
    <cellStyle name="Normalny 2 94 11 6 2 2 2 9 6" xfId="11143"/>
    <cellStyle name="Normalny 2 94 11 6 2 2 20" xfId="11144"/>
    <cellStyle name="Normalny 2 94 11 6 2 2 21" xfId="11145"/>
    <cellStyle name="Normalny 2 94 11 6 2 2 22" xfId="11146"/>
    <cellStyle name="Normalny 2 94 11 6 2 2 23" xfId="11147"/>
    <cellStyle name="Normalny 2 94 11 6 2 2 24" xfId="11148"/>
    <cellStyle name="Normalny 2 94 11 6 2 2 25" xfId="11149"/>
    <cellStyle name="Normalny 2 94 11 6 2 2 26" xfId="11150"/>
    <cellStyle name="Normalny 2 94 11 6 2 2 3" xfId="11151"/>
    <cellStyle name="Normalny 2 94 11 6 2 2 3 2" xfId="11152"/>
    <cellStyle name="Normalny 2 94 11 6 2 2 3 3" xfId="11153"/>
    <cellStyle name="Normalny 2 94 11 6 2 2 3 4" xfId="11154"/>
    <cellStyle name="Normalny 2 94 11 6 2 2 3 5" xfId="11155"/>
    <cellStyle name="Normalny 2 94 11 6 2 2 3 6" xfId="11156"/>
    <cellStyle name="Normalny 2 94 11 6 2 2 4" xfId="11157"/>
    <cellStyle name="Normalny 2 94 11 6 2 2 4 2" xfId="11158"/>
    <cellStyle name="Normalny 2 94 11 6 2 2 4 3" xfId="11159"/>
    <cellStyle name="Normalny 2 94 11 6 2 2 4 4" xfId="11160"/>
    <cellStyle name="Normalny 2 94 11 6 2 2 4 5" xfId="11161"/>
    <cellStyle name="Normalny 2 94 11 6 2 2 4 6" xfId="11162"/>
    <cellStyle name="Normalny 2 94 11 6 2 2 5" xfId="11163"/>
    <cellStyle name="Normalny 2 94 11 6 2 2 5 2" xfId="11164"/>
    <cellStyle name="Normalny 2 94 11 6 2 2 5 3" xfId="11165"/>
    <cellStyle name="Normalny 2 94 11 6 2 2 5 4" xfId="11166"/>
    <cellStyle name="Normalny 2 94 11 6 2 2 5 5" xfId="11167"/>
    <cellStyle name="Normalny 2 94 11 6 2 2 5 6" xfId="11168"/>
    <cellStyle name="Normalny 2 94 11 6 2 2 6" xfId="11169"/>
    <cellStyle name="Normalny 2 94 11 6 2 2 7" xfId="11170"/>
    <cellStyle name="Normalny 2 94 11 6 2 2 8" xfId="11171"/>
    <cellStyle name="Normalny 2 94 11 6 2 2 9" xfId="11172"/>
    <cellStyle name="Normalny 2 94 11 6 2 20" xfId="11173"/>
    <cellStyle name="Normalny 2 94 11 6 2 20 2" xfId="11174"/>
    <cellStyle name="Normalny 2 94 11 6 2 20 3" xfId="11175"/>
    <cellStyle name="Normalny 2 94 11 6 2 20 4" xfId="11176"/>
    <cellStyle name="Normalny 2 94 11 6 2 20 5" xfId="11177"/>
    <cellStyle name="Normalny 2 94 11 6 2 20 6" xfId="11178"/>
    <cellStyle name="Normalny 2 94 11 6 2 21" xfId="11179"/>
    <cellStyle name="Normalny 2 94 11 6 2 21 2" xfId="11180"/>
    <cellStyle name="Normalny 2 94 11 6 2 21 3" xfId="11181"/>
    <cellStyle name="Normalny 2 94 11 6 2 21 4" xfId="11182"/>
    <cellStyle name="Normalny 2 94 11 6 2 21 5" xfId="11183"/>
    <cellStyle name="Normalny 2 94 11 6 2 21 6" xfId="11184"/>
    <cellStyle name="Normalny 2 94 11 6 2 22" xfId="11185"/>
    <cellStyle name="Normalny 2 94 11 6 2 22 2" xfId="11186"/>
    <cellStyle name="Normalny 2 94 11 6 2 22 3" xfId="11187"/>
    <cellStyle name="Normalny 2 94 11 6 2 22 4" xfId="11188"/>
    <cellStyle name="Normalny 2 94 11 6 2 22 5" xfId="11189"/>
    <cellStyle name="Normalny 2 94 11 6 2 22 6" xfId="11190"/>
    <cellStyle name="Normalny 2 94 11 6 2 23" xfId="11191"/>
    <cellStyle name="Normalny 2 94 11 6 2 23 2" xfId="11192"/>
    <cellStyle name="Normalny 2 94 11 6 2 23 3" xfId="11193"/>
    <cellStyle name="Normalny 2 94 11 6 2 23 4" xfId="11194"/>
    <cellStyle name="Normalny 2 94 11 6 2 23 5" xfId="11195"/>
    <cellStyle name="Normalny 2 94 11 6 2 23 6" xfId="11196"/>
    <cellStyle name="Normalny 2 94 11 6 2 24" xfId="11197"/>
    <cellStyle name="Normalny 2 94 11 6 2 24 2" xfId="11198"/>
    <cellStyle name="Normalny 2 94 11 6 2 24 3" xfId="11199"/>
    <cellStyle name="Normalny 2 94 11 6 2 24 4" xfId="11200"/>
    <cellStyle name="Normalny 2 94 11 6 2 24 5" xfId="11201"/>
    <cellStyle name="Normalny 2 94 11 6 2 24 6" xfId="11202"/>
    <cellStyle name="Normalny 2 94 11 6 2 25" xfId="11203"/>
    <cellStyle name="Normalny 2 94 11 6 2 25 2" xfId="11204"/>
    <cellStyle name="Normalny 2 94 11 6 2 25 3" xfId="11205"/>
    <cellStyle name="Normalny 2 94 11 6 2 25 4" xfId="11206"/>
    <cellStyle name="Normalny 2 94 11 6 2 25 5" xfId="11207"/>
    <cellStyle name="Normalny 2 94 11 6 2 25 6" xfId="11208"/>
    <cellStyle name="Normalny 2 94 11 6 2 26" xfId="11209"/>
    <cellStyle name="Normalny 2 94 11 6 2 26 2" xfId="11210"/>
    <cellStyle name="Normalny 2 94 11 6 2 26 3" xfId="11211"/>
    <cellStyle name="Normalny 2 94 11 6 2 26 4" xfId="11212"/>
    <cellStyle name="Normalny 2 94 11 6 2 26 5" xfId="11213"/>
    <cellStyle name="Normalny 2 94 11 6 2 26 6" xfId="11214"/>
    <cellStyle name="Normalny 2 94 11 6 2 27" xfId="11215"/>
    <cellStyle name="Normalny 2 94 11 6 2 27 2" xfId="11216"/>
    <cellStyle name="Normalny 2 94 11 6 2 27 3" xfId="11217"/>
    <cellStyle name="Normalny 2 94 11 6 2 27 4" xfId="11218"/>
    <cellStyle name="Normalny 2 94 11 6 2 27 5" xfId="11219"/>
    <cellStyle name="Normalny 2 94 11 6 2 27 6" xfId="11220"/>
    <cellStyle name="Normalny 2 94 11 6 2 28" xfId="11221"/>
    <cellStyle name="Normalny 2 94 11 6 2 28 2" xfId="11222"/>
    <cellStyle name="Normalny 2 94 11 6 2 28 3" xfId="11223"/>
    <cellStyle name="Normalny 2 94 11 6 2 28 4" xfId="11224"/>
    <cellStyle name="Normalny 2 94 11 6 2 28 5" xfId="11225"/>
    <cellStyle name="Normalny 2 94 11 6 2 28 6" xfId="11226"/>
    <cellStyle name="Normalny 2 94 11 6 2 29" xfId="11227"/>
    <cellStyle name="Normalny 2 94 11 6 2 29 2" xfId="11228"/>
    <cellStyle name="Normalny 2 94 11 6 2 29 3" xfId="11229"/>
    <cellStyle name="Normalny 2 94 11 6 2 29 4" xfId="11230"/>
    <cellStyle name="Normalny 2 94 11 6 2 29 5" xfId="11231"/>
    <cellStyle name="Normalny 2 94 11 6 2 29 6" xfId="11232"/>
    <cellStyle name="Normalny 2 94 11 6 2 3" xfId="11233"/>
    <cellStyle name="Normalny 2 94 11 6 2 3 2" xfId="11234"/>
    <cellStyle name="Normalny 2 94 11 6 2 3 3" xfId="11235"/>
    <cellStyle name="Normalny 2 94 11 6 2 3 4" xfId="11236"/>
    <cellStyle name="Normalny 2 94 11 6 2 3 5" xfId="11237"/>
    <cellStyle name="Normalny 2 94 11 6 2 3 6" xfId="11238"/>
    <cellStyle name="Normalny 2 94 11 6 2 30" xfId="11239"/>
    <cellStyle name="Normalny 2 94 11 6 2 30 2" xfId="11240"/>
    <cellStyle name="Normalny 2 94 11 6 2 30 3" xfId="11241"/>
    <cellStyle name="Normalny 2 94 11 6 2 30 4" xfId="11242"/>
    <cellStyle name="Normalny 2 94 11 6 2 30 5" xfId="11243"/>
    <cellStyle name="Normalny 2 94 11 6 2 30 6" xfId="11244"/>
    <cellStyle name="Normalny 2 94 11 6 2 31" xfId="11245"/>
    <cellStyle name="Normalny 2 94 11 6 2 31 2" xfId="11246"/>
    <cellStyle name="Normalny 2 94 11 6 2 31 3" xfId="11247"/>
    <cellStyle name="Normalny 2 94 11 6 2 31 4" xfId="11248"/>
    <cellStyle name="Normalny 2 94 11 6 2 31 5" xfId="11249"/>
    <cellStyle name="Normalny 2 94 11 6 2 31 6" xfId="11250"/>
    <cellStyle name="Normalny 2 94 11 6 2 32" xfId="11251"/>
    <cellStyle name="Normalny 2 94 11 6 2 32 2" xfId="11252"/>
    <cellStyle name="Normalny 2 94 11 6 2 32 3" xfId="11253"/>
    <cellStyle name="Normalny 2 94 11 6 2 32 4" xfId="11254"/>
    <cellStyle name="Normalny 2 94 11 6 2 32 5" xfId="11255"/>
    <cellStyle name="Normalny 2 94 11 6 2 32 6" xfId="11256"/>
    <cellStyle name="Normalny 2 94 11 6 2 33" xfId="11257"/>
    <cellStyle name="Normalny 2 94 11 6 2 33 2" xfId="11258"/>
    <cellStyle name="Normalny 2 94 11 6 2 33 3" xfId="11259"/>
    <cellStyle name="Normalny 2 94 11 6 2 33 4" xfId="11260"/>
    <cellStyle name="Normalny 2 94 11 6 2 33 5" xfId="11261"/>
    <cellStyle name="Normalny 2 94 11 6 2 33 6" xfId="11262"/>
    <cellStyle name="Normalny 2 94 11 6 2 34" xfId="11263"/>
    <cellStyle name="Normalny 2 94 11 6 2 34 2" xfId="11264"/>
    <cellStyle name="Normalny 2 94 11 6 2 34 3" xfId="11265"/>
    <cellStyle name="Normalny 2 94 11 6 2 34 4" xfId="11266"/>
    <cellStyle name="Normalny 2 94 11 6 2 34 5" xfId="11267"/>
    <cellStyle name="Normalny 2 94 11 6 2 34 6" xfId="11268"/>
    <cellStyle name="Normalny 2 94 11 6 2 35" xfId="11269"/>
    <cellStyle name="Normalny 2 94 11 6 2 35 2" xfId="11270"/>
    <cellStyle name="Normalny 2 94 11 6 2 35 3" xfId="11271"/>
    <cellStyle name="Normalny 2 94 11 6 2 35 4" xfId="11272"/>
    <cellStyle name="Normalny 2 94 11 6 2 35 5" xfId="11273"/>
    <cellStyle name="Normalny 2 94 11 6 2 35 6" xfId="11274"/>
    <cellStyle name="Normalny 2 94 11 6 2 36" xfId="11275"/>
    <cellStyle name="Normalny 2 94 11 6 2 36 2" xfId="11276"/>
    <cellStyle name="Normalny 2 94 11 6 2 36 3" xfId="11277"/>
    <cellStyle name="Normalny 2 94 11 6 2 36 4" xfId="11278"/>
    <cellStyle name="Normalny 2 94 11 6 2 36 5" xfId="11279"/>
    <cellStyle name="Normalny 2 94 11 6 2 36 6" xfId="11280"/>
    <cellStyle name="Normalny 2 94 11 6 2 37" xfId="11281"/>
    <cellStyle name="Normalny 2 94 11 6 2 37 2" xfId="11282"/>
    <cellStyle name="Normalny 2 94 11 6 2 37 3" xfId="11283"/>
    <cellStyle name="Normalny 2 94 11 6 2 37 4" xfId="11284"/>
    <cellStyle name="Normalny 2 94 11 6 2 37 5" xfId="11285"/>
    <cellStyle name="Normalny 2 94 11 6 2 37 6" xfId="11286"/>
    <cellStyle name="Normalny 2 94 11 6 2 38" xfId="11287"/>
    <cellStyle name="Normalny 2 94 11 6 2 38 2" xfId="11288"/>
    <cellStyle name="Normalny 2 94 11 6 2 38 3" xfId="11289"/>
    <cellStyle name="Normalny 2 94 11 6 2 38 4" xfId="11290"/>
    <cellStyle name="Normalny 2 94 11 6 2 38 5" xfId="11291"/>
    <cellStyle name="Normalny 2 94 11 6 2 38 6" xfId="11292"/>
    <cellStyle name="Normalny 2 94 11 6 2 39" xfId="11293"/>
    <cellStyle name="Normalny 2 94 11 6 2 39 2" xfId="11294"/>
    <cellStyle name="Normalny 2 94 11 6 2 39 3" xfId="11295"/>
    <cellStyle name="Normalny 2 94 11 6 2 39 4" xfId="11296"/>
    <cellStyle name="Normalny 2 94 11 6 2 39 5" xfId="11297"/>
    <cellStyle name="Normalny 2 94 11 6 2 39 6" xfId="11298"/>
    <cellStyle name="Normalny 2 94 11 6 2 4" xfId="11299"/>
    <cellStyle name="Normalny 2 94 11 6 2 4 2" xfId="11300"/>
    <cellStyle name="Normalny 2 94 11 6 2 4 3" xfId="11301"/>
    <cellStyle name="Normalny 2 94 11 6 2 4 4" xfId="11302"/>
    <cellStyle name="Normalny 2 94 11 6 2 4 5" xfId="11303"/>
    <cellStyle name="Normalny 2 94 11 6 2 4 6" xfId="11304"/>
    <cellStyle name="Normalny 2 94 11 6 2 40" xfId="11305"/>
    <cellStyle name="Normalny 2 94 11 6 2 40 2" xfId="11306"/>
    <cellStyle name="Normalny 2 94 11 6 2 40 3" xfId="11307"/>
    <cellStyle name="Normalny 2 94 11 6 2 40 4" xfId="11308"/>
    <cellStyle name="Normalny 2 94 11 6 2 40 5" xfId="11309"/>
    <cellStyle name="Normalny 2 94 11 6 2 40 6" xfId="11310"/>
    <cellStyle name="Normalny 2 94 11 6 2 41" xfId="11311"/>
    <cellStyle name="Normalny 2 94 11 6 2 41 2" xfId="11312"/>
    <cellStyle name="Normalny 2 94 11 6 2 41 3" xfId="11313"/>
    <cellStyle name="Normalny 2 94 11 6 2 41 4" xfId="11314"/>
    <cellStyle name="Normalny 2 94 11 6 2 41 5" xfId="11315"/>
    <cellStyle name="Normalny 2 94 11 6 2 41 6" xfId="11316"/>
    <cellStyle name="Normalny 2 94 11 6 2 42" xfId="11317"/>
    <cellStyle name="Normalny 2 94 11 6 2 42 2" xfId="11318"/>
    <cellStyle name="Normalny 2 94 11 6 2 42 3" xfId="11319"/>
    <cellStyle name="Normalny 2 94 11 6 2 42 4" xfId="11320"/>
    <cellStyle name="Normalny 2 94 11 6 2 42 5" xfId="11321"/>
    <cellStyle name="Normalny 2 94 11 6 2 42 6" xfId="11322"/>
    <cellStyle name="Normalny 2 94 11 6 2 43" xfId="11323"/>
    <cellStyle name="Normalny 2 94 11 6 2 43 2" xfId="11324"/>
    <cellStyle name="Normalny 2 94 11 6 2 43 3" xfId="11325"/>
    <cellStyle name="Normalny 2 94 11 6 2 43 4" xfId="11326"/>
    <cellStyle name="Normalny 2 94 11 6 2 43 5" xfId="11327"/>
    <cellStyle name="Normalny 2 94 11 6 2 43 6" xfId="11328"/>
    <cellStyle name="Normalny 2 94 11 6 2 44" xfId="11329"/>
    <cellStyle name="Normalny 2 94 11 6 2 44 2" xfId="11330"/>
    <cellStyle name="Normalny 2 94 11 6 2 44 3" xfId="11331"/>
    <cellStyle name="Normalny 2 94 11 6 2 44 4" xfId="11332"/>
    <cellStyle name="Normalny 2 94 11 6 2 44 5" xfId="11333"/>
    <cellStyle name="Normalny 2 94 11 6 2 44 6" xfId="11334"/>
    <cellStyle name="Normalny 2 94 11 6 2 45" xfId="11335"/>
    <cellStyle name="Normalny 2 94 11 6 2 45 2" xfId="11336"/>
    <cellStyle name="Normalny 2 94 11 6 2 45 3" xfId="11337"/>
    <cellStyle name="Normalny 2 94 11 6 2 45 4" xfId="11338"/>
    <cellStyle name="Normalny 2 94 11 6 2 45 5" xfId="11339"/>
    <cellStyle name="Normalny 2 94 11 6 2 45 6" xfId="11340"/>
    <cellStyle name="Normalny 2 94 11 6 2 46" xfId="11341"/>
    <cellStyle name="Normalny 2 94 11 6 2 46 2" xfId="11342"/>
    <cellStyle name="Normalny 2 94 11 6 2 46 3" xfId="11343"/>
    <cellStyle name="Normalny 2 94 11 6 2 46 4" xfId="11344"/>
    <cellStyle name="Normalny 2 94 11 6 2 46 5" xfId="11345"/>
    <cellStyle name="Normalny 2 94 11 6 2 46 6" xfId="11346"/>
    <cellStyle name="Normalny 2 94 11 6 2 47" xfId="11347"/>
    <cellStyle name="Normalny 2 94 11 6 2 47 2" xfId="11348"/>
    <cellStyle name="Normalny 2 94 11 6 2 47 3" xfId="11349"/>
    <cellStyle name="Normalny 2 94 11 6 2 47 4" xfId="11350"/>
    <cellStyle name="Normalny 2 94 11 6 2 47 5" xfId="11351"/>
    <cellStyle name="Normalny 2 94 11 6 2 47 6" xfId="11352"/>
    <cellStyle name="Normalny 2 94 11 6 2 48" xfId="11353"/>
    <cellStyle name="Normalny 2 94 11 6 2 48 2" xfId="11354"/>
    <cellStyle name="Normalny 2 94 11 6 2 48 3" xfId="11355"/>
    <cellStyle name="Normalny 2 94 11 6 2 48 4" xfId="11356"/>
    <cellStyle name="Normalny 2 94 11 6 2 48 5" xfId="11357"/>
    <cellStyle name="Normalny 2 94 11 6 2 48 6" xfId="11358"/>
    <cellStyle name="Normalny 2 94 11 6 2 49" xfId="11359"/>
    <cellStyle name="Normalny 2 94 11 6 2 49 2" xfId="11360"/>
    <cellStyle name="Normalny 2 94 11 6 2 49 3" xfId="11361"/>
    <cellStyle name="Normalny 2 94 11 6 2 49 4" xfId="11362"/>
    <cellStyle name="Normalny 2 94 11 6 2 49 5" xfId="11363"/>
    <cellStyle name="Normalny 2 94 11 6 2 49 6" xfId="11364"/>
    <cellStyle name="Normalny 2 94 11 6 2 5" xfId="11365"/>
    <cellStyle name="Normalny 2 94 11 6 2 5 2" xfId="11366"/>
    <cellStyle name="Normalny 2 94 11 6 2 5 3" xfId="11367"/>
    <cellStyle name="Normalny 2 94 11 6 2 5 4" xfId="11368"/>
    <cellStyle name="Normalny 2 94 11 6 2 5 5" xfId="11369"/>
    <cellStyle name="Normalny 2 94 11 6 2 5 6" xfId="11370"/>
    <cellStyle name="Normalny 2 94 11 6 2 50" xfId="11371"/>
    <cellStyle name="Normalny 2 94 11 6 2 50 2" xfId="11372"/>
    <cellStyle name="Normalny 2 94 11 6 2 50 3" xfId="11373"/>
    <cellStyle name="Normalny 2 94 11 6 2 50 4" xfId="11374"/>
    <cellStyle name="Normalny 2 94 11 6 2 50 5" xfId="11375"/>
    <cellStyle name="Normalny 2 94 11 6 2 50 6" xfId="11376"/>
    <cellStyle name="Normalny 2 94 11 6 2 51" xfId="11377"/>
    <cellStyle name="Normalny 2 94 11 6 2 51 2" xfId="11378"/>
    <cellStyle name="Normalny 2 94 11 6 2 51 3" xfId="11379"/>
    <cellStyle name="Normalny 2 94 11 6 2 51 4" xfId="11380"/>
    <cellStyle name="Normalny 2 94 11 6 2 51 5" xfId="11381"/>
    <cellStyle name="Normalny 2 94 11 6 2 51 6" xfId="11382"/>
    <cellStyle name="Normalny 2 94 11 6 2 52" xfId="11383"/>
    <cellStyle name="Normalny 2 94 11 6 2 52 2" xfId="11384"/>
    <cellStyle name="Normalny 2 94 11 6 2 52 3" xfId="11385"/>
    <cellStyle name="Normalny 2 94 11 6 2 52 4" xfId="11386"/>
    <cellStyle name="Normalny 2 94 11 6 2 52 5" xfId="11387"/>
    <cellStyle name="Normalny 2 94 11 6 2 52 6" xfId="11388"/>
    <cellStyle name="Normalny 2 94 11 6 2 53" xfId="11389"/>
    <cellStyle name="Normalny 2 94 11 6 2 53 2" xfId="11390"/>
    <cellStyle name="Normalny 2 94 11 6 2 53 3" xfId="11391"/>
    <cellStyle name="Normalny 2 94 11 6 2 53 4" xfId="11392"/>
    <cellStyle name="Normalny 2 94 11 6 2 53 5" xfId="11393"/>
    <cellStyle name="Normalny 2 94 11 6 2 53 6" xfId="11394"/>
    <cellStyle name="Normalny 2 94 11 6 2 54" xfId="11395"/>
    <cellStyle name="Normalny 2 94 11 6 2 54 2" xfId="11396"/>
    <cellStyle name="Normalny 2 94 11 6 2 54 3" xfId="11397"/>
    <cellStyle name="Normalny 2 94 11 6 2 54 4" xfId="11398"/>
    <cellStyle name="Normalny 2 94 11 6 2 54 5" xfId="11399"/>
    <cellStyle name="Normalny 2 94 11 6 2 54 6" xfId="11400"/>
    <cellStyle name="Normalny 2 94 11 6 2 55" xfId="11401"/>
    <cellStyle name="Normalny 2 94 11 6 2 55 2" xfId="11402"/>
    <cellStyle name="Normalny 2 94 11 6 2 55 3" xfId="11403"/>
    <cellStyle name="Normalny 2 94 11 6 2 55 4" xfId="11404"/>
    <cellStyle name="Normalny 2 94 11 6 2 55 5" xfId="11405"/>
    <cellStyle name="Normalny 2 94 11 6 2 55 6" xfId="11406"/>
    <cellStyle name="Normalny 2 94 11 6 2 56" xfId="11407"/>
    <cellStyle name="Normalny 2 94 11 6 2 56 2" xfId="11408"/>
    <cellStyle name="Normalny 2 94 11 6 2 56 3" xfId="11409"/>
    <cellStyle name="Normalny 2 94 11 6 2 56 4" xfId="11410"/>
    <cellStyle name="Normalny 2 94 11 6 2 56 5" xfId="11411"/>
    <cellStyle name="Normalny 2 94 11 6 2 56 6" xfId="11412"/>
    <cellStyle name="Normalny 2 94 11 6 2 57" xfId="11413"/>
    <cellStyle name="Normalny 2 94 11 6 2 57 2" xfId="11414"/>
    <cellStyle name="Normalny 2 94 11 6 2 57 3" xfId="11415"/>
    <cellStyle name="Normalny 2 94 11 6 2 57 4" xfId="11416"/>
    <cellStyle name="Normalny 2 94 11 6 2 57 5" xfId="11417"/>
    <cellStyle name="Normalny 2 94 11 6 2 57 6" xfId="11418"/>
    <cellStyle name="Normalny 2 94 11 6 2 58" xfId="11419"/>
    <cellStyle name="Normalny 2 94 11 6 2 58 2" xfId="11420"/>
    <cellStyle name="Normalny 2 94 11 6 2 58 3" xfId="11421"/>
    <cellStyle name="Normalny 2 94 11 6 2 58 4" xfId="11422"/>
    <cellStyle name="Normalny 2 94 11 6 2 58 5" xfId="11423"/>
    <cellStyle name="Normalny 2 94 11 6 2 58 6" xfId="11424"/>
    <cellStyle name="Normalny 2 94 11 6 2 59" xfId="11425"/>
    <cellStyle name="Normalny 2 94 11 6 2 59 2" xfId="11426"/>
    <cellStyle name="Normalny 2 94 11 6 2 59 3" xfId="11427"/>
    <cellStyle name="Normalny 2 94 11 6 2 59 4" xfId="11428"/>
    <cellStyle name="Normalny 2 94 11 6 2 59 5" xfId="11429"/>
    <cellStyle name="Normalny 2 94 11 6 2 59 6" xfId="11430"/>
    <cellStyle name="Normalny 2 94 11 6 2 6" xfId="11431"/>
    <cellStyle name="Normalny 2 94 11 6 2 6 2" xfId="11432"/>
    <cellStyle name="Normalny 2 94 11 6 2 6 3" xfId="11433"/>
    <cellStyle name="Normalny 2 94 11 6 2 6 4" xfId="11434"/>
    <cellStyle name="Normalny 2 94 11 6 2 6 5" xfId="11435"/>
    <cellStyle name="Normalny 2 94 11 6 2 6 6" xfId="11436"/>
    <cellStyle name="Normalny 2 94 11 6 2 60" xfId="11437"/>
    <cellStyle name="Normalny 2 94 11 6 2 60 2" xfId="11438"/>
    <cellStyle name="Normalny 2 94 11 6 2 60 3" xfId="11439"/>
    <cellStyle name="Normalny 2 94 11 6 2 60 4" xfId="11440"/>
    <cellStyle name="Normalny 2 94 11 6 2 60 5" xfId="11441"/>
    <cellStyle name="Normalny 2 94 11 6 2 60 6" xfId="11442"/>
    <cellStyle name="Normalny 2 94 11 6 2 61" xfId="11443"/>
    <cellStyle name="Normalny 2 94 11 6 2 61 2" xfId="11444"/>
    <cellStyle name="Normalny 2 94 11 6 2 61 3" xfId="11445"/>
    <cellStyle name="Normalny 2 94 11 6 2 61 4" xfId="11446"/>
    <cellStyle name="Normalny 2 94 11 6 2 61 5" xfId="11447"/>
    <cellStyle name="Normalny 2 94 11 6 2 61 6" xfId="11448"/>
    <cellStyle name="Normalny 2 94 11 6 2 62" xfId="11449"/>
    <cellStyle name="Normalny 2 94 11 6 2 62 2" xfId="11450"/>
    <cellStyle name="Normalny 2 94 11 6 2 62 3" xfId="11451"/>
    <cellStyle name="Normalny 2 94 11 6 2 62 4" xfId="11452"/>
    <cellStyle name="Normalny 2 94 11 6 2 62 5" xfId="11453"/>
    <cellStyle name="Normalny 2 94 11 6 2 62 6" xfId="11454"/>
    <cellStyle name="Normalny 2 94 11 6 2 63" xfId="11455"/>
    <cellStyle name="Normalny 2 94 11 6 2 63 2" xfId="11456"/>
    <cellStyle name="Normalny 2 94 11 6 2 63 3" xfId="11457"/>
    <cellStyle name="Normalny 2 94 11 6 2 63 4" xfId="11458"/>
    <cellStyle name="Normalny 2 94 11 6 2 63 5" xfId="11459"/>
    <cellStyle name="Normalny 2 94 11 6 2 63 6" xfId="11460"/>
    <cellStyle name="Normalny 2 94 11 6 2 64" xfId="11461"/>
    <cellStyle name="Normalny 2 94 11 6 2 64 2" xfId="11462"/>
    <cellStyle name="Normalny 2 94 11 6 2 64 3" xfId="11463"/>
    <cellStyle name="Normalny 2 94 11 6 2 64 4" xfId="11464"/>
    <cellStyle name="Normalny 2 94 11 6 2 64 5" xfId="11465"/>
    <cellStyle name="Normalny 2 94 11 6 2 64 6" xfId="11466"/>
    <cellStyle name="Normalny 2 94 11 6 2 65" xfId="11467"/>
    <cellStyle name="Normalny 2 94 11 6 2 65 2" xfId="11468"/>
    <cellStyle name="Normalny 2 94 11 6 2 65 3" xfId="11469"/>
    <cellStyle name="Normalny 2 94 11 6 2 65 4" xfId="11470"/>
    <cellStyle name="Normalny 2 94 11 6 2 65 5" xfId="11471"/>
    <cellStyle name="Normalny 2 94 11 6 2 65 6" xfId="11472"/>
    <cellStyle name="Normalny 2 94 11 6 2 66" xfId="11473"/>
    <cellStyle name="Normalny 2 94 11 6 2 66 2" xfId="11474"/>
    <cellStyle name="Normalny 2 94 11 6 2 66 3" xfId="11475"/>
    <cellStyle name="Normalny 2 94 11 6 2 66 4" xfId="11476"/>
    <cellStyle name="Normalny 2 94 11 6 2 66 5" xfId="11477"/>
    <cellStyle name="Normalny 2 94 11 6 2 66 6" xfId="11478"/>
    <cellStyle name="Normalny 2 94 11 6 2 67" xfId="11479"/>
    <cellStyle name="Normalny 2 94 11 6 2 67 2" xfId="11480"/>
    <cellStyle name="Normalny 2 94 11 6 2 67 3" xfId="11481"/>
    <cellStyle name="Normalny 2 94 11 6 2 67 4" xfId="11482"/>
    <cellStyle name="Normalny 2 94 11 6 2 67 5" xfId="11483"/>
    <cellStyle name="Normalny 2 94 11 6 2 67 6" xfId="11484"/>
    <cellStyle name="Normalny 2 94 11 6 2 68" xfId="11485"/>
    <cellStyle name="Normalny 2 94 11 6 2 68 2" xfId="11486"/>
    <cellStyle name="Normalny 2 94 11 6 2 68 3" xfId="11487"/>
    <cellStyle name="Normalny 2 94 11 6 2 68 4" xfId="11488"/>
    <cellStyle name="Normalny 2 94 11 6 2 68 5" xfId="11489"/>
    <cellStyle name="Normalny 2 94 11 6 2 68 6" xfId="11490"/>
    <cellStyle name="Normalny 2 94 11 6 2 69" xfId="11491"/>
    <cellStyle name="Normalny 2 94 11 6 2 69 2" xfId="11492"/>
    <cellStyle name="Normalny 2 94 11 6 2 69 3" xfId="11493"/>
    <cellStyle name="Normalny 2 94 11 6 2 69 4" xfId="11494"/>
    <cellStyle name="Normalny 2 94 11 6 2 69 5" xfId="11495"/>
    <cellStyle name="Normalny 2 94 11 6 2 69 6" xfId="11496"/>
    <cellStyle name="Normalny 2 94 11 6 2 7" xfId="11497"/>
    <cellStyle name="Normalny 2 94 11 6 2 7 2" xfId="11498"/>
    <cellStyle name="Normalny 2 94 11 6 2 7 3" xfId="11499"/>
    <cellStyle name="Normalny 2 94 11 6 2 7 4" xfId="11500"/>
    <cellStyle name="Normalny 2 94 11 6 2 7 5" xfId="11501"/>
    <cellStyle name="Normalny 2 94 11 6 2 7 6" xfId="11502"/>
    <cellStyle name="Normalny 2 94 11 6 2 70" xfId="11503"/>
    <cellStyle name="Normalny 2 94 11 6 2 70 2" xfId="11504"/>
    <cellStyle name="Normalny 2 94 11 6 2 70 3" xfId="11505"/>
    <cellStyle name="Normalny 2 94 11 6 2 70 4" xfId="11506"/>
    <cellStyle name="Normalny 2 94 11 6 2 70 5" xfId="11507"/>
    <cellStyle name="Normalny 2 94 11 6 2 70 6" xfId="11508"/>
    <cellStyle name="Normalny 2 94 11 6 2 71" xfId="11509"/>
    <cellStyle name="Normalny 2 94 11 6 2 71 10" xfId="11510"/>
    <cellStyle name="Normalny 2 94 11 6 2 71 11" xfId="11511"/>
    <cellStyle name="Normalny 2 94 11 6 2 71 12" xfId="11512"/>
    <cellStyle name="Normalny 2 94 11 6 2 71 13" xfId="11513"/>
    <cellStyle name="Normalny 2 94 11 6 2 71 14" xfId="11514"/>
    <cellStyle name="Normalny 2 94 11 6 2 71 15" xfId="11515"/>
    <cellStyle name="Normalny 2 94 11 6 2 71 16" xfId="11516"/>
    <cellStyle name="Normalny 2 94 11 6 2 71 17" xfId="11517"/>
    <cellStyle name="Normalny 2 94 11 6 2 71 18" xfId="11518"/>
    <cellStyle name="Normalny 2 94 11 6 2 71 19" xfId="11519"/>
    <cellStyle name="Normalny 2 94 11 6 2 71 2" xfId="11520"/>
    <cellStyle name="Normalny 2 94 11 6 2 71 2 2" xfId="11521"/>
    <cellStyle name="Normalny 2 94 11 6 2 71 2 3" xfId="11522"/>
    <cellStyle name="Normalny 2 94 11 6 2 71 2 4" xfId="11523"/>
    <cellStyle name="Normalny 2 94 11 6 2 71 2 5" xfId="11524"/>
    <cellStyle name="Normalny 2 94 11 6 2 71 2 6" xfId="11525"/>
    <cellStyle name="Normalny 2 94 11 6 2 71 20" xfId="11526"/>
    <cellStyle name="Normalny 2 94 11 6 2 71 21" xfId="11527"/>
    <cellStyle name="Normalny 2 94 11 6 2 71 22" xfId="11528"/>
    <cellStyle name="Normalny 2 94 11 6 2 71 23" xfId="11529"/>
    <cellStyle name="Normalny 2 94 11 6 2 71 24" xfId="11530"/>
    <cellStyle name="Normalny 2 94 11 6 2 71 3" xfId="11531"/>
    <cellStyle name="Normalny 2 94 11 6 2 71 4" xfId="11532"/>
    <cellStyle name="Normalny 2 94 11 6 2 71 5" xfId="11533"/>
    <cellStyle name="Normalny 2 94 11 6 2 71 6" xfId="11534"/>
    <cellStyle name="Normalny 2 94 11 6 2 71 7" xfId="11535"/>
    <cellStyle name="Normalny 2 94 11 6 2 71 8" xfId="11536"/>
    <cellStyle name="Normalny 2 94 11 6 2 71 9" xfId="11537"/>
    <cellStyle name="Normalny 2 94 11 6 2 72" xfId="11538"/>
    <cellStyle name="Normalny 2 94 11 6 2 73" xfId="11539"/>
    <cellStyle name="Normalny 2 94 11 6 2 73 2" xfId="11540"/>
    <cellStyle name="Normalny 2 94 11 6 2 73 2 2" xfId="11541"/>
    <cellStyle name="Normalny 2 94 11 6 2 73 2 3" xfId="11542"/>
    <cellStyle name="Normalny 2 94 11 6 2 73 2 4" xfId="11543"/>
    <cellStyle name="Normalny 2 94 11 6 2 73 2 5" xfId="11544"/>
    <cellStyle name="Normalny 2 94 11 6 2 73 2 6" xfId="11545"/>
    <cellStyle name="Normalny 2 94 11 6 2 74" xfId="11546"/>
    <cellStyle name="Normalny 2 94 11 6 2 74 2" xfId="11547"/>
    <cellStyle name="Normalny 2 94 11 6 2 74 3" xfId="11548"/>
    <cellStyle name="Normalny 2 94 11 6 2 74 4" xfId="11549"/>
    <cellStyle name="Normalny 2 94 11 6 2 74 5" xfId="11550"/>
    <cellStyle name="Normalny 2 94 11 6 2 74 6" xfId="11551"/>
    <cellStyle name="Normalny 2 94 11 6 2 75" xfId="11552"/>
    <cellStyle name="Normalny 2 94 11 6 2 75 2" xfId="11553"/>
    <cellStyle name="Normalny 2 94 11 6 2 75 3" xfId="11554"/>
    <cellStyle name="Normalny 2 94 11 6 2 75 4" xfId="11555"/>
    <cellStyle name="Normalny 2 94 11 6 2 75 5" xfId="11556"/>
    <cellStyle name="Normalny 2 94 11 6 2 75 6" xfId="11557"/>
    <cellStyle name="Normalny 2 94 11 6 2 76" xfId="11558"/>
    <cellStyle name="Normalny 2 94 11 6 2 76 2" xfId="11559"/>
    <cellStyle name="Normalny 2 94 11 6 2 76 3" xfId="11560"/>
    <cellStyle name="Normalny 2 94 11 6 2 76 4" xfId="11561"/>
    <cellStyle name="Normalny 2 94 11 6 2 76 5" xfId="11562"/>
    <cellStyle name="Normalny 2 94 11 6 2 76 6" xfId="11563"/>
    <cellStyle name="Normalny 2 94 11 6 2 77" xfId="11564"/>
    <cellStyle name="Normalny 2 94 11 6 2 77 2" xfId="11565"/>
    <cellStyle name="Normalny 2 94 11 6 2 77 3" xfId="11566"/>
    <cellStyle name="Normalny 2 94 11 6 2 77 4" xfId="11567"/>
    <cellStyle name="Normalny 2 94 11 6 2 77 5" xfId="11568"/>
    <cellStyle name="Normalny 2 94 11 6 2 77 6" xfId="11569"/>
    <cellStyle name="Normalny 2 94 11 6 2 78" xfId="11570"/>
    <cellStyle name="Normalny 2 94 11 6 2 78 2" xfId="11571"/>
    <cellStyle name="Normalny 2 94 11 6 2 78 3" xfId="11572"/>
    <cellStyle name="Normalny 2 94 11 6 2 78 4" xfId="11573"/>
    <cellStyle name="Normalny 2 94 11 6 2 78 5" xfId="11574"/>
    <cellStyle name="Normalny 2 94 11 6 2 78 6" xfId="11575"/>
    <cellStyle name="Normalny 2 94 11 6 2 79" xfId="11576"/>
    <cellStyle name="Normalny 2 94 11 6 2 79 2" xfId="11577"/>
    <cellStyle name="Normalny 2 94 11 6 2 79 3" xfId="11578"/>
    <cellStyle name="Normalny 2 94 11 6 2 79 4" xfId="11579"/>
    <cellStyle name="Normalny 2 94 11 6 2 79 5" xfId="11580"/>
    <cellStyle name="Normalny 2 94 11 6 2 79 6" xfId="11581"/>
    <cellStyle name="Normalny 2 94 11 6 2 8" xfId="11582"/>
    <cellStyle name="Normalny 2 94 11 6 2 8 2" xfId="11583"/>
    <cellStyle name="Normalny 2 94 11 6 2 8 3" xfId="11584"/>
    <cellStyle name="Normalny 2 94 11 6 2 8 4" xfId="11585"/>
    <cellStyle name="Normalny 2 94 11 6 2 8 5" xfId="11586"/>
    <cellStyle name="Normalny 2 94 11 6 2 8 6" xfId="11587"/>
    <cellStyle name="Normalny 2 94 11 6 2 80" xfId="11588"/>
    <cellStyle name="Normalny 2 94 11 6 2 80 2" xfId="11589"/>
    <cellStyle name="Normalny 2 94 11 6 2 80 3" xfId="11590"/>
    <cellStyle name="Normalny 2 94 11 6 2 80 4" xfId="11591"/>
    <cellStyle name="Normalny 2 94 11 6 2 80 5" xfId="11592"/>
    <cellStyle name="Normalny 2 94 11 6 2 80 6" xfId="11593"/>
    <cellStyle name="Normalny 2 94 11 6 2 81" xfId="11594"/>
    <cellStyle name="Normalny 2 94 11 6 2 81 2" xfId="11595"/>
    <cellStyle name="Normalny 2 94 11 6 2 81 3" xfId="11596"/>
    <cellStyle name="Normalny 2 94 11 6 2 81 4" xfId="11597"/>
    <cellStyle name="Normalny 2 94 11 6 2 81 5" xfId="11598"/>
    <cellStyle name="Normalny 2 94 11 6 2 81 6" xfId="11599"/>
    <cellStyle name="Normalny 2 94 11 6 2 82" xfId="11600"/>
    <cellStyle name="Normalny 2 94 11 6 2 82 2" xfId="11601"/>
    <cellStyle name="Normalny 2 94 11 6 2 82 3" xfId="11602"/>
    <cellStyle name="Normalny 2 94 11 6 2 82 4" xfId="11603"/>
    <cellStyle name="Normalny 2 94 11 6 2 82 5" xfId="11604"/>
    <cellStyle name="Normalny 2 94 11 6 2 82 6" xfId="11605"/>
    <cellStyle name="Normalny 2 94 11 6 2 83" xfId="11606"/>
    <cellStyle name="Normalny 2 94 11 6 2 83 2" xfId="11607"/>
    <cellStyle name="Normalny 2 94 11 6 2 83 3" xfId="11608"/>
    <cellStyle name="Normalny 2 94 11 6 2 83 4" xfId="11609"/>
    <cellStyle name="Normalny 2 94 11 6 2 83 5" xfId="11610"/>
    <cellStyle name="Normalny 2 94 11 6 2 83 6" xfId="11611"/>
    <cellStyle name="Normalny 2 94 11 6 2 84" xfId="11612"/>
    <cellStyle name="Normalny 2 94 11 6 2 84 2" xfId="11613"/>
    <cellStyle name="Normalny 2 94 11 6 2 84 3" xfId="11614"/>
    <cellStyle name="Normalny 2 94 11 6 2 84 4" xfId="11615"/>
    <cellStyle name="Normalny 2 94 11 6 2 84 5" xfId="11616"/>
    <cellStyle name="Normalny 2 94 11 6 2 84 6" xfId="11617"/>
    <cellStyle name="Normalny 2 94 11 6 2 85" xfId="11618"/>
    <cellStyle name="Normalny 2 94 11 6 2 85 2" xfId="11619"/>
    <cellStyle name="Normalny 2 94 11 6 2 85 3" xfId="11620"/>
    <cellStyle name="Normalny 2 94 11 6 2 85 4" xfId="11621"/>
    <cellStyle name="Normalny 2 94 11 6 2 85 5" xfId="11622"/>
    <cellStyle name="Normalny 2 94 11 6 2 85 6" xfId="11623"/>
    <cellStyle name="Normalny 2 94 11 6 2 86" xfId="11624"/>
    <cellStyle name="Normalny 2 94 11 6 2 86 2" xfId="11625"/>
    <cellStyle name="Normalny 2 94 11 6 2 86 3" xfId="11626"/>
    <cellStyle name="Normalny 2 94 11 6 2 86 4" xfId="11627"/>
    <cellStyle name="Normalny 2 94 11 6 2 86 5" xfId="11628"/>
    <cellStyle name="Normalny 2 94 11 6 2 86 6" xfId="11629"/>
    <cellStyle name="Normalny 2 94 11 6 2 87" xfId="11630"/>
    <cellStyle name="Normalny 2 94 11 6 2 87 2" xfId="11631"/>
    <cellStyle name="Normalny 2 94 11 6 2 87 3" xfId="11632"/>
    <cellStyle name="Normalny 2 94 11 6 2 87 4" xfId="11633"/>
    <cellStyle name="Normalny 2 94 11 6 2 87 5" xfId="11634"/>
    <cellStyle name="Normalny 2 94 11 6 2 87 6" xfId="11635"/>
    <cellStyle name="Normalny 2 94 11 6 2 88" xfId="11636"/>
    <cellStyle name="Normalny 2 94 11 6 2 88 2" xfId="11637"/>
    <cellStyle name="Normalny 2 94 11 6 2 88 3" xfId="11638"/>
    <cellStyle name="Normalny 2 94 11 6 2 88 4" xfId="11639"/>
    <cellStyle name="Normalny 2 94 11 6 2 88 5" xfId="11640"/>
    <cellStyle name="Normalny 2 94 11 6 2 88 6" xfId="11641"/>
    <cellStyle name="Normalny 2 94 11 6 2 89" xfId="11642"/>
    <cellStyle name="Normalny 2 94 11 6 2 89 2" xfId="11643"/>
    <cellStyle name="Normalny 2 94 11 6 2 89 3" xfId="11644"/>
    <cellStyle name="Normalny 2 94 11 6 2 89 4" xfId="11645"/>
    <cellStyle name="Normalny 2 94 11 6 2 89 5" xfId="11646"/>
    <cellStyle name="Normalny 2 94 11 6 2 89 6" xfId="11647"/>
    <cellStyle name="Normalny 2 94 11 6 2 9" xfId="11648"/>
    <cellStyle name="Normalny 2 94 11 6 2 9 2" xfId="11649"/>
    <cellStyle name="Normalny 2 94 11 6 2 9 3" xfId="11650"/>
    <cellStyle name="Normalny 2 94 11 6 2 9 4" xfId="11651"/>
    <cellStyle name="Normalny 2 94 11 6 2 9 5" xfId="11652"/>
    <cellStyle name="Normalny 2 94 11 6 2 9 6" xfId="11653"/>
    <cellStyle name="Normalny 2 94 11 6 2 90" xfId="11654"/>
    <cellStyle name="Normalny 2 94 11 6 2 90 2" xfId="11655"/>
    <cellStyle name="Normalny 2 94 11 6 2 90 3" xfId="11656"/>
    <cellStyle name="Normalny 2 94 11 6 2 90 4" xfId="11657"/>
    <cellStyle name="Normalny 2 94 11 6 2 90 5" xfId="11658"/>
    <cellStyle name="Normalny 2 94 11 6 2 90 6" xfId="11659"/>
    <cellStyle name="Normalny 2 94 11 6 2 91" xfId="11660"/>
    <cellStyle name="Normalny 2 94 11 6 2 91 2" xfId="11661"/>
    <cellStyle name="Normalny 2 94 11 6 2 91 3" xfId="11662"/>
    <cellStyle name="Normalny 2 94 11 6 2 91 4" xfId="11663"/>
    <cellStyle name="Normalny 2 94 11 6 2 91 5" xfId="11664"/>
    <cellStyle name="Normalny 2 94 11 6 2 91 6" xfId="11665"/>
    <cellStyle name="Normalny 2 94 11 6 2 92" xfId="11666"/>
    <cellStyle name="Normalny 2 94 11 6 2 92 2" xfId="11667"/>
    <cellStyle name="Normalny 2 94 11 6 2 92 3" xfId="11668"/>
    <cellStyle name="Normalny 2 94 11 6 2 92 4" xfId="11669"/>
    <cellStyle name="Normalny 2 94 11 6 2 92 5" xfId="11670"/>
    <cellStyle name="Normalny 2 94 11 6 2 92 6" xfId="11671"/>
    <cellStyle name="Normalny 2 94 11 6 2 93" xfId="11672"/>
    <cellStyle name="Normalny 2 94 11 6 2 93 2" xfId="11673"/>
    <cellStyle name="Normalny 2 94 11 6 2 93 3" xfId="11674"/>
    <cellStyle name="Normalny 2 94 11 6 2 93 4" xfId="11675"/>
    <cellStyle name="Normalny 2 94 11 6 2 93 5" xfId="11676"/>
    <cellStyle name="Normalny 2 94 11 6 2 93 6" xfId="11677"/>
    <cellStyle name="Normalny 2 94 11 6 2 94" xfId="11678"/>
    <cellStyle name="Normalny 2 94 11 6 2 94 2" xfId="11679"/>
    <cellStyle name="Normalny 2 94 11 6 2 94 3" xfId="11680"/>
    <cellStyle name="Normalny 2 94 11 6 2 94 4" xfId="11681"/>
    <cellStyle name="Normalny 2 94 11 6 2 94 5" xfId="11682"/>
    <cellStyle name="Normalny 2 94 11 6 2 94 6" xfId="11683"/>
    <cellStyle name="Normalny 2 94 11 6 2 95" xfId="11684"/>
    <cellStyle name="Normalny 2 94 11 6 2 96" xfId="11685"/>
    <cellStyle name="Normalny 2 94 11 6 2 97" xfId="11686"/>
    <cellStyle name="Normalny 2 94 11 6 2 98" xfId="11687"/>
    <cellStyle name="Normalny 2 94 11 6 2 99" xfId="11688"/>
    <cellStyle name="Normalny 2 94 11 6 20" xfId="11689"/>
    <cellStyle name="Normalny 2 94 11 6 21" xfId="11690"/>
    <cellStyle name="Normalny 2 94 11 6 22" xfId="11691"/>
    <cellStyle name="Normalny 2 94 11 6 23" xfId="11692"/>
    <cellStyle name="Normalny 2 94 11 6 24" xfId="11693"/>
    <cellStyle name="Normalny 2 94 11 6 25" xfId="11694"/>
    <cellStyle name="Normalny 2 94 11 6 26" xfId="11695"/>
    <cellStyle name="Normalny 2 94 11 6 27" xfId="11696"/>
    <cellStyle name="Normalny 2 94 11 6 28" xfId="11697"/>
    <cellStyle name="Normalny 2 94 11 6 29" xfId="11698"/>
    <cellStyle name="Normalny 2 94 11 6 3" xfId="11699"/>
    <cellStyle name="Normalny 2 94 11 6 3 10" xfId="11700"/>
    <cellStyle name="Normalny 2 94 11 6 3 10 2" xfId="11701"/>
    <cellStyle name="Normalny 2 94 11 6 3 10 3" xfId="11702"/>
    <cellStyle name="Normalny 2 94 11 6 3 10 4" xfId="11703"/>
    <cellStyle name="Normalny 2 94 11 6 3 10 5" xfId="11704"/>
    <cellStyle name="Normalny 2 94 11 6 3 10 6" xfId="11705"/>
    <cellStyle name="Normalny 2 94 11 6 3 11" xfId="11706"/>
    <cellStyle name="Normalny 2 94 11 6 3 11 2" xfId="11707"/>
    <cellStyle name="Normalny 2 94 11 6 3 11 3" xfId="11708"/>
    <cellStyle name="Normalny 2 94 11 6 3 11 4" xfId="11709"/>
    <cellStyle name="Normalny 2 94 11 6 3 11 5" xfId="11710"/>
    <cellStyle name="Normalny 2 94 11 6 3 11 6" xfId="11711"/>
    <cellStyle name="Normalny 2 94 11 6 3 12" xfId="11712"/>
    <cellStyle name="Normalny 2 94 11 6 3 12 2" xfId="11713"/>
    <cellStyle name="Normalny 2 94 11 6 3 12 3" xfId="11714"/>
    <cellStyle name="Normalny 2 94 11 6 3 12 4" xfId="11715"/>
    <cellStyle name="Normalny 2 94 11 6 3 12 5" xfId="11716"/>
    <cellStyle name="Normalny 2 94 11 6 3 12 6" xfId="11717"/>
    <cellStyle name="Normalny 2 94 11 6 3 13" xfId="11718"/>
    <cellStyle name="Normalny 2 94 11 6 3 13 2" xfId="11719"/>
    <cellStyle name="Normalny 2 94 11 6 3 13 3" xfId="11720"/>
    <cellStyle name="Normalny 2 94 11 6 3 13 4" xfId="11721"/>
    <cellStyle name="Normalny 2 94 11 6 3 13 5" xfId="11722"/>
    <cellStyle name="Normalny 2 94 11 6 3 13 6" xfId="11723"/>
    <cellStyle name="Normalny 2 94 11 6 3 14" xfId="11724"/>
    <cellStyle name="Normalny 2 94 11 6 3 14 2" xfId="11725"/>
    <cellStyle name="Normalny 2 94 11 6 3 14 3" xfId="11726"/>
    <cellStyle name="Normalny 2 94 11 6 3 14 4" xfId="11727"/>
    <cellStyle name="Normalny 2 94 11 6 3 14 5" xfId="11728"/>
    <cellStyle name="Normalny 2 94 11 6 3 14 6" xfId="11729"/>
    <cellStyle name="Normalny 2 94 11 6 3 15" xfId="11730"/>
    <cellStyle name="Normalny 2 94 11 6 3 15 2" xfId="11731"/>
    <cellStyle name="Normalny 2 94 11 6 3 15 3" xfId="11732"/>
    <cellStyle name="Normalny 2 94 11 6 3 15 4" xfId="11733"/>
    <cellStyle name="Normalny 2 94 11 6 3 15 5" xfId="11734"/>
    <cellStyle name="Normalny 2 94 11 6 3 15 6" xfId="11735"/>
    <cellStyle name="Normalny 2 94 11 6 3 16" xfId="11736"/>
    <cellStyle name="Normalny 2 94 11 6 3 16 2" xfId="11737"/>
    <cellStyle name="Normalny 2 94 11 6 3 16 3" xfId="11738"/>
    <cellStyle name="Normalny 2 94 11 6 3 16 4" xfId="11739"/>
    <cellStyle name="Normalny 2 94 11 6 3 16 5" xfId="11740"/>
    <cellStyle name="Normalny 2 94 11 6 3 16 6" xfId="11741"/>
    <cellStyle name="Normalny 2 94 11 6 3 17" xfId="11742"/>
    <cellStyle name="Normalny 2 94 11 6 3 17 2" xfId="11743"/>
    <cellStyle name="Normalny 2 94 11 6 3 17 3" xfId="11744"/>
    <cellStyle name="Normalny 2 94 11 6 3 17 4" xfId="11745"/>
    <cellStyle name="Normalny 2 94 11 6 3 17 5" xfId="11746"/>
    <cellStyle name="Normalny 2 94 11 6 3 17 6" xfId="11747"/>
    <cellStyle name="Normalny 2 94 11 6 3 18" xfId="11748"/>
    <cellStyle name="Normalny 2 94 11 6 3 18 2" xfId="11749"/>
    <cellStyle name="Normalny 2 94 11 6 3 18 3" xfId="11750"/>
    <cellStyle name="Normalny 2 94 11 6 3 18 4" xfId="11751"/>
    <cellStyle name="Normalny 2 94 11 6 3 18 5" xfId="11752"/>
    <cellStyle name="Normalny 2 94 11 6 3 18 6" xfId="11753"/>
    <cellStyle name="Normalny 2 94 11 6 3 19" xfId="11754"/>
    <cellStyle name="Normalny 2 94 11 6 3 19 2" xfId="11755"/>
    <cellStyle name="Normalny 2 94 11 6 3 19 3" xfId="11756"/>
    <cellStyle name="Normalny 2 94 11 6 3 19 4" xfId="11757"/>
    <cellStyle name="Normalny 2 94 11 6 3 19 5" xfId="11758"/>
    <cellStyle name="Normalny 2 94 11 6 3 19 6" xfId="11759"/>
    <cellStyle name="Normalny 2 94 11 6 3 2" xfId="11760"/>
    <cellStyle name="Normalny 2 94 11 6 3 2 10" xfId="11761"/>
    <cellStyle name="Normalny 2 94 11 6 3 2 11" xfId="11762"/>
    <cellStyle name="Normalny 2 94 11 6 3 2 12" xfId="11763"/>
    <cellStyle name="Normalny 2 94 11 6 3 2 13" xfId="11764"/>
    <cellStyle name="Normalny 2 94 11 6 3 2 14" xfId="11765"/>
    <cellStyle name="Normalny 2 94 11 6 3 2 15" xfId="11766"/>
    <cellStyle name="Normalny 2 94 11 6 3 2 16" xfId="11767"/>
    <cellStyle name="Normalny 2 94 11 6 3 2 17" xfId="11768"/>
    <cellStyle name="Normalny 2 94 11 6 3 2 18" xfId="11769"/>
    <cellStyle name="Normalny 2 94 11 6 3 2 19" xfId="11770"/>
    <cellStyle name="Normalny 2 94 11 6 3 2 2" xfId="11771"/>
    <cellStyle name="Normalny 2 94 11 6 3 2 2 2" xfId="11772"/>
    <cellStyle name="Normalny 2 94 11 6 3 2 2 3" xfId="11773"/>
    <cellStyle name="Normalny 2 94 11 6 3 2 2 4" xfId="11774"/>
    <cellStyle name="Normalny 2 94 11 6 3 2 2 5" xfId="11775"/>
    <cellStyle name="Normalny 2 94 11 6 3 2 2 6" xfId="11776"/>
    <cellStyle name="Normalny 2 94 11 6 3 2 20" xfId="11777"/>
    <cellStyle name="Normalny 2 94 11 6 3 2 21" xfId="11778"/>
    <cellStyle name="Normalny 2 94 11 6 3 2 22" xfId="11779"/>
    <cellStyle name="Normalny 2 94 11 6 3 2 23" xfId="11780"/>
    <cellStyle name="Normalny 2 94 11 6 3 2 24" xfId="11781"/>
    <cellStyle name="Normalny 2 94 11 6 3 2 3" xfId="11782"/>
    <cellStyle name="Normalny 2 94 11 6 3 2 4" xfId="11783"/>
    <cellStyle name="Normalny 2 94 11 6 3 2 5" xfId="11784"/>
    <cellStyle name="Normalny 2 94 11 6 3 2 6" xfId="11785"/>
    <cellStyle name="Normalny 2 94 11 6 3 2 7" xfId="11786"/>
    <cellStyle name="Normalny 2 94 11 6 3 2 8" xfId="11787"/>
    <cellStyle name="Normalny 2 94 11 6 3 2 9" xfId="11788"/>
    <cellStyle name="Normalny 2 94 11 6 3 20" xfId="11789"/>
    <cellStyle name="Normalny 2 94 11 6 3 20 2" xfId="11790"/>
    <cellStyle name="Normalny 2 94 11 6 3 20 3" xfId="11791"/>
    <cellStyle name="Normalny 2 94 11 6 3 20 4" xfId="11792"/>
    <cellStyle name="Normalny 2 94 11 6 3 20 5" xfId="11793"/>
    <cellStyle name="Normalny 2 94 11 6 3 20 6" xfId="11794"/>
    <cellStyle name="Normalny 2 94 11 6 3 21" xfId="11795"/>
    <cellStyle name="Normalny 2 94 11 6 3 21 2" xfId="11796"/>
    <cellStyle name="Normalny 2 94 11 6 3 21 3" xfId="11797"/>
    <cellStyle name="Normalny 2 94 11 6 3 21 4" xfId="11798"/>
    <cellStyle name="Normalny 2 94 11 6 3 21 5" xfId="11799"/>
    <cellStyle name="Normalny 2 94 11 6 3 21 6" xfId="11800"/>
    <cellStyle name="Normalny 2 94 11 6 3 22" xfId="11801"/>
    <cellStyle name="Normalny 2 94 11 6 3 22 2" xfId="11802"/>
    <cellStyle name="Normalny 2 94 11 6 3 22 3" xfId="11803"/>
    <cellStyle name="Normalny 2 94 11 6 3 22 4" xfId="11804"/>
    <cellStyle name="Normalny 2 94 11 6 3 22 5" xfId="11805"/>
    <cellStyle name="Normalny 2 94 11 6 3 22 6" xfId="11806"/>
    <cellStyle name="Normalny 2 94 11 6 3 23" xfId="11807"/>
    <cellStyle name="Normalny 2 94 11 6 3 23 2" xfId="11808"/>
    <cellStyle name="Normalny 2 94 11 6 3 23 3" xfId="11809"/>
    <cellStyle name="Normalny 2 94 11 6 3 23 4" xfId="11810"/>
    <cellStyle name="Normalny 2 94 11 6 3 23 5" xfId="11811"/>
    <cellStyle name="Normalny 2 94 11 6 3 23 6" xfId="11812"/>
    <cellStyle name="Normalny 2 94 11 6 3 24" xfId="11813"/>
    <cellStyle name="Normalny 2 94 11 6 3 24 2" xfId="11814"/>
    <cellStyle name="Normalny 2 94 11 6 3 24 3" xfId="11815"/>
    <cellStyle name="Normalny 2 94 11 6 3 24 4" xfId="11816"/>
    <cellStyle name="Normalny 2 94 11 6 3 24 5" xfId="11817"/>
    <cellStyle name="Normalny 2 94 11 6 3 24 6" xfId="11818"/>
    <cellStyle name="Normalny 2 94 11 6 3 25" xfId="11819"/>
    <cellStyle name="Normalny 2 94 11 6 3 25 2" xfId="11820"/>
    <cellStyle name="Normalny 2 94 11 6 3 25 3" xfId="11821"/>
    <cellStyle name="Normalny 2 94 11 6 3 25 4" xfId="11822"/>
    <cellStyle name="Normalny 2 94 11 6 3 25 5" xfId="11823"/>
    <cellStyle name="Normalny 2 94 11 6 3 25 6" xfId="11824"/>
    <cellStyle name="Normalny 2 94 11 6 3 26" xfId="11825"/>
    <cellStyle name="Normalny 2 94 11 6 3 26 2" xfId="11826"/>
    <cellStyle name="Normalny 2 94 11 6 3 26 3" xfId="11827"/>
    <cellStyle name="Normalny 2 94 11 6 3 26 4" xfId="11828"/>
    <cellStyle name="Normalny 2 94 11 6 3 26 5" xfId="11829"/>
    <cellStyle name="Normalny 2 94 11 6 3 26 6" xfId="11830"/>
    <cellStyle name="Normalny 2 94 11 6 3 27" xfId="11831"/>
    <cellStyle name="Normalny 2 94 11 6 3 28" xfId="11832"/>
    <cellStyle name="Normalny 2 94 11 6 3 29" xfId="11833"/>
    <cellStyle name="Normalny 2 94 11 6 3 3" xfId="11834"/>
    <cellStyle name="Normalny 2 94 11 6 3 30" xfId="11835"/>
    <cellStyle name="Normalny 2 94 11 6 3 31" xfId="11836"/>
    <cellStyle name="Normalny 2 94 11 6 3 32" xfId="11837"/>
    <cellStyle name="Normalny 2 94 11 6 3 4" xfId="11838"/>
    <cellStyle name="Normalny 2 94 11 6 3 5" xfId="11839"/>
    <cellStyle name="Normalny 2 94 11 6 3 5 2" xfId="11840"/>
    <cellStyle name="Normalny 2 94 11 6 3 5 2 2" xfId="11841"/>
    <cellStyle name="Normalny 2 94 11 6 3 5 2 3" xfId="11842"/>
    <cellStyle name="Normalny 2 94 11 6 3 5 2 4" xfId="11843"/>
    <cellStyle name="Normalny 2 94 11 6 3 5 2 5" xfId="11844"/>
    <cellStyle name="Normalny 2 94 11 6 3 5 2 6" xfId="11845"/>
    <cellStyle name="Normalny 2 94 11 6 3 6" xfId="11846"/>
    <cellStyle name="Normalny 2 94 11 6 3 6 2" xfId="11847"/>
    <cellStyle name="Normalny 2 94 11 6 3 6 3" xfId="11848"/>
    <cellStyle name="Normalny 2 94 11 6 3 6 4" xfId="11849"/>
    <cellStyle name="Normalny 2 94 11 6 3 6 5" xfId="11850"/>
    <cellStyle name="Normalny 2 94 11 6 3 6 6" xfId="11851"/>
    <cellStyle name="Normalny 2 94 11 6 3 7" xfId="11852"/>
    <cellStyle name="Normalny 2 94 11 6 3 7 2" xfId="11853"/>
    <cellStyle name="Normalny 2 94 11 6 3 7 3" xfId="11854"/>
    <cellStyle name="Normalny 2 94 11 6 3 7 4" xfId="11855"/>
    <cellStyle name="Normalny 2 94 11 6 3 7 5" xfId="11856"/>
    <cellStyle name="Normalny 2 94 11 6 3 7 6" xfId="11857"/>
    <cellStyle name="Normalny 2 94 11 6 3 8" xfId="11858"/>
    <cellStyle name="Normalny 2 94 11 6 3 8 2" xfId="11859"/>
    <cellStyle name="Normalny 2 94 11 6 3 8 3" xfId="11860"/>
    <cellStyle name="Normalny 2 94 11 6 3 8 4" xfId="11861"/>
    <cellStyle name="Normalny 2 94 11 6 3 8 5" xfId="11862"/>
    <cellStyle name="Normalny 2 94 11 6 3 8 6" xfId="11863"/>
    <cellStyle name="Normalny 2 94 11 6 3 9" xfId="11864"/>
    <cellStyle name="Normalny 2 94 11 6 3 9 2" xfId="11865"/>
    <cellStyle name="Normalny 2 94 11 6 3 9 3" xfId="11866"/>
    <cellStyle name="Normalny 2 94 11 6 3 9 4" xfId="11867"/>
    <cellStyle name="Normalny 2 94 11 6 3 9 5" xfId="11868"/>
    <cellStyle name="Normalny 2 94 11 6 3 9 6" xfId="11869"/>
    <cellStyle name="Normalny 2 94 11 6 30" xfId="11870"/>
    <cellStyle name="Normalny 2 94 11 6 31" xfId="11871"/>
    <cellStyle name="Normalny 2 94 11 6 32" xfId="11872"/>
    <cellStyle name="Normalny 2 94 11 6 33" xfId="11873"/>
    <cellStyle name="Normalny 2 94 11 6 34" xfId="11874"/>
    <cellStyle name="Normalny 2 94 11 6 35" xfId="11875"/>
    <cellStyle name="Normalny 2 94 11 6 36" xfId="11876"/>
    <cellStyle name="Normalny 2 94 11 6 37" xfId="11877"/>
    <cellStyle name="Normalny 2 94 11 6 38" xfId="11878"/>
    <cellStyle name="Normalny 2 94 11 6 39" xfId="11879"/>
    <cellStyle name="Normalny 2 94 11 6 4" xfId="11880"/>
    <cellStyle name="Normalny 2 94 11 6 40" xfId="11881"/>
    <cellStyle name="Normalny 2 94 11 6 41" xfId="11882"/>
    <cellStyle name="Normalny 2 94 11 6 42" xfId="11883"/>
    <cellStyle name="Normalny 2 94 11 6 43" xfId="11884"/>
    <cellStyle name="Normalny 2 94 11 6 44" xfId="11885"/>
    <cellStyle name="Normalny 2 94 11 6 45" xfId="11886"/>
    <cellStyle name="Normalny 2 94 11 6 46" xfId="11887"/>
    <cellStyle name="Normalny 2 94 11 6 47" xfId="11888"/>
    <cellStyle name="Normalny 2 94 11 6 48" xfId="11889"/>
    <cellStyle name="Normalny 2 94 11 6 49" xfId="11890"/>
    <cellStyle name="Normalny 2 94 11 6 5" xfId="11891"/>
    <cellStyle name="Normalny 2 94 11 6 50" xfId="11892"/>
    <cellStyle name="Normalny 2 94 11 6 51" xfId="11893"/>
    <cellStyle name="Normalny 2 94 11 6 52" xfId="11894"/>
    <cellStyle name="Normalny 2 94 11 6 53" xfId="11895"/>
    <cellStyle name="Normalny 2 94 11 6 54" xfId="11896"/>
    <cellStyle name="Normalny 2 94 11 6 55" xfId="11897"/>
    <cellStyle name="Normalny 2 94 11 6 56" xfId="11898"/>
    <cellStyle name="Normalny 2 94 11 6 57" xfId="11899"/>
    <cellStyle name="Normalny 2 94 11 6 58" xfId="11900"/>
    <cellStyle name="Normalny 2 94 11 6 59" xfId="11901"/>
    <cellStyle name="Normalny 2 94 11 6 6" xfId="11902"/>
    <cellStyle name="Normalny 2 94 11 6 60" xfId="11903"/>
    <cellStyle name="Normalny 2 94 11 6 61" xfId="11904"/>
    <cellStyle name="Normalny 2 94 11 6 62" xfId="11905"/>
    <cellStyle name="Normalny 2 94 11 6 63" xfId="11906"/>
    <cellStyle name="Normalny 2 94 11 6 64" xfId="11907"/>
    <cellStyle name="Normalny 2 94 11 6 65" xfId="11908"/>
    <cellStyle name="Normalny 2 94 11 6 66" xfId="11909"/>
    <cellStyle name="Normalny 2 94 11 6 67" xfId="11910"/>
    <cellStyle name="Normalny 2 94 11 6 68" xfId="11911"/>
    <cellStyle name="Normalny 2 94 11 6 69" xfId="11912"/>
    <cellStyle name="Normalny 2 94 11 6 7" xfId="11913"/>
    <cellStyle name="Normalny 2 94 11 6 70" xfId="11914"/>
    <cellStyle name="Normalny 2 94 11 6 71" xfId="11915"/>
    <cellStyle name="Normalny 2 94 11 6 72" xfId="11916"/>
    <cellStyle name="Normalny 2 94 11 6 73" xfId="11917"/>
    <cellStyle name="Normalny 2 94 11 6 73 10" xfId="11918"/>
    <cellStyle name="Normalny 2 94 11 6 73 10 2" xfId="11919"/>
    <cellStyle name="Normalny 2 94 11 6 73 10 3" xfId="11920"/>
    <cellStyle name="Normalny 2 94 11 6 73 10 4" xfId="11921"/>
    <cellStyle name="Normalny 2 94 11 6 73 10 5" xfId="11922"/>
    <cellStyle name="Normalny 2 94 11 6 73 10 6" xfId="11923"/>
    <cellStyle name="Normalny 2 94 11 6 73 11" xfId="11924"/>
    <cellStyle name="Normalny 2 94 11 6 73 11 2" xfId="11925"/>
    <cellStyle name="Normalny 2 94 11 6 73 11 3" xfId="11926"/>
    <cellStyle name="Normalny 2 94 11 6 73 11 4" xfId="11927"/>
    <cellStyle name="Normalny 2 94 11 6 73 11 5" xfId="11928"/>
    <cellStyle name="Normalny 2 94 11 6 73 11 6" xfId="11929"/>
    <cellStyle name="Normalny 2 94 11 6 73 12" xfId="11930"/>
    <cellStyle name="Normalny 2 94 11 6 73 12 2" xfId="11931"/>
    <cellStyle name="Normalny 2 94 11 6 73 12 3" xfId="11932"/>
    <cellStyle name="Normalny 2 94 11 6 73 12 4" xfId="11933"/>
    <cellStyle name="Normalny 2 94 11 6 73 12 5" xfId="11934"/>
    <cellStyle name="Normalny 2 94 11 6 73 12 6" xfId="11935"/>
    <cellStyle name="Normalny 2 94 11 6 73 13" xfId="11936"/>
    <cellStyle name="Normalny 2 94 11 6 73 13 2" xfId="11937"/>
    <cellStyle name="Normalny 2 94 11 6 73 13 3" xfId="11938"/>
    <cellStyle name="Normalny 2 94 11 6 73 13 4" xfId="11939"/>
    <cellStyle name="Normalny 2 94 11 6 73 13 5" xfId="11940"/>
    <cellStyle name="Normalny 2 94 11 6 73 13 6" xfId="11941"/>
    <cellStyle name="Normalny 2 94 11 6 73 14" xfId="11942"/>
    <cellStyle name="Normalny 2 94 11 6 73 14 2" xfId="11943"/>
    <cellStyle name="Normalny 2 94 11 6 73 14 3" xfId="11944"/>
    <cellStyle name="Normalny 2 94 11 6 73 14 4" xfId="11945"/>
    <cellStyle name="Normalny 2 94 11 6 73 14 5" xfId="11946"/>
    <cellStyle name="Normalny 2 94 11 6 73 14 6" xfId="11947"/>
    <cellStyle name="Normalny 2 94 11 6 73 15" xfId="11948"/>
    <cellStyle name="Normalny 2 94 11 6 73 15 2" xfId="11949"/>
    <cellStyle name="Normalny 2 94 11 6 73 15 3" xfId="11950"/>
    <cellStyle name="Normalny 2 94 11 6 73 15 4" xfId="11951"/>
    <cellStyle name="Normalny 2 94 11 6 73 15 5" xfId="11952"/>
    <cellStyle name="Normalny 2 94 11 6 73 15 6" xfId="11953"/>
    <cellStyle name="Normalny 2 94 11 6 73 16" xfId="11954"/>
    <cellStyle name="Normalny 2 94 11 6 73 16 2" xfId="11955"/>
    <cellStyle name="Normalny 2 94 11 6 73 16 3" xfId="11956"/>
    <cellStyle name="Normalny 2 94 11 6 73 16 4" xfId="11957"/>
    <cellStyle name="Normalny 2 94 11 6 73 16 5" xfId="11958"/>
    <cellStyle name="Normalny 2 94 11 6 73 16 6" xfId="11959"/>
    <cellStyle name="Normalny 2 94 11 6 73 17" xfId="11960"/>
    <cellStyle name="Normalny 2 94 11 6 73 17 2" xfId="11961"/>
    <cellStyle name="Normalny 2 94 11 6 73 17 3" xfId="11962"/>
    <cellStyle name="Normalny 2 94 11 6 73 17 4" xfId="11963"/>
    <cellStyle name="Normalny 2 94 11 6 73 17 5" xfId="11964"/>
    <cellStyle name="Normalny 2 94 11 6 73 17 6" xfId="11965"/>
    <cellStyle name="Normalny 2 94 11 6 73 18" xfId="11966"/>
    <cellStyle name="Normalny 2 94 11 6 73 18 2" xfId="11967"/>
    <cellStyle name="Normalny 2 94 11 6 73 18 3" xfId="11968"/>
    <cellStyle name="Normalny 2 94 11 6 73 18 4" xfId="11969"/>
    <cellStyle name="Normalny 2 94 11 6 73 18 5" xfId="11970"/>
    <cellStyle name="Normalny 2 94 11 6 73 18 6" xfId="11971"/>
    <cellStyle name="Normalny 2 94 11 6 73 19" xfId="11972"/>
    <cellStyle name="Normalny 2 94 11 6 73 19 2" xfId="11973"/>
    <cellStyle name="Normalny 2 94 11 6 73 19 3" xfId="11974"/>
    <cellStyle name="Normalny 2 94 11 6 73 19 4" xfId="11975"/>
    <cellStyle name="Normalny 2 94 11 6 73 19 5" xfId="11976"/>
    <cellStyle name="Normalny 2 94 11 6 73 19 6" xfId="11977"/>
    <cellStyle name="Normalny 2 94 11 6 73 2" xfId="11978"/>
    <cellStyle name="Normalny 2 94 11 6 73 2 2" xfId="11979"/>
    <cellStyle name="Normalny 2 94 11 6 73 2 2 2" xfId="11980"/>
    <cellStyle name="Normalny 2 94 11 6 73 2 2 3" xfId="11981"/>
    <cellStyle name="Normalny 2 94 11 6 73 2 2 4" xfId="11982"/>
    <cellStyle name="Normalny 2 94 11 6 73 2 2 5" xfId="11983"/>
    <cellStyle name="Normalny 2 94 11 6 73 2 2 6" xfId="11984"/>
    <cellStyle name="Normalny 2 94 11 6 73 20" xfId="11985"/>
    <cellStyle name="Normalny 2 94 11 6 73 20 2" xfId="11986"/>
    <cellStyle name="Normalny 2 94 11 6 73 20 3" xfId="11987"/>
    <cellStyle name="Normalny 2 94 11 6 73 20 4" xfId="11988"/>
    <cellStyle name="Normalny 2 94 11 6 73 20 5" xfId="11989"/>
    <cellStyle name="Normalny 2 94 11 6 73 20 6" xfId="11990"/>
    <cellStyle name="Normalny 2 94 11 6 73 21" xfId="11991"/>
    <cellStyle name="Normalny 2 94 11 6 73 21 2" xfId="11992"/>
    <cellStyle name="Normalny 2 94 11 6 73 21 3" xfId="11993"/>
    <cellStyle name="Normalny 2 94 11 6 73 21 4" xfId="11994"/>
    <cellStyle name="Normalny 2 94 11 6 73 21 5" xfId="11995"/>
    <cellStyle name="Normalny 2 94 11 6 73 21 6" xfId="11996"/>
    <cellStyle name="Normalny 2 94 11 6 73 22" xfId="11997"/>
    <cellStyle name="Normalny 2 94 11 6 73 22 2" xfId="11998"/>
    <cellStyle name="Normalny 2 94 11 6 73 22 3" xfId="11999"/>
    <cellStyle name="Normalny 2 94 11 6 73 22 4" xfId="12000"/>
    <cellStyle name="Normalny 2 94 11 6 73 22 5" xfId="12001"/>
    <cellStyle name="Normalny 2 94 11 6 73 22 6" xfId="12002"/>
    <cellStyle name="Normalny 2 94 11 6 73 23" xfId="12003"/>
    <cellStyle name="Normalny 2 94 11 6 73 23 2" xfId="12004"/>
    <cellStyle name="Normalny 2 94 11 6 73 23 3" xfId="12005"/>
    <cellStyle name="Normalny 2 94 11 6 73 23 4" xfId="12006"/>
    <cellStyle name="Normalny 2 94 11 6 73 23 5" xfId="12007"/>
    <cellStyle name="Normalny 2 94 11 6 73 23 6" xfId="12008"/>
    <cellStyle name="Normalny 2 94 11 6 73 24" xfId="12009"/>
    <cellStyle name="Normalny 2 94 11 6 73 24 2" xfId="12010"/>
    <cellStyle name="Normalny 2 94 11 6 73 24 3" xfId="12011"/>
    <cellStyle name="Normalny 2 94 11 6 73 24 4" xfId="12012"/>
    <cellStyle name="Normalny 2 94 11 6 73 24 5" xfId="12013"/>
    <cellStyle name="Normalny 2 94 11 6 73 24 6" xfId="12014"/>
    <cellStyle name="Normalny 2 94 11 6 73 25" xfId="12015"/>
    <cellStyle name="Normalny 2 94 11 6 73 26" xfId="12016"/>
    <cellStyle name="Normalny 2 94 11 6 73 27" xfId="12017"/>
    <cellStyle name="Normalny 2 94 11 6 73 28" xfId="12018"/>
    <cellStyle name="Normalny 2 94 11 6 73 3" xfId="12019"/>
    <cellStyle name="Normalny 2 94 11 6 73 3 2" xfId="12020"/>
    <cellStyle name="Normalny 2 94 11 6 73 3 3" xfId="12021"/>
    <cellStyle name="Normalny 2 94 11 6 73 3 4" xfId="12022"/>
    <cellStyle name="Normalny 2 94 11 6 73 3 5" xfId="12023"/>
    <cellStyle name="Normalny 2 94 11 6 73 3 6" xfId="12024"/>
    <cellStyle name="Normalny 2 94 11 6 73 4" xfId="12025"/>
    <cellStyle name="Normalny 2 94 11 6 73 4 2" xfId="12026"/>
    <cellStyle name="Normalny 2 94 11 6 73 4 3" xfId="12027"/>
    <cellStyle name="Normalny 2 94 11 6 73 4 4" xfId="12028"/>
    <cellStyle name="Normalny 2 94 11 6 73 4 5" xfId="12029"/>
    <cellStyle name="Normalny 2 94 11 6 73 4 6" xfId="12030"/>
    <cellStyle name="Normalny 2 94 11 6 73 5" xfId="12031"/>
    <cellStyle name="Normalny 2 94 11 6 73 5 2" xfId="12032"/>
    <cellStyle name="Normalny 2 94 11 6 73 5 3" xfId="12033"/>
    <cellStyle name="Normalny 2 94 11 6 73 5 4" xfId="12034"/>
    <cellStyle name="Normalny 2 94 11 6 73 5 5" xfId="12035"/>
    <cellStyle name="Normalny 2 94 11 6 73 5 6" xfId="12036"/>
    <cellStyle name="Normalny 2 94 11 6 73 6" xfId="12037"/>
    <cellStyle name="Normalny 2 94 11 6 73 6 2" xfId="12038"/>
    <cellStyle name="Normalny 2 94 11 6 73 6 3" xfId="12039"/>
    <cellStyle name="Normalny 2 94 11 6 73 6 4" xfId="12040"/>
    <cellStyle name="Normalny 2 94 11 6 73 6 5" xfId="12041"/>
    <cellStyle name="Normalny 2 94 11 6 73 6 6" xfId="12042"/>
    <cellStyle name="Normalny 2 94 11 6 73 7" xfId="12043"/>
    <cellStyle name="Normalny 2 94 11 6 73 7 2" xfId="12044"/>
    <cellStyle name="Normalny 2 94 11 6 73 7 3" xfId="12045"/>
    <cellStyle name="Normalny 2 94 11 6 73 7 4" xfId="12046"/>
    <cellStyle name="Normalny 2 94 11 6 73 7 5" xfId="12047"/>
    <cellStyle name="Normalny 2 94 11 6 73 7 6" xfId="12048"/>
    <cellStyle name="Normalny 2 94 11 6 73 8" xfId="12049"/>
    <cellStyle name="Normalny 2 94 11 6 73 8 2" xfId="12050"/>
    <cellStyle name="Normalny 2 94 11 6 73 8 3" xfId="12051"/>
    <cellStyle name="Normalny 2 94 11 6 73 8 4" xfId="12052"/>
    <cellStyle name="Normalny 2 94 11 6 73 8 5" xfId="12053"/>
    <cellStyle name="Normalny 2 94 11 6 73 8 6" xfId="12054"/>
    <cellStyle name="Normalny 2 94 11 6 73 9" xfId="12055"/>
    <cellStyle name="Normalny 2 94 11 6 73 9 2" xfId="12056"/>
    <cellStyle name="Normalny 2 94 11 6 73 9 3" xfId="12057"/>
    <cellStyle name="Normalny 2 94 11 6 73 9 4" xfId="12058"/>
    <cellStyle name="Normalny 2 94 11 6 73 9 5" xfId="12059"/>
    <cellStyle name="Normalny 2 94 11 6 73 9 6" xfId="12060"/>
    <cellStyle name="Normalny 2 94 11 6 74" xfId="12061"/>
    <cellStyle name="Normalny 2 94 11 6 74 2" xfId="12062"/>
    <cellStyle name="Normalny 2 94 11 6 74 3" xfId="12063"/>
    <cellStyle name="Normalny 2 94 11 6 74 4" xfId="12064"/>
    <cellStyle name="Normalny 2 94 11 6 74 5" xfId="12065"/>
    <cellStyle name="Normalny 2 94 11 6 74 6" xfId="12066"/>
    <cellStyle name="Normalny 2 94 11 6 75" xfId="12067"/>
    <cellStyle name="Normalny 2 94 11 6 75 2" xfId="12068"/>
    <cellStyle name="Normalny 2 94 11 6 75 3" xfId="12069"/>
    <cellStyle name="Normalny 2 94 11 6 75 4" xfId="12070"/>
    <cellStyle name="Normalny 2 94 11 6 75 5" xfId="12071"/>
    <cellStyle name="Normalny 2 94 11 6 75 6" xfId="12072"/>
    <cellStyle name="Normalny 2 94 11 6 76" xfId="12073"/>
    <cellStyle name="Normalny 2 94 11 6 77" xfId="12074"/>
    <cellStyle name="Normalny 2 94 11 6 78" xfId="12075"/>
    <cellStyle name="Normalny 2 94 11 6 79" xfId="12076"/>
    <cellStyle name="Normalny 2 94 11 6 8" xfId="12077"/>
    <cellStyle name="Normalny 2 94 11 6 80" xfId="12078"/>
    <cellStyle name="Normalny 2 94 11 6 81" xfId="12079"/>
    <cellStyle name="Normalny 2 94 11 6 82" xfId="12080"/>
    <cellStyle name="Normalny 2 94 11 6 83" xfId="12081"/>
    <cellStyle name="Normalny 2 94 11 6 84" xfId="12082"/>
    <cellStyle name="Normalny 2 94 11 6 85" xfId="12083"/>
    <cellStyle name="Normalny 2 94 11 6 86" xfId="12084"/>
    <cellStyle name="Normalny 2 94 11 6 87" xfId="12085"/>
    <cellStyle name="Normalny 2 94 11 6 88" xfId="12086"/>
    <cellStyle name="Normalny 2 94 11 6 89" xfId="12087"/>
    <cellStyle name="Normalny 2 94 11 6 9" xfId="12088"/>
    <cellStyle name="Normalny 2 94 11 6 90" xfId="12089"/>
    <cellStyle name="Normalny 2 94 11 6 91" xfId="12090"/>
    <cellStyle name="Normalny 2 94 11 6 92" xfId="12091"/>
    <cellStyle name="Normalny 2 94 11 6 93" xfId="12092"/>
    <cellStyle name="Normalny 2 94 11 6 94" xfId="12093"/>
    <cellStyle name="Normalny 2 94 11 6 95" xfId="12094"/>
    <cellStyle name="Normalny 2 94 11 6 96" xfId="12095"/>
    <cellStyle name="Normalny 2 94 11 6 97" xfId="12096"/>
    <cellStyle name="Normalny 2 94 11 6 97 2" xfId="12097"/>
    <cellStyle name="Normalny 2 94 11 6 97 3" xfId="12098"/>
    <cellStyle name="Normalny 2 94 11 6 97 4" xfId="12099"/>
    <cellStyle name="Normalny 2 94 11 6 97 5" xfId="12100"/>
    <cellStyle name="Normalny 2 94 11 6 97 6" xfId="12101"/>
    <cellStyle name="Normalny 2 94 11 6 98" xfId="12102"/>
    <cellStyle name="Normalny 2 94 11 6 98 2" xfId="12103"/>
    <cellStyle name="Normalny 2 94 11 6 98 3" xfId="12104"/>
    <cellStyle name="Normalny 2 94 11 6 98 4" xfId="12105"/>
    <cellStyle name="Normalny 2 94 11 6 98 5" xfId="12106"/>
    <cellStyle name="Normalny 2 94 11 6 98 6" xfId="12107"/>
    <cellStyle name="Normalny 2 94 11 60" xfId="12108"/>
    <cellStyle name="Normalny 2 94 11 60 2" xfId="12109"/>
    <cellStyle name="Normalny 2 94 11 60 3" xfId="12110"/>
    <cellStyle name="Normalny 2 94 11 60 4" xfId="12111"/>
    <cellStyle name="Normalny 2 94 11 60 5" xfId="12112"/>
    <cellStyle name="Normalny 2 94 11 60 6" xfId="12113"/>
    <cellStyle name="Normalny 2 94 11 61" xfId="12114"/>
    <cellStyle name="Normalny 2 94 11 61 2" xfId="12115"/>
    <cellStyle name="Normalny 2 94 11 61 3" xfId="12116"/>
    <cellStyle name="Normalny 2 94 11 61 4" xfId="12117"/>
    <cellStyle name="Normalny 2 94 11 61 5" xfId="12118"/>
    <cellStyle name="Normalny 2 94 11 61 6" xfId="12119"/>
    <cellStyle name="Normalny 2 94 11 62" xfId="12120"/>
    <cellStyle name="Normalny 2 94 11 62 2" xfId="12121"/>
    <cellStyle name="Normalny 2 94 11 62 3" xfId="12122"/>
    <cellStyle name="Normalny 2 94 11 62 4" xfId="12123"/>
    <cellStyle name="Normalny 2 94 11 62 5" xfId="12124"/>
    <cellStyle name="Normalny 2 94 11 62 6" xfId="12125"/>
    <cellStyle name="Normalny 2 94 11 63" xfId="12126"/>
    <cellStyle name="Normalny 2 94 11 63 2" xfId="12127"/>
    <cellStyle name="Normalny 2 94 11 63 3" xfId="12128"/>
    <cellStyle name="Normalny 2 94 11 63 4" xfId="12129"/>
    <cellStyle name="Normalny 2 94 11 63 5" xfId="12130"/>
    <cellStyle name="Normalny 2 94 11 63 6" xfId="12131"/>
    <cellStyle name="Normalny 2 94 11 64" xfId="12132"/>
    <cellStyle name="Normalny 2 94 11 64 2" xfId="12133"/>
    <cellStyle name="Normalny 2 94 11 64 3" xfId="12134"/>
    <cellStyle name="Normalny 2 94 11 64 4" xfId="12135"/>
    <cellStyle name="Normalny 2 94 11 64 5" xfId="12136"/>
    <cellStyle name="Normalny 2 94 11 64 6" xfId="12137"/>
    <cellStyle name="Normalny 2 94 11 65" xfId="12138"/>
    <cellStyle name="Normalny 2 94 11 65 2" xfId="12139"/>
    <cellStyle name="Normalny 2 94 11 65 3" xfId="12140"/>
    <cellStyle name="Normalny 2 94 11 65 4" xfId="12141"/>
    <cellStyle name="Normalny 2 94 11 65 5" xfId="12142"/>
    <cellStyle name="Normalny 2 94 11 65 6" xfId="12143"/>
    <cellStyle name="Normalny 2 94 11 66" xfId="12144"/>
    <cellStyle name="Normalny 2 94 11 66 2" xfId="12145"/>
    <cellStyle name="Normalny 2 94 11 66 3" xfId="12146"/>
    <cellStyle name="Normalny 2 94 11 66 4" xfId="12147"/>
    <cellStyle name="Normalny 2 94 11 66 5" xfId="12148"/>
    <cellStyle name="Normalny 2 94 11 66 6" xfId="12149"/>
    <cellStyle name="Normalny 2 94 11 67" xfId="12150"/>
    <cellStyle name="Normalny 2 94 11 67 2" xfId="12151"/>
    <cellStyle name="Normalny 2 94 11 67 3" xfId="12152"/>
    <cellStyle name="Normalny 2 94 11 67 4" xfId="12153"/>
    <cellStyle name="Normalny 2 94 11 67 5" xfId="12154"/>
    <cellStyle name="Normalny 2 94 11 67 6" xfId="12155"/>
    <cellStyle name="Normalny 2 94 11 68" xfId="12156"/>
    <cellStyle name="Normalny 2 94 11 68 2" xfId="12157"/>
    <cellStyle name="Normalny 2 94 11 68 3" xfId="12158"/>
    <cellStyle name="Normalny 2 94 11 68 4" xfId="12159"/>
    <cellStyle name="Normalny 2 94 11 68 5" xfId="12160"/>
    <cellStyle name="Normalny 2 94 11 68 6" xfId="12161"/>
    <cellStyle name="Normalny 2 94 11 69" xfId="12162"/>
    <cellStyle name="Normalny 2 94 11 69 2" xfId="12163"/>
    <cellStyle name="Normalny 2 94 11 69 3" xfId="12164"/>
    <cellStyle name="Normalny 2 94 11 69 4" xfId="12165"/>
    <cellStyle name="Normalny 2 94 11 69 5" xfId="12166"/>
    <cellStyle name="Normalny 2 94 11 69 6" xfId="12167"/>
    <cellStyle name="Normalny 2 94 11 7" xfId="12168"/>
    <cellStyle name="Normalny 2 94 11 7 10" xfId="12169"/>
    <cellStyle name="Normalny 2 94 11 7 10 2" xfId="12170"/>
    <cellStyle name="Normalny 2 94 11 7 10 3" xfId="12171"/>
    <cellStyle name="Normalny 2 94 11 7 10 4" xfId="12172"/>
    <cellStyle name="Normalny 2 94 11 7 10 5" xfId="12173"/>
    <cellStyle name="Normalny 2 94 11 7 10 6" xfId="12174"/>
    <cellStyle name="Normalny 2 94 11 7 11" xfId="12175"/>
    <cellStyle name="Normalny 2 94 11 7 11 2" xfId="12176"/>
    <cellStyle name="Normalny 2 94 11 7 11 3" xfId="12177"/>
    <cellStyle name="Normalny 2 94 11 7 11 4" xfId="12178"/>
    <cellStyle name="Normalny 2 94 11 7 11 5" xfId="12179"/>
    <cellStyle name="Normalny 2 94 11 7 11 6" xfId="12180"/>
    <cellStyle name="Normalny 2 94 11 7 12" xfId="12181"/>
    <cellStyle name="Normalny 2 94 11 7 12 2" xfId="12182"/>
    <cellStyle name="Normalny 2 94 11 7 12 3" xfId="12183"/>
    <cellStyle name="Normalny 2 94 11 7 12 4" xfId="12184"/>
    <cellStyle name="Normalny 2 94 11 7 12 5" xfId="12185"/>
    <cellStyle name="Normalny 2 94 11 7 12 6" xfId="12186"/>
    <cellStyle name="Normalny 2 94 11 7 13" xfId="12187"/>
    <cellStyle name="Normalny 2 94 11 7 13 2" xfId="12188"/>
    <cellStyle name="Normalny 2 94 11 7 13 3" xfId="12189"/>
    <cellStyle name="Normalny 2 94 11 7 13 4" xfId="12190"/>
    <cellStyle name="Normalny 2 94 11 7 13 5" xfId="12191"/>
    <cellStyle name="Normalny 2 94 11 7 13 6" xfId="12192"/>
    <cellStyle name="Normalny 2 94 11 7 2" xfId="12193"/>
    <cellStyle name="Normalny 2 94 11 7 2 2" xfId="12194"/>
    <cellStyle name="Normalny 2 94 11 7 2 3" xfId="12195"/>
    <cellStyle name="Normalny 2 94 11 7 2 4" xfId="12196"/>
    <cellStyle name="Normalny 2 94 11 7 2 5" xfId="12197"/>
    <cellStyle name="Normalny 2 94 11 7 2 6" xfId="12198"/>
    <cellStyle name="Normalny 2 94 11 7 3" xfId="12199"/>
    <cellStyle name="Normalny 2 94 11 7 3 2" xfId="12200"/>
    <cellStyle name="Normalny 2 94 11 7 3 3" xfId="12201"/>
    <cellStyle name="Normalny 2 94 11 7 3 4" xfId="12202"/>
    <cellStyle name="Normalny 2 94 11 7 3 5" xfId="12203"/>
    <cellStyle name="Normalny 2 94 11 7 3 6" xfId="12204"/>
    <cellStyle name="Normalny 2 94 11 7 4" xfId="12205"/>
    <cellStyle name="Normalny 2 94 11 7 4 2" xfId="12206"/>
    <cellStyle name="Normalny 2 94 11 7 4 3" xfId="12207"/>
    <cellStyle name="Normalny 2 94 11 7 4 4" xfId="12208"/>
    <cellStyle name="Normalny 2 94 11 7 4 5" xfId="12209"/>
    <cellStyle name="Normalny 2 94 11 7 4 6" xfId="12210"/>
    <cellStyle name="Normalny 2 94 11 7 5" xfId="12211"/>
    <cellStyle name="Normalny 2 94 11 7 5 2" xfId="12212"/>
    <cellStyle name="Normalny 2 94 11 7 5 3" xfId="12213"/>
    <cellStyle name="Normalny 2 94 11 7 5 4" xfId="12214"/>
    <cellStyle name="Normalny 2 94 11 7 5 5" xfId="12215"/>
    <cellStyle name="Normalny 2 94 11 7 5 6" xfId="12216"/>
    <cellStyle name="Normalny 2 94 11 7 6" xfId="12217"/>
    <cellStyle name="Normalny 2 94 11 7 6 2" xfId="12218"/>
    <cellStyle name="Normalny 2 94 11 7 6 3" xfId="12219"/>
    <cellStyle name="Normalny 2 94 11 7 6 4" xfId="12220"/>
    <cellStyle name="Normalny 2 94 11 7 6 5" xfId="12221"/>
    <cellStyle name="Normalny 2 94 11 7 6 6" xfId="12222"/>
    <cellStyle name="Normalny 2 94 11 7 7" xfId="12223"/>
    <cellStyle name="Normalny 2 94 11 7 7 2" xfId="12224"/>
    <cellStyle name="Normalny 2 94 11 7 7 3" xfId="12225"/>
    <cellStyle name="Normalny 2 94 11 7 7 4" xfId="12226"/>
    <cellStyle name="Normalny 2 94 11 7 7 5" xfId="12227"/>
    <cellStyle name="Normalny 2 94 11 7 7 6" xfId="12228"/>
    <cellStyle name="Normalny 2 94 11 7 8" xfId="12229"/>
    <cellStyle name="Normalny 2 94 11 7 8 2" xfId="12230"/>
    <cellStyle name="Normalny 2 94 11 7 8 3" xfId="12231"/>
    <cellStyle name="Normalny 2 94 11 7 8 4" xfId="12232"/>
    <cellStyle name="Normalny 2 94 11 7 8 5" xfId="12233"/>
    <cellStyle name="Normalny 2 94 11 7 8 6" xfId="12234"/>
    <cellStyle name="Normalny 2 94 11 7 9" xfId="12235"/>
    <cellStyle name="Normalny 2 94 11 7 9 2" xfId="12236"/>
    <cellStyle name="Normalny 2 94 11 7 9 3" xfId="12237"/>
    <cellStyle name="Normalny 2 94 11 7 9 4" xfId="12238"/>
    <cellStyle name="Normalny 2 94 11 7 9 5" xfId="12239"/>
    <cellStyle name="Normalny 2 94 11 7 9 6" xfId="12240"/>
    <cellStyle name="Normalny 2 94 11 70" xfId="12241"/>
    <cellStyle name="Normalny 2 94 11 70 2" xfId="12242"/>
    <cellStyle name="Normalny 2 94 11 70 3" xfId="12243"/>
    <cellStyle name="Normalny 2 94 11 70 4" xfId="12244"/>
    <cellStyle name="Normalny 2 94 11 70 5" xfId="12245"/>
    <cellStyle name="Normalny 2 94 11 70 6" xfId="12246"/>
    <cellStyle name="Normalny 2 94 11 71" xfId="12247"/>
    <cellStyle name="Normalny 2 94 11 71 2" xfId="12248"/>
    <cellStyle name="Normalny 2 94 11 71 3" xfId="12249"/>
    <cellStyle name="Normalny 2 94 11 71 4" xfId="12250"/>
    <cellStyle name="Normalny 2 94 11 71 5" xfId="12251"/>
    <cellStyle name="Normalny 2 94 11 71 6" xfId="12252"/>
    <cellStyle name="Normalny 2 94 11 72" xfId="12253"/>
    <cellStyle name="Normalny 2 94 11 72 2" xfId="12254"/>
    <cellStyle name="Normalny 2 94 11 72 3" xfId="12255"/>
    <cellStyle name="Normalny 2 94 11 72 4" xfId="12256"/>
    <cellStyle name="Normalny 2 94 11 72 5" xfId="12257"/>
    <cellStyle name="Normalny 2 94 11 72 6" xfId="12258"/>
    <cellStyle name="Normalny 2 94 11 73" xfId="12259"/>
    <cellStyle name="Normalny 2 94 11 73 2" xfId="12260"/>
    <cellStyle name="Normalny 2 94 11 73 3" xfId="12261"/>
    <cellStyle name="Normalny 2 94 11 73 4" xfId="12262"/>
    <cellStyle name="Normalny 2 94 11 73 5" xfId="12263"/>
    <cellStyle name="Normalny 2 94 11 73 6" xfId="12264"/>
    <cellStyle name="Normalny 2 94 11 74" xfId="12265"/>
    <cellStyle name="Normalny 2 94 11 74 2" xfId="12266"/>
    <cellStyle name="Normalny 2 94 11 74 3" xfId="12267"/>
    <cellStyle name="Normalny 2 94 11 74 4" xfId="12268"/>
    <cellStyle name="Normalny 2 94 11 74 5" xfId="12269"/>
    <cellStyle name="Normalny 2 94 11 74 6" xfId="12270"/>
    <cellStyle name="Normalny 2 94 11 75" xfId="12271"/>
    <cellStyle name="Normalny 2 94 11 75 2" xfId="12272"/>
    <cellStyle name="Normalny 2 94 11 75 3" xfId="12273"/>
    <cellStyle name="Normalny 2 94 11 75 4" xfId="12274"/>
    <cellStyle name="Normalny 2 94 11 75 5" xfId="12275"/>
    <cellStyle name="Normalny 2 94 11 75 6" xfId="12276"/>
    <cellStyle name="Normalny 2 94 11 76" xfId="12277"/>
    <cellStyle name="Normalny 2 94 11 76 2" xfId="12278"/>
    <cellStyle name="Normalny 2 94 11 76 3" xfId="12279"/>
    <cellStyle name="Normalny 2 94 11 76 4" xfId="12280"/>
    <cellStyle name="Normalny 2 94 11 76 5" xfId="12281"/>
    <cellStyle name="Normalny 2 94 11 76 6" xfId="12282"/>
    <cellStyle name="Normalny 2 94 11 77" xfId="12283"/>
    <cellStyle name="Normalny 2 94 11 77 2" xfId="12284"/>
    <cellStyle name="Normalny 2 94 11 77 3" xfId="12285"/>
    <cellStyle name="Normalny 2 94 11 77 4" xfId="12286"/>
    <cellStyle name="Normalny 2 94 11 77 5" xfId="12287"/>
    <cellStyle name="Normalny 2 94 11 77 6" xfId="12288"/>
    <cellStyle name="Normalny 2 94 11 78" xfId="12289"/>
    <cellStyle name="Normalny 2 94 11 78 2" xfId="12290"/>
    <cellStyle name="Normalny 2 94 11 78 3" xfId="12291"/>
    <cellStyle name="Normalny 2 94 11 78 4" xfId="12292"/>
    <cellStyle name="Normalny 2 94 11 78 5" xfId="12293"/>
    <cellStyle name="Normalny 2 94 11 78 6" xfId="12294"/>
    <cellStyle name="Normalny 2 94 11 79" xfId="12295"/>
    <cellStyle name="Normalny 2 94 11 79 2" xfId="12296"/>
    <cellStyle name="Normalny 2 94 11 79 3" xfId="12297"/>
    <cellStyle name="Normalny 2 94 11 79 4" xfId="12298"/>
    <cellStyle name="Normalny 2 94 11 79 5" xfId="12299"/>
    <cellStyle name="Normalny 2 94 11 79 6" xfId="12300"/>
    <cellStyle name="Normalny 2 94 11 8" xfId="12301"/>
    <cellStyle name="Normalny 2 94 11 8 10" xfId="12302"/>
    <cellStyle name="Normalny 2 94 11 8 11" xfId="12303"/>
    <cellStyle name="Normalny 2 94 11 8 12" xfId="12304"/>
    <cellStyle name="Normalny 2 94 11 8 13" xfId="12305"/>
    <cellStyle name="Normalny 2 94 11 8 14" xfId="12306"/>
    <cellStyle name="Normalny 2 94 11 8 15" xfId="12307"/>
    <cellStyle name="Normalny 2 94 11 8 16" xfId="12308"/>
    <cellStyle name="Normalny 2 94 11 8 17" xfId="12309"/>
    <cellStyle name="Normalny 2 94 11 8 18" xfId="12310"/>
    <cellStyle name="Normalny 2 94 11 8 19" xfId="12311"/>
    <cellStyle name="Normalny 2 94 11 8 2" xfId="12312"/>
    <cellStyle name="Normalny 2 94 11 8 2 10" xfId="12313"/>
    <cellStyle name="Normalny 2 94 11 8 2 10 2" xfId="12314"/>
    <cellStyle name="Normalny 2 94 11 8 2 10 3" xfId="12315"/>
    <cellStyle name="Normalny 2 94 11 8 2 10 4" xfId="12316"/>
    <cellStyle name="Normalny 2 94 11 8 2 10 5" xfId="12317"/>
    <cellStyle name="Normalny 2 94 11 8 2 10 6" xfId="12318"/>
    <cellStyle name="Normalny 2 94 11 8 2 11" xfId="12319"/>
    <cellStyle name="Normalny 2 94 11 8 2 11 2" xfId="12320"/>
    <cellStyle name="Normalny 2 94 11 8 2 11 3" xfId="12321"/>
    <cellStyle name="Normalny 2 94 11 8 2 11 4" xfId="12322"/>
    <cellStyle name="Normalny 2 94 11 8 2 11 5" xfId="12323"/>
    <cellStyle name="Normalny 2 94 11 8 2 11 6" xfId="12324"/>
    <cellStyle name="Normalny 2 94 11 8 2 12" xfId="12325"/>
    <cellStyle name="Normalny 2 94 11 8 2 12 2" xfId="12326"/>
    <cellStyle name="Normalny 2 94 11 8 2 12 3" xfId="12327"/>
    <cellStyle name="Normalny 2 94 11 8 2 12 4" xfId="12328"/>
    <cellStyle name="Normalny 2 94 11 8 2 12 5" xfId="12329"/>
    <cellStyle name="Normalny 2 94 11 8 2 12 6" xfId="12330"/>
    <cellStyle name="Normalny 2 94 11 8 2 13" xfId="12331"/>
    <cellStyle name="Normalny 2 94 11 8 2 13 2" xfId="12332"/>
    <cellStyle name="Normalny 2 94 11 8 2 13 3" xfId="12333"/>
    <cellStyle name="Normalny 2 94 11 8 2 13 4" xfId="12334"/>
    <cellStyle name="Normalny 2 94 11 8 2 13 5" xfId="12335"/>
    <cellStyle name="Normalny 2 94 11 8 2 13 6" xfId="12336"/>
    <cellStyle name="Normalny 2 94 11 8 2 14" xfId="12337"/>
    <cellStyle name="Normalny 2 94 11 8 2 14 2" xfId="12338"/>
    <cellStyle name="Normalny 2 94 11 8 2 14 3" xfId="12339"/>
    <cellStyle name="Normalny 2 94 11 8 2 14 4" xfId="12340"/>
    <cellStyle name="Normalny 2 94 11 8 2 14 5" xfId="12341"/>
    <cellStyle name="Normalny 2 94 11 8 2 14 6" xfId="12342"/>
    <cellStyle name="Normalny 2 94 11 8 2 15" xfId="12343"/>
    <cellStyle name="Normalny 2 94 11 8 2 15 2" xfId="12344"/>
    <cellStyle name="Normalny 2 94 11 8 2 15 3" xfId="12345"/>
    <cellStyle name="Normalny 2 94 11 8 2 15 4" xfId="12346"/>
    <cellStyle name="Normalny 2 94 11 8 2 15 5" xfId="12347"/>
    <cellStyle name="Normalny 2 94 11 8 2 15 6" xfId="12348"/>
    <cellStyle name="Normalny 2 94 11 8 2 16" xfId="12349"/>
    <cellStyle name="Normalny 2 94 11 8 2 16 2" xfId="12350"/>
    <cellStyle name="Normalny 2 94 11 8 2 16 3" xfId="12351"/>
    <cellStyle name="Normalny 2 94 11 8 2 16 4" xfId="12352"/>
    <cellStyle name="Normalny 2 94 11 8 2 16 5" xfId="12353"/>
    <cellStyle name="Normalny 2 94 11 8 2 16 6" xfId="12354"/>
    <cellStyle name="Normalny 2 94 11 8 2 17" xfId="12355"/>
    <cellStyle name="Normalny 2 94 11 8 2 17 2" xfId="12356"/>
    <cellStyle name="Normalny 2 94 11 8 2 17 3" xfId="12357"/>
    <cellStyle name="Normalny 2 94 11 8 2 17 4" xfId="12358"/>
    <cellStyle name="Normalny 2 94 11 8 2 17 5" xfId="12359"/>
    <cellStyle name="Normalny 2 94 11 8 2 17 6" xfId="12360"/>
    <cellStyle name="Normalny 2 94 11 8 2 18" xfId="12361"/>
    <cellStyle name="Normalny 2 94 11 8 2 18 2" xfId="12362"/>
    <cellStyle name="Normalny 2 94 11 8 2 18 3" xfId="12363"/>
    <cellStyle name="Normalny 2 94 11 8 2 18 4" xfId="12364"/>
    <cellStyle name="Normalny 2 94 11 8 2 18 5" xfId="12365"/>
    <cellStyle name="Normalny 2 94 11 8 2 18 6" xfId="12366"/>
    <cellStyle name="Normalny 2 94 11 8 2 19" xfId="12367"/>
    <cellStyle name="Normalny 2 94 11 8 2 19 2" xfId="12368"/>
    <cellStyle name="Normalny 2 94 11 8 2 19 3" xfId="12369"/>
    <cellStyle name="Normalny 2 94 11 8 2 19 4" xfId="12370"/>
    <cellStyle name="Normalny 2 94 11 8 2 19 5" xfId="12371"/>
    <cellStyle name="Normalny 2 94 11 8 2 19 6" xfId="12372"/>
    <cellStyle name="Normalny 2 94 11 8 2 2" xfId="12373"/>
    <cellStyle name="Normalny 2 94 11 8 2 2 2" xfId="12374"/>
    <cellStyle name="Normalny 2 94 11 8 2 2 2 2" xfId="12375"/>
    <cellStyle name="Normalny 2 94 11 8 2 2 2 3" xfId="12376"/>
    <cellStyle name="Normalny 2 94 11 8 2 2 2 4" xfId="12377"/>
    <cellStyle name="Normalny 2 94 11 8 2 2 2 5" xfId="12378"/>
    <cellStyle name="Normalny 2 94 11 8 2 2 2 6" xfId="12379"/>
    <cellStyle name="Normalny 2 94 11 8 2 20" xfId="12380"/>
    <cellStyle name="Normalny 2 94 11 8 2 20 2" xfId="12381"/>
    <cellStyle name="Normalny 2 94 11 8 2 20 3" xfId="12382"/>
    <cellStyle name="Normalny 2 94 11 8 2 20 4" xfId="12383"/>
    <cellStyle name="Normalny 2 94 11 8 2 20 5" xfId="12384"/>
    <cellStyle name="Normalny 2 94 11 8 2 20 6" xfId="12385"/>
    <cellStyle name="Normalny 2 94 11 8 2 21" xfId="12386"/>
    <cellStyle name="Normalny 2 94 11 8 2 21 2" xfId="12387"/>
    <cellStyle name="Normalny 2 94 11 8 2 21 3" xfId="12388"/>
    <cellStyle name="Normalny 2 94 11 8 2 21 4" xfId="12389"/>
    <cellStyle name="Normalny 2 94 11 8 2 21 5" xfId="12390"/>
    <cellStyle name="Normalny 2 94 11 8 2 21 6" xfId="12391"/>
    <cellStyle name="Normalny 2 94 11 8 2 22" xfId="12392"/>
    <cellStyle name="Normalny 2 94 11 8 2 22 2" xfId="12393"/>
    <cellStyle name="Normalny 2 94 11 8 2 22 3" xfId="12394"/>
    <cellStyle name="Normalny 2 94 11 8 2 22 4" xfId="12395"/>
    <cellStyle name="Normalny 2 94 11 8 2 22 5" xfId="12396"/>
    <cellStyle name="Normalny 2 94 11 8 2 22 6" xfId="12397"/>
    <cellStyle name="Normalny 2 94 11 8 2 23" xfId="12398"/>
    <cellStyle name="Normalny 2 94 11 8 2 23 2" xfId="12399"/>
    <cellStyle name="Normalny 2 94 11 8 2 23 3" xfId="12400"/>
    <cellStyle name="Normalny 2 94 11 8 2 23 4" xfId="12401"/>
    <cellStyle name="Normalny 2 94 11 8 2 23 5" xfId="12402"/>
    <cellStyle name="Normalny 2 94 11 8 2 23 6" xfId="12403"/>
    <cellStyle name="Normalny 2 94 11 8 2 24" xfId="12404"/>
    <cellStyle name="Normalny 2 94 11 8 2 24 2" xfId="12405"/>
    <cellStyle name="Normalny 2 94 11 8 2 24 3" xfId="12406"/>
    <cellStyle name="Normalny 2 94 11 8 2 24 4" xfId="12407"/>
    <cellStyle name="Normalny 2 94 11 8 2 24 5" xfId="12408"/>
    <cellStyle name="Normalny 2 94 11 8 2 24 6" xfId="12409"/>
    <cellStyle name="Normalny 2 94 11 8 2 25" xfId="12410"/>
    <cellStyle name="Normalny 2 94 11 8 2 26" xfId="12411"/>
    <cellStyle name="Normalny 2 94 11 8 2 27" xfId="12412"/>
    <cellStyle name="Normalny 2 94 11 8 2 28" xfId="12413"/>
    <cellStyle name="Normalny 2 94 11 8 2 3" xfId="12414"/>
    <cellStyle name="Normalny 2 94 11 8 2 3 2" xfId="12415"/>
    <cellStyle name="Normalny 2 94 11 8 2 3 3" xfId="12416"/>
    <cellStyle name="Normalny 2 94 11 8 2 3 4" xfId="12417"/>
    <cellStyle name="Normalny 2 94 11 8 2 3 5" xfId="12418"/>
    <cellStyle name="Normalny 2 94 11 8 2 3 6" xfId="12419"/>
    <cellStyle name="Normalny 2 94 11 8 2 4" xfId="12420"/>
    <cellStyle name="Normalny 2 94 11 8 2 4 2" xfId="12421"/>
    <cellStyle name="Normalny 2 94 11 8 2 4 3" xfId="12422"/>
    <cellStyle name="Normalny 2 94 11 8 2 4 4" xfId="12423"/>
    <cellStyle name="Normalny 2 94 11 8 2 4 5" xfId="12424"/>
    <cellStyle name="Normalny 2 94 11 8 2 4 6" xfId="12425"/>
    <cellStyle name="Normalny 2 94 11 8 2 5" xfId="12426"/>
    <cellStyle name="Normalny 2 94 11 8 2 5 2" xfId="12427"/>
    <cellStyle name="Normalny 2 94 11 8 2 5 3" xfId="12428"/>
    <cellStyle name="Normalny 2 94 11 8 2 5 4" xfId="12429"/>
    <cellStyle name="Normalny 2 94 11 8 2 5 5" xfId="12430"/>
    <cellStyle name="Normalny 2 94 11 8 2 5 6" xfId="12431"/>
    <cellStyle name="Normalny 2 94 11 8 2 6" xfId="12432"/>
    <cellStyle name="Normalny 2 94 11 8 2 6 2" xfId="12433"/>
    <cellStyle name="Normalny 2 94 11 8 2 6 3" xfId="12434"/>
    <cellStyle name="Normalny 2 94 11 8 2 6 4" xfId="12435"/>
    <cellStyle name="Normalny 2 94 11 8 2 6 5" xfId="12436"/>
    <cellStyle name="Normalny 2 94 11 8 2 6 6" xfId="12437"/>
    <cellStyle name="Normalny 2 94 11 8 2 7" xfId="12438"/>
    <cellStyle name="Normalny 2 94 11 8 2 7 2" xfId="12439"/>
    <cellStyle name="Normalny 2 94 11 8 2 7 3" xfId="12440"/>
    <cellStyle name="Normalny 2 94 11 8 2 7 4" xfId="12441"/>
    <cellStyle name="Normalny 2 94 11 8 2 7 5" xfId="12442"/>
    <cellStyle name="Normalny 2 94 11 8 2 7 6" xfId="12443"/>
    <cellStyle name="Normalny 2 94 11 8 2 8" xfId="12444"/>
    <cellStyle name="Normalny 2 94 11 8 2 8 2" xfId="12445"/>
    <cellStyle name="Normalny 2 94 11 8 2 8 3" xfId="12446"/>
    <cellStyle name="Normalny 2 94 11 8 2 8 4" xfId="12447"/>
    <cellStyle name="Normalny 2 94 11 8 2 8 5" xfId="12448"/>
    <cellStyle name="Normalny 2 94 11 8 2 8 6" xfId="12449"/>
    <cellStyle name="Normalny 2 94 11 8 2 9" xfId="12450"/>
    <cellStyle name="Normalny 2 94 11 8 2 9 2" xfId="12451"/>
    <cellStyle name="Normalny 2 94 11 8 2 9 3" xfId="12452"/>
    <cellStyle name="Normalny 2 94 11 8 2 9 4" xfId="12453"/>
    <cellStyle name="Normalny 2 94 11 8 2 9 5" xfId="12454"/>
    <cellStyle name="Normalny 2 94 11 8 2 9 6" xfId="12455"/>
    <cellStyle name="Normalny 2 94 11 8 20" xfId="12456"/>
    <cellStyle name="Normalny 2 94 11 8 21" xfId="12457"/>
    <cellStyle name="Normalny 2 94 11 8 22" xfId="12458"/>
    <cellStyle name="Normalny 2 94 11 8 23" xfId="12459"/>
    <cellStyle name="Normalny 2 94 11 8 24" xfId="12460"/>
    <cellStyle name="Normalny 2 94 11 8 25" xfId="12461"/>
    <cellStyle name="Normalny 2 94 11 8 26" xfId="12462"/>
    <cellStyle name="Normalny 2 94 11 8 27" xfId="12463"/>
    <cellStyle name="Normalny 2 94 11 8 27 2" xfId="12464"/>
    <cellStyle name="Normalny 2 94 11 8 27 3" xfId="12465"/>
    <cellStyle name="Normalny 2 94 11 8 27 4" xfId="12466"/>
    <cellStyle name="Normalny 2 94 11 8 27 5" xfId="12467"/>
    <cellStyle name="Normalny 2 94 11 8 27 6" xfId="12468"/>
    <cellStyle name="Normalny 2 94 11 8 28" xfId="12469"/>
    <cellStyle name="Normalny 2 94 11 8 28 2" xfId="12470"/>
    <cellStyle name="Normalny 2 94 11 8 28 3" xfId="12471"/>
    <cellStyle name="Normalny 2 94 11 8 28 4" xfId="12472"/>
    <cellStyle name="Normalny 2 94 11 8 28 5" xfId="12473"/>
    <cellStyle name="Normalny 2 94 11 8 28 6" xfId="12474"/>
    <cellStyle name="Normalny 2 94 11 8 3" xfId="12475"/>
    <cellStyle name="Normalny 2 94 11 8 3 2" xfId="12476"/>
    <cellStyle name="Normalny 2 94 11 8 3 3" xfId="12477"/>
    <cellStyle name="Normalny 2 94 11 8 3 4" xfId="12478"/>
    <cellStyle name="Normalny 2 94 11 8 3 5" xfId="12479"/>
    <cellStyle name="Normalny 2 94 11 8 3 6" xfId="12480"/>
    <cellStyle name="Normalny 2 94 11 8 4" xfId="12481"/>
    <cellStyle name="Normalny 2 94 11 8 4 2" xfId="12482"/>
    <cellStyle name="Normalny 2 94 11 8 4 3" xfId="12483"/>
    <cellStyle name="Normalny 2 94 11 8 4 4" xfId="12484"/>
    <cellStyle name="Normalny 2 94 11 8 4 5" xfId="12485"/>
    <cellStyle name="Normalny 2 94 11 8 4 6" xfId="12486"/>
    <cellStyle name="Normalny 2 94 11 8 5" xfId="12487"/>
    <cellStyle name="Normalny 2 94 11 8 5 2" xfId="12488"/>
    <cellStyle name="Normalny 2 94 11 8 5 3" xfId="12489"/>
    <cellStyle name="Normalny 2 94 11 8 5 4" xfId="12490"/>
    <cellStyle name="Normalny 2 94 11 8 5 5" xfId="12491"/>
    <cellStyle name="Normalny 2 94 11 8 5 6" xfId="12492"/>
    <cellStyle name="Normalny 2 94 11 8 6" xfId="12493"/>
    <cellStyle name="Normalny 2 94 11 8 7" xfId="12494"/>
    <cellStyle name="Normalny 2 94 11 8 8" xfId="12495"/>
    <cellStyle name="Normalny 2 94 11 8 9" xfId="12496"/>
    <cellStyle name="Normalny 2 94 11 80" xfId="12497"/>
    <cellStyle name="Normalny 2 94 11 80 2" xfId="12498"/>
    <cellStyle name="Normalny 2 94 11 80 3" xfId="12499"/>
    <cellStyle name="Normalny 2 94 11 80 4" xfId="12500"/>
    <cellStyle name="Normalny 2 94 11 80 5" xfId="12501"/>
    <cellStyle name="Normalny 2 94 11 80 6" xfId="12502"/>
    <cellStyle name="Normalny 2 94 11 81" xfId="12503"/>
    <cellStyle name="Normalny 2 94 11 81 2" xfId="12504"/>
    <cellStyle name="Normalny 2 94 11 81 3" xfId="12505"/>
    <cellStyle name="Normalny 2 94 11 81 4" xfId="12506"/>
    <cellStyle name="Normalny 2 94 11 81 5" xfId="12507"/>
    <cellStyle name="Normalny 2 94 11 81 6" xfId="12508"/>
    <cellStyle name="Normalny 2 94 11 82" xfId="12509"/>
    <cellStyle name="Normalny 2 94 11 82 2" xfId="12510"/>
    <cellStyle name="Normalny 2 94 11 82 3" xfId="12511"/>
    <cellStyle name="Normalny 2 94 11 82 4" xfId="12512"/>
    <cellStyle name="Normalny 2 94 11 82 5" xfId="12513"/>
    <cellStyle name="Normalny 2 94 11 82 6" xfId="12514"/>
    <cellStyle name="Normalny 2 94 11 83" xfId="12515"/>
    <cellStyle name="Normalny 2 94 11 83 2" xfId="12516"/>
    <cellStyle name="Normalny 2 94 11 83 3" xfId="12517"/>
    <cellStyle name="Normalny 2 94 11 83 4" xfId="12518"/>
    <cellStyle name="Normalny 2 94 11 83 5" xfId="12519"/>
    <cellStyle name="Normalny 2 94 11 83 6" xfId="12520"/>
    <cellStyle name="Normalny 2 94 11 84" xfId="12521"/>
    <cellStyle name="Normalny 2 94 11 84 2" xfId="12522"/>
    <cellStyle name="Normalny 2 94 11 84 3" xfId="12523"/>
    <cellStyle name="Normalny 2 94 11 84 4" xfId="12524"/>
    <cellStyle name="Normalny 2 94 11 84 5" xfId="12525"/>
    <cellStyle name="Normalny 2 94 11 84 6" xfId="12526"/>
    <cellStyle name="Normalny 2 94 11 85" xfId="12527"/>
    <cellStyle name="Normalny 2 94 11 85 2" xfId="12528"/>
    <cellStyle name="Normalny 2 94 11 85 3" xfId="12529"/>
    <cellStyle name="Normalny 2 94 11 85 4" xfId="12530"/>
    <cellStyle name="Normalny 2 94 11 85 5" xfId="12531"/>
    <cellStyle name="Normalny 2 94 11 85 6" xfId="12532"/>
    <cellStyle name="Normalny 2 94 11 86" xfId="12533"/>
    <cellStyle name="Normalny 2 94 11 86 2" xfId="12534"/>
    <cellStyle name="Normalny 2 94 11 86 3" xfId="12535"/>
    <cellStyle name="Normalny 2 94 11 86 4" xfId="12536"/>
    <cellStyle name="Normalny 2 94 11 86 5" xfId="12537"/>
    <cellStyle name="Normalny 2 94 11 86 6" xfId="12538"/>
    <cellStyle name="Normalny 2 94 11 87" xfId="12539"/>
    <cellStyle name="Normalny 2 94 11 87 2" xfId="12540"/>
    <cellStyle name="Normalny 2 94 11 87 3" xfId="12541"/>
    <cellStyle name="Normalny 2 94 11 87 4" xfId="12542"/>
    <cellStyle name="Normalny 2 94 11 87 5" xfId="12543"/>
    <cellStyle name="Normalny 2 94 11 87 6" xfId="12544"/>
    <cellStyle name="Normalny 2 94 11 88" xfId="12545"/>
    <cellStyle name="Normalny 2 94 11 88 2" xfId="12546"/>
    <cellStyle name="Normalny 2 94 11 88 3" xfId="12547"/>
    <cellStyle name="Normalny 2 94 11 88 4" xfId="12548"/>
    <cellStyle name="Normalny 2 94 11 88 5" xfId="12549"/>
    <cellStyle name="Normalny 2 94 11 88 6" xfId="12550"/>
    <cellStyle name="Normalny 2 94 11 89" xfId="12551"/>
    <cellStyle name="Normalny 2 94 11 89 2" xfId="12552"/>
    <cellStyle name="Normalny 2 94 11 89 3" xfId="12553"/>
    <cellStyle name="Normalny 2 94 11 89 4" xfId="12554"/>
    <cellStyle name="Normalny 2 94 11 89 5" xfId="12555"/>
    <cellStyle name="Normalny 2 94 11 89 6" xfId="12556"/>
    <cellStyle name="Normalny 2 94 11 9" xfId="12557"/>
    <cellStyle name="Normalny 2 94 11 9 2" xfId="12558"/>
    <cellStyle name="Normalny 2 94 11 9 3" xfId="12559"/>
    <cellStyle name="Normalny 2 94 11 9 4" xfId="12560"/>
    <cellStyle name="Normalny 2 94 11 9 5" xfId="12561"/>
    <cellStyle name="Normalny 2 94 11 9 6" xfId="12562"/>
    <cellStyle name="Normalny 2 94 11 90" xfId="12563"/>
    <cellStyle name="Normalny 2 94 11 90 10" xfId="12564"/>
    <cellStyle name="Normalny 2 94 11 90 11" xfId="12565"/>
    <cellStyle name="Normalny 2 94 11 90 12" xfId="12566"/>
    <cellStyle name="Normalny 2 94 11 90 13" xfId="12567"/>
    <cellStyle name="Normalny 2 94 11 90 14" xfId="12568"/>
    <cellStyle name="Normalny 2 94 11 90 15" xfId="12569"/>
    <cellStyle name="Normalny 2 94 11 90 16" xfId="12570"/>
    <cellStyle name="Normalny 2 94 11 90 17" xfId="12571"/>
    <cellStyle name="Normalny 2 94 11 90 18" xfId="12572"/>
    <cellStyle name="Normalny 2 94 11 90 19" xfId="12573"/>
    <cellStyle name="Normalny 2 94 11 90 2" xfId="12574"/>
    <cellStyle name="Normalny 2 94 11 90 2 2" xfId="12575"/>
    <cellStyle name="Normalny 2 94 11 90 2 3" xfId="12576"/>
    <cellStyle name="Normalny 2 94 11 90 2 4" xfId="12577"/>
    <cellStyle name="Normalny 2 94 11 90 2 5" xfId="12578"/>
    <cellStyle name="Normalny 2 94 11 90 2 6" xfId="12579"/>
    <cellStyle name="Normalny 2 94 11 90 20" xfId="12580"/>
    <cellStyle name="Normalny 2 94 11 90 21" xfId="12581"/>
    <cellStyle name="Normalny 2 94 11 90 22" xfId="12582"/>
    <cellStyle name="Normalny 2 94 11 90 23" xfId="12583"/>
    <cellStyle name="Normalny 2 94 11 90 24" xfId="12584"/>
    <cellStyle name="Normalny 2 94 11 90 3" xfId="12585"/>
    <cellStyle name="Normalny 2 94 11 90 4" xfId="12586"/>
    <cellStyle name="Normalny 2 94 11 90 5" xfId="12587"/>
    <cellStyle name="Normalny 2 94 11 90 6" xfId="12588"/>
    <cellStyle name="Normalny 2 94 11 90 7" xfId="12589"/>
    <cellStyle name="Normalny 2 94 11 90 8" xfId="12590"/>
    <cellStyle name="Normalny 2 94 11 90 9" xfId="12591"/>
    <cellStyle name="Normalny 2 94 11 91" xfId="12592"/>
    <cellStyle name="Normalny 2 94 11 92" xfId="12593"/>
    <cellStyle name="Normalny 2 94 11 92 2" xfId="12594"/>
    <cellStyle name="Normalny 2 94 11 92 2 2" xfId="12595"/>
    <cellStyle name="Normalny 2 94 11 92 2 3" xfId="12596"/>
    <cellStyle name="Normalny 2 94 11 92 2 4" xfId="12597"/>
    <cellStyle name="Normalny 2 94 11 92 2 5" xfId="12598"/>
    <cellStyle name="Normalny 2 94 11 92 2 6" xfId="12599"/>
    <cellStyle name="Normalny 2 94 11 93" xfId="12600"/>
    <cellStyle name="Normalny 2 94 11 93 2" xfId="12601"/>
    <cellStyle name="Normalny 2 94 11 93 3" xfId="12602"/>
    <cellStyle name="Normalny 2 94 11 93 4" xfId="12603"/>
    <cellStyle name="Normalny 2 94 11 93 5" xfId="12604"/>
    <cellStyle name="Normalny 2 94 11 93 6" xfId="12605"/>
    <cellStyle name="Normalny 2 94 11 94" xfId="12606"/>
    <cellStyle name="Normalny 2 94 11 94 2" xfId="12607"/>
    <cellStyle name="Normalny 2 94 11 94 3" xfId="12608"/>
    <cellStyle name="Normalny 2 94 11 94 4" xfId="12609"/>
    <cellStyle name="Normalny 2 94 11 94 5" xfId="12610"/>
    <cellStyle name="Normalny 2 94 11 94 6" xfId="12611"/>
    <cellStyle name="Normalny 2 94 11 95" xfId="12612"/>
    <cellStyle name="Normalny 2 94 11 95 2" xfId="12613"/>
    <cellStyle name="Normalny 2 94 11 95 3" xfId="12614"/>
    <cellStyle name="Normalny 2 94 11 95 4" xfId="12615"/>
    <cellStyle name="Normalny 2 94 11 95 5" xfId="12616"/>
    <cellStyle name="Normalny 2 94 11 95 6" xfId="12617"/>
    <cellStyle name="Normalny 2 94 11 96" xfId="12618"/>
    <cellStyle name="Normalny 2 94 11 96 2" xfId="12619"/>
    <cellStyle name="Normalny 2 94 11 96 3" xfId="12620"/>
    <cellStyle name="Normalny 2 94 11 96 4" xfId="12621"/>
    <cellStyle name="Normalny 2 94 11 96 5" xfId="12622"/>
    <cellStyle name="Normalny 2 94 11 96 6" xfId="12623"/>
    <cellStyle name="Normalny 2 94 11 97" xfId="12624"/>
    <cellStyle name="Normalny 2 94 11 97 2" xfId="12625"/>
    <cellStyle name="Normalny 2 94 11 97 3" xfId="12626"/>
    <cellStyle name="Normalny 2 94 11 97 4" xfId="12627"/>
    <cellStyle name="Normalny 2 94 11 97 5" xfId="12628"/>
    <cellStyle name="Normalny 2 94 11 97 6" xfId="12629"/>
    <cellStyle name="Normalny 2 94 11 98" xfId="12630"/>
    <cellStyle name="Normalny 2 94 11 98 2" xfId="12631"/>
    <cellStyle name="Normalny 2 94 11 98 3" xfId="12632"/>
    <cellStyle name="Normalny 2 94 11 98 4" xfId="12633"/>
    <cellStyle name="Normalny 2 94 11 98 5" xfId="12634"/>
    <cellStyle name="Normalny 2 94 11 98 6" xfId="12635"/>
    <cellStyle name="Normalny 2 94 11 99" xfId="12636"/>
    <cellStyle name="Normalny 2 94 11 99 2" xfId="12637"/>
    <cellStyle name="Normalny 2 94 11 99 3" xfId="12638"/>
    <cellStyle name="Normalny 2 94 11 99 4" xfId="12639"/>
    <cellStyle name="Normalny 2 94 11 99 5" xfId="12640"/>
    <cellStyle name="Normalny 2 94 11 99 6" xfId="12641"/>
    <cellStyle name="Normalny 2 94 12" xfId="12642"/>
    <cellStyle name="Normalny 2 94 12 10" xfId="12643"/>
    <cellStyle name="Normalny 2 94 12 10 2" xfId="12644"/>
    <cellStyle name="Normalny 2 94 12 10 3" xfId="12645"/>
    <cellStyle name="Normalny 2 94 12 10 4" xfId="12646"/>
    <cellStyle name="Normalny 2 94 12 10 5" xfId="12647"/>
    <cellStyle name="Normalny 2 94 12 10 6" xfId="12648"/>
    <cellStyle name="Normalny 2 94 12 100" xfId="12649"/>
    <cellStyle name="Normalny 2 94 12 100 2" xfId="12650"/>
    <cellStyle name="Normalny 2 94 12 100 3" xfId="12651"/>
    <cellStyle name="Normalny 2 94 12 100 4" xfId="12652"/>
    <cellStyle name="Normalny 2 94 12 100 5" xfId="12653"/>
    <cellStyle name="Normalny 2 94 12 100 6" xfId="12654"/>
    <cellStyle name="Normalny 2 94 12 101" xfId="12655"/>
    <cellStyle name="Normalny 2 94 12 101 2" xfId="12656"/>
    <cellStyle name="Normalny 2 94 12 101 3" xfId="12657"/>
    <cellStyle name="Normalny 2 94 12 101 4" xfId="12658"/>
    <cellStyle name="Normalny 2 94 12 101 5" xfId="12659"/>
    <cellStyle name="Normalny 2 94 12 101 6" xfId="12660"/>
    <cellStyle name="Normalny 2 94 12 102" xfId="12661"/>
    <cellStyle name="Normalny 2 94 12 102 2" xfId="12662"/>
    <cellStyle name="Normalny 2 94 12 102 3" xfId="12663"/>
    <cellStyle name="Normalny 2 94 12 102 4" xfId="12664"/>
    <cellStyle name="Normalny 2 94 12 102 5" xfId="12665"/>
    <cellStyle name="Normalny 2 94 12 102 6" xfId="12666"/>
    <cellStyle name="Normalny 2 94 12 103" xfId="12667"/>
    <cellStyle name="Normalny 2 94 12 103 2" xfId="12668"/>
    <cellStyle name="Normalny 2 94 12 103 3" xfId="12669"/>
    <cellStyle name="Normalny 2 94 12 103 4" xfId="12670"/>
    <cellStyle name="Normalny 2 94 12 103 5" xfId="12671"/>
    <cellStyle name="Normalny 2 94 12 103 6" xfId="12672"/>
    <cellStyle name="Normalny 2 94 12 104" xfId="12673"/>
    <cellStyle name="Normalny 2 94 12 104 2" xfId="12674"/>
    <cellStyle name="Normalny 2 94 12 104 3" xfId="12675"/>
    <cellStyle name="Normalny 2 94 12 104 4" xfId="12676"/>
    <cellStyle name="Normalny 2 94 12 104 5" xfId="12677"/>
    <cellStyle name="Normalny 2 94 12 104 6" xfId="12678"/>
    <cellStyle name="Normalny 2 94 12 105" xfId="12679"/>
    <cellStyle name="Normalny 2 94 12 105 2" xfId="12680"/>
    <cellStyle name="Normalny 2 94 12 105 3" xfId="12681"/>
    <cellStyle name="Normalny 2 94 12 105 4" xfId="12682"/>
    <cellStyle name="Normalny 2 94 12 105 5" xfId="12683"/>
    <cellStyle name="Normalny 2 94 12 105 6" xfId="12684"/>
    <cellStyle name="Normalny 2 94 12 106" xfId="12685"/>
    <cellStyle name="Normalny 2 94 12 106 2" xfId="12686"/>
    <cellStyle name="Normalny 2 94 12 106 3" xfId="12687"/>
    <cellStyle name="Normalny 2 94 12 106 4" xfId="12688"/>
    <cellStyle name="Normalny 2 94 12 106 5" xfId="12689"/>
    <cellStyle name="Normalny 2 94 12 106 6" xfId="12690"/>
    <cellStyle name="Normalny 2 94 12 107" xfId="12691"/>
    <cellStyle name="Normalny 2 94 12 107 2" xfId="12692"/>
    <cellStyle name="Normalny 2 94 12 107 3" xfId="12693"/>
    <cellStyle name="Normalny 2 94 12 107 4" xfId="12694"/>
    <cellStyle name="Normalny 2 94 12 107 5" xfId="12695"/>
    <cellStyle name="Normalny 2 94 12 107 6" xfId="12696"/>
    <cellStyle name="Normalny 2 94 12 108" xfId="12697"/>
    <cellStyle name="Normalny 2 94 12 108 2" xfId="12698"/>
    <cellStyle name="Normalny 2 94 12 108 3" xfId="12699"/>
    <cellStyle name="Normalny 2 94 12 108 4" xfId="12700"/>
    <cellStyle name="Normalny 2 94 12 108 5" xfId="12701"/>
    <cellStyle name="Normalny 2 94 12 108 6" xfId="12702"/>
    <cellStyle name="Normalny 2 94 12 109" xfId="12703"/>
    <cellStyle name="Normalny 2 94 12 109 2" xfId="12704"/>
    <cellStyle name="Normalny 2 94 12 109 3" xfId="12705"/>
    <cellStyle name="Normalny 2 94 12 109 4" xfId="12706"/>
    <cellStyle name="Normalny 2 94 12 109 5" xfId="12707"/>
    <cellStyle name="Normalny 2 94 12 109 6" xfId="12708"/>
    <cellStyle name="Normalny 2 94 12 11" xfId="12709"/>
    <cellStyle name="Normalny 2 94 12 11 2" xfId="12710"/>
    <cellStyle name="Normalny 2 94 12 11 3" xfId="12711"/>
    <cellStyle name="Normalny 2 94 12 11 4" xfId="12712"/>
    <cellStyle name="Normalny 2 94 12 11 5" xfId="12713"/>
    <cellStyle name="Normalny 2 94 12 11 6" xfId="12714"/>
    <cellStyle name="Normalny 2 94 12 110" xfId="12715"/>
    <cellStyle name="Normalny 2 94 12 110 2" xfId="12716"/>
    <cellStyle name="Normalny 2 94 12 110 3" xfId="12717"/>
    <cellStyle name="Normalny 2 94 12 110 4" xfId="12718"/>
    <cellStyle name="Normalny 2 94 12 110 5" xfId="12719"/>
    <cellStyle name="Normalny 2 94 12 110 6" xfId="12720"/>
    <cellStyle name="Normalny 2 94 12 111" xfId="12721"/>
    <cellStyle name="Normalny 2 94 12 111 2" xfId="12722"/>
    <cellStyle name="Normalny 2 94 12 111 3" xfId="12723"/>
    <cellStyle name="Normalny 2 94 12 111 4" xfId="12724"/>
    <cellStyle name="Normalny 2 94 12 111 5" xfId="12725"/>
    <cellStyle name="Normalny 2 94 12 111 6" xfId="12726"/>
    <cellStyle name="Normalny 2 94 12 112" xfId="12727"/>
    <cellStyle name="Normalny 2 94 12 112 2" xfId="12728"/>
    <cellStyle name="Normalny 2 94 12 112 3" xfId="12729"/>
    <cellStyle name="Normalny 2 94 12 112 4" xfId="12730"/>
    <cellStyle name="Normalny 2 94 12 112 5" xfId="12731"/>
    <cellStyle name="Normalny 2 94 12 112 6" xfId="12732"/>
    <cellStyle name="Normalny 2 94 12 113" xfId="12733"/>
    <cellStyle name="Normalny 2 94 12 113 2" xfId="12734"/>
    <cellStyle name="Normalny 2 94 12 113 3" xfId="12735"/>
    <cellStyle name="Normalny 2 94 12 113 4" xfId="12736"/>
    <cellStyle name="Normalny 2 94 12 113 5" xfId="12737"/>
    <cellStyle name="Normalny 2 94 12 113 6" xfId="12738"/>
    <cellStyle name="Normalny 2 94 12 114" xfId="12739"/>
    <cellStyle name="Normalny 2 94 12 115" xfId="12740"/>
    <cellStyle name="Normalny 2 94 12 116" xfId="12741"/>
    <cellStyle name="Normalny 2 94 12 117" xfId="12742"/>
    <cellStyle name="Normalny 2 94 12 118" xfId="12743"/>
    <cellStyle name="Normalny 2 94 12 119" xfId="12744"/>
    <cellStyle name="Normalny 2 94 12 12" xfId="12745"/>
    <cellStyle name="Normalny 2 94 12 12 2" xfId="12746"/>
    <cellStyle name="Normalny 2 94 12 12 3" xfId="12747"/>
    <cellStyle name="Normalny 2 94 12 12 4" xfId="12748"/>
    <cellStyle name="Normalny 2 94 12 12 5" xfId="12749"/>
    <cellStyle name="Normalny 2 94 12 12 6" xfId="12750"/>
    <cellStyle name="Normalny 2 94 12 13" xfId="12751"/>
    <cellStyle name="Normalny 2 94 12 13 2" xfId="12752"/>
    <cellStyle name="Normalny 2 94 12 13 3" xfId="12753"/>
    <cellStyle name="Normalny 2 94 12 13 4" xfId="12754"/>
    <cellStyle name="Normalny 2 94 12 13 5" xfId="12755"/>
    <cellStyle name="Normalny 2 94 12 13 6" xfId="12756"/>
    <cellStyle name="Normalny 2 94 12 14" xfId="12757"/>
    <cellStyle name="Normalny 2 94 12 14 2" xfId="12758"/>
    <cellStyle name="Normalny 2 94 12 14 3" xfId="12759"/>
    <cellStyle name="Normalny 2 94 12 14 4" xfId="12760"/>
    <cellStyle name="Normalny 2 94 12 14 5" xfId="12761"/>
    <cellStyle name="Normalny 2 94 12 14 6" xfId="12762"/>
    <cellStyle name="Normalny 2 94 12 15" xfId="12763"/>
    <cellStyle name="Normalny 2 94 12 15 2" xfId="12764"/>
    <cellStyle name="Normalny 2 94 12 15 3" xfId="12765"/>
    <cellStyle name="Normalny 2 94 12 15 4" xfId="12766"/>
    <cellStyle name="Normalny 2 94 12 15 5" xfId="12767"/>
    <cellStyle name="Normalny 2 94 12 15 6" xfId="12768"/>
    <cellStyle name="Normalny 2 94 12 16" xfId="12769"/>
    <cellStyle name="Normalny 2 94 12 16 2" xfId="12770"/>
    <cellStyle name="Normalny 2 94 12 16 3" xfId="12771"/>
    <cellStyle name="Normalny 2 94 12 16 4" xfId="12772"/>
    <cellStyle name="Normalny 2 94 12 16 5" xfId="12773"/>
    <cellStyle name="Normalny 2 94 12 16 6" xfId="12774"/>
    <cellStyle name="Normalny 2 94 12 17" xfId="12775"/>
    <cellStyle name="Normalny 2 94 12 17 2" xfId="12776"/>
    <cellStyle name="Normalny 2 94 12 17 3" xfId="12777"/>
    <cellStyle name="Normalny 2 94 12 17 4" xfId="12778"/>
    <cellStyle name="Normalny 2 94 12 17 5" xfId="12779"/>
    <cellStyle name="Normalny 2 94 12 17 6" xfId="12780"/>
    <cellStyle name="Normalny 2 94 12 18" xfId="12781"/>
    <cellStyle name="Normalny 2 94 12 18 2" xfId="12782"/>
    <cellStyle name="Normalny 2 94 12 18 3" xfId="12783"/>
    <cellStyle name="Normalny 2 94 12 18 4" xfId="12784"/>
    <cellStyle name="Normalny 2 94 12 18 5" xfId="12785"/>
    <cellStyle name="Normalny 2 94 12 18 6" xfId="12786"/>
    <cellStyle name="Normalny 2 94 12 19" xfId="12787"/>
    <cellStyle name="Normalny 2 94 12 19 2" xfId="12788"/>
    <cellStyle name="Normalny 2 94 12 19 3" xfId="12789"/>
    <cellStyle name="Normalny 2 94 12 19 4" xfId="12790"/>
    <cellStyle name="Normalny 2 94 12 19 5" xfId="12791"/>
    <cellStyle name="Normalny 2 94 12 19 6" xfId="12792"/>
    <cellStyle name="Normalny 2 94 12 2" xfId="12793"/>
    <cellStyle name="Normalny 2 94 12 2 10" xfId="12794"/>
    <cellStyle name="Normalny 2 94 12 2 10 10" xfId="12795"/>
    <cellStyle name="Normalny 2 94 12 2 10 10 2" xfId="12796"/>
    <cellStyle name="Normalny 2 94 12 2 10 10 3" xfId="12797"/>
    <cellStyle name="Normalny 2 94 12 2 10 10 4" xfId="12798"/>
    <cellStyle name="Normalny 2 94 12 2 10 10 5" xfId="12799"/>
    <cellStyle name="Normalny 2 94 12 2 10 10 6" xfId="12800"/>
    <cellStyle name="Normalny 2 94 12 2 10 100" xfId="12801"/>
    <cellStyle name="Normalny 2 94 12 2 10 11" xfId="12802"/>
    <cellStyle name="Normalny 2 94 12 2 10 11 2" xfId="12803"/>
    <cellStyle name="Normalny 2 94 12 2 10 11 3" xfId="12804"/>
    <cellStyle name="Normalny 2 94 12 2 10 11 4" xfId="12805"/>
    <cellStyle name="Normalny 2 94 12 2 10 11 5" xfId="12806"/>
    <cellStyle name="Normalny 2 94 12 2 10 11 6" xfId="12807"/>
    <cellStyle name="Normalny 2 94 12 2 10 12" xfId="12808"/>
    <cellStyle name="Normalny 2 94 12 2 10 12 2" xfId="12809"/>
    <cellStyle name="Normalny 2 94 12 2 10 12 3" xfId="12810"/>
    <cellStyle name="Normalny 2 94 12 2 10 12 4" xfId="12811"/>
    <cellStyle name="Normalny 2 94 12 2 10 12 5" xfId="12812"/>
    <cellStyle name="Normalny 2 94 12 2 10 12 6" xfId="12813"/>
    <cellStyle name="Normalny 2 94 12 2 10 13" xfId="12814"/>
    <cellStyle name="Normalny 2 94 12 2 10 13 2" xfId="12815"/>
    <cellStyle name="Normalny 2 94 12 2 10 13 3" xfId="12816"/>
    <cellStyle name="Normalny 2 94 12 2 10 13 4" xfId="12817"/>
    <cellStyle name="Normalny 2 94 12 2 10 13 5" xfId="12818"/>
    <cellStyle name="Normalny 2 94 12 2 10 13 6" xfId="12819"/>
    <cellStyle name="Normalny 2 94 12 2 10 14" xfId="12820"/>
    <cellStyle name="Normalny 2 94 12 2 10 14 2" xfId="12821"/>
    <cellStyle name="Normalny 2 94 12 2 10 14 3" xfId="12822"/>
    <cellStyle name="Normalny 2 94 12 2 10 14 4" xfId="12823"/>
    <cellStyle name="Normalny 2 94 12 2 10 14 5" xfId="12824"/>
    <cellStyle name="Normalny 2 94 12 2 10 14 6" xfId="12825"/>
    <cellStyle name="Normalny 2 94 12 2 10 15" xfId="12826"/>
    <cellStyle name="Normalny 2 94 12 2 10 15 2" xfId="12827"/>
    <cellStyle name="Normalny 2 94 12 2 10 15 3" xfId="12828"/>
    <cellStyle name="Normalny 2 94 12 2 10 15 4" xfId="12829"/>
    <cellStyle name="Normalny 2 94 12 2 10 15 5" xfId="12830"/>
    <cellStyle name="Normalny 2 94 12 2 10 15 6" xfId="12831"/>
    <cellStyle name="Normalny 2 94 12 2 10 16" xfId="12832"/>
    <cellStyle name="Normalny 2 94 12 2 10 16 2" xfId="12833"/>
    <cellStyle name="Normalny 2 94 12 2 10 16 3" xfId="12834"/>
    <cellStyle name="Normalny 2 94 12 2 10 16 4" xfId="12835"/>
    <cellStyle name="Normalny 2 94 12 2 10 16 5" xfId="12836"/>
    <cellStyle name="Normalny 2 94 12 2 10 16 6" xfId="12837"/>
    <cellStyle name="Normalny 2 94 12 2 10 17" xfId="12838"/>
    <cellStyle name="Normalny 2 94 12 2 10 17 2" xfId="12839"/>
    <cellStyle name="Normalny 2 94 12 2 10 17 3" xfId="12840"/>
    <cellStyle name="Normalny 2 94 12 2 10 17 4" xfId="12841"/>
    <cellStyle name="Normalny 2 94 12 2 10 17 5" xfId="12842"/>
    <cellStyle name="Normalny 2 94 12 2 10 17 6" xfId="12843"/>
    <cellStyle name="Normalny 2 94 12 2 10 18" xfId="12844"/>
    <cellStyle name="Normalny 2 94 12 2 10 18 2" xfId="12845"/>
    <cellStyle name="Normalny 2 94 12 2 10 18 3" xfId="12846"/>
    <cellStyle name="Normalny 2 94 12 2 10 18 4" xfId="12847"/>
    <cellStyle name="Normalny 2 94 12 2 10 18 5" xfId="12848"/>
    <cellStyle name="Normalny 2 94 12 2 10 18 6" xfId="12849"/>
    <cellStyle name="Normalny 2 94 12 2 10 19" xfId="12850"/>
    <cellStyle name="Normalny 2 94 12 2 10 19 2" xfId="12851"/>
    <cellStyle name="Normalny 2 94 12 2 10 19 3" xfId="12852"/>
    <cellStyle name="Normalny 2 94 12 2 10 19 4" xfId="12853"/>
    <cellStyle name="Normalny 2 94 12 2 10 19 5" xfId="12854"/>
    <cellStyle name="Normalny 2 94 12 2 10 19 6" xfId="12855"/>
    <cellStyle name="Normalny 2 94 12 2 10 2" xfId="12856"/>
    <cellStyle name="Normalny 2 94 12 2 10 2 10" xfId="12857"/>
    <cellStyle name="Normalny 2 94 12 2 10 2 11" xfId="12858"/>
    <cellStyle name="Normalny 2 94 12 2 10 2 12" xfId="12859"/>
    <cellStyle name="Normalny 2 94 12 2 10 2 13" xfId="12860"/>
    <cellStyle name="Normalny 2 94 12 2 10 2 14" xfId="12861"/>
    <cellStyle name="Normalny 2 94 12 2 10 2 15" xfId="12862"/>
    <cellStyle name="Normalny 2 94 12 2 10 2 16" xfId="12863"/>
    <cellStyle name="Normalny 2 94 12 2 10 2 17" xfId="12864"/>
    <cellStyle name="Normalny 2 94 12 2 10 2 18" xfId="12865"/>
    <cellStyle name="Normalny 2 94 12 2 10 2 19" xfId="12866"/>
    <cellStyle name="Normalny 2 94 12 2 10 2 2" xfId="12867"/>
    <cellStyle name="Normalny 2 94 12 2 10 2 2 10" xfId="12868"/>
    <cellStyle name="Normalny 2 94 12 2 10 2 2 10 2" xfId="12869"/>
    <cellStyle name="Normalny 2 94 12 2 10 2 2 10 3" xfId="12870"/>
    <cellStyle name="Normalny 2 94 12 2 10 2 2 10 4" xfId="12871"/>
    <cellStyle name="Normalny 2 94 12 2 10 2 2 10 5" xfId="12872"/>
    <cellStyle name="Normalny 2 94 12 2 10 2 2 10 6" xfId="12873"/>
    <cellStyle name="Normalny 2 94 12 2 10 2 2 11" xfId="12874"/>
    <cellStyle name="Normalny 2 94 12 2 10 2 2 11 2" xfId="12875"/>
    <cellStyle name="Normalny 2 94 12 2 10 2 2 11 3" xfId="12876"/>
    <cellStyle name="Normalny 2 94 12 2 10 2 2 11 4" xfId="12877"/>
    <cellStyle name="Normalny 2 94 12 2 10 2 2 11 5" xfId="12878"/>
    <cellStyle name="Normalny 2 94 12 2 10 2 2 11 6" xfId="12879"/>
    <cellStyle name="Normalny 2 94 12 2 10 2 2 12" xfId="12880"/>
    <cellStyle name="Normalny 2 94 12 2 10 2 2 12 2" xfId="12881"/>
    <cellStyle name="Normalny 2 94 12 2 10 2 2 12 3" xfId="12882"/>
    <cellStyle name="Normalny 2 94 12 2 10 2 2 12 4" xfId="12883"/>
    <cellStyle name="Normalny 2 94 12 2 10 2 2 12 5" xfId="12884"/>
    <cellStyle name="Normalny 2 94 12 2 10 2 2 12 6" xfId="12885"/>
    <cellStyle name="Normalny 2 94 12 2 10 2 2 13" xfId="12886"/>
    <cellStyle name="Normalny 2 94 12 2 10 2 2 13 2" xfId="12887"/>
    <cellStyle name="Normalny 2 94 12 2 10 2 2 13 3" xfId="12888"/>
    <cellStyle name="Normalny 2 94 12 2 10 2 2 13 4" xfId="12889"/>
    <cellStyle name="Normalny 2 94 12 2 10 2 2 13 5" xfId="12890"/>
    <cellStyle name="Normalny 2 94 12 2 10 2 2 13 6" xfId="12891"/>
    <cellStyle name="Normalny 2 94 12 2 10 2 2 14" xfId="12892"/>
    <cellStyle name="Normalny 2 94 12 2 10 2 2 14 2" xfId="12893"/>
    <cellStyle name="Normalny 2 94 12 2 10 2 2 14 3" xfId="12894"/>
    <cellStyle name="Normalny 2 94 12 2 10 2 2 14 4" xfId="12895"/>
    <cellStyle name="Normalny 2 94 12 2 10 2 2 14 5" xfId="12896"/>
    <cellStyle name="Normalny 2 94 12 2 10 2 2 14 6" xfId="12897"/>
    <cellStyle name="Normalny 2 94 12 2 10 2 2 15" xfId="12898"/>
    <cellStyle name="Normalny 2 94 12 2 10 2 2 15 2" xfId="12899"/>
    <cellStyle name="Normalny 2 94 12 2 10 2 2 15 3" xfId="12900"/>
    <cellStyle name="Normalny 2 94 12 2 10 2 2 15 4" xfId="12901"/>
    <cellStyle name="Normalny 2 94 12 2 10 2 2 15 5" xfId="12902"/>
    <cellStyle name="Normalny 2 94 12 2 10 2 2 15 6" xfId="12903"/>
    <cellStyle name="Normalny 2 94 12 2 10 2 2 16" xfId="12904"/>
    <cellStyle name="Normalny 2 94 12 2 10 2 2 16 2" xfId="12905"/>
    <cellStyle name="Normalny 2 94 12 2 10 2 2 16 3" xfId="12906"/>
    <cellStyle name="Normalny 2 94 12 2 10 2 2 16 4" xfId="12907"/>
    <cellStyle name="Normalny 2 94 12 2 10 2 2 16 5" xfId="12908"/>
    <cellStyle name="Normalny 2 94 12 2 10 2 2 16 6" xfId="12909"/>
    <cellStyle name="Normalny 2 94 12 2 10 2 2 17" xfId="12910"/>
    <cellStyle name="Normalny 2 94 12 2 10 2 2 17 2" xfId="12911"/>
    <cellStyle name="Normalny 2 94 12 2 10 2 2 17 3" xfId="12912"/>
    <cellStyle name="Normalny 2 94 12 2 10 2 2 17 4" xfId="12913"/>
    <cellStyle name="Normalny 2 94 12 2 10 2 2 17 5" xfId="12914"/>
    <cellStyle name="Normalny 2 94 12 2 10 2 2 17 6" xfId="12915"/>
    <cellStyle name="Normalny 2 94 12 2 10 2 2 18" xfId="12916"/>
    <cellStyle name="Normalny 2 94 12 2 10 2 2 18 2" xfId="12917"/>
    <cellStyle name="Normalny 2 94 12 2 10 2 2 18 3" xfId="12918"/>
    <cellStyle name="Normalny 2 94 12 2 10 2 2 18 4" xfId="12919"/>
    <cellStyle name="Normalny 2 94 12 2 10 2 2 18 5" xfId="12920"/>
    <cellStyle name="Normalny 2 94 12 2 10 2 2 18 6" xfId="12921"/>
    <cellStyle name="Normalny 2 94 12 2 10 2 2 19" xfId="12922"/>
    <cellStyle name="Normalny 2 94 12 2 10 2 2 19 2" xfId="12923"/>
    <cellStyle name="Normalny 2 94 12 2 10 2 2 19 3" xfId="12924"/>
    <cellStyle name="Normalny 2 94 12 2 10 2 2 19 4" xfId="12925"/>
    <cellStyle name="Normalny 2 94 12 2 10 2 2 19 5" xfId="12926"/>
    <cellStyle name="Normalny 2 94 12 2 10 2 2 19 6" xfId="12927"/>
    <cellStyle name="Normalny 2 94 12 2 10 2 2 2" xfId="12928"/>
    <cellStyle name="Normalny 2 94 12 2 10 2 2 2 2" xfId="12929"/>
    <cellStyle name="Normalny 2 94 12 2 10 2 2 2 2 2" xfId="12930"/>
    <cellStyle name="Normalny 2 94 12 2 10 2 2 2 2 3" xfId="12931"/>
    <cellStyle name="Normalny 2 94 12 2 10 2 2 2 2 4" xfId="12932"/>
    <cellStyle name="Normalny 2 94 12 2 10 2 2 2 2 5" xfId="12933"/>
    <cellStyle name="Normalny 2 94 12 2 10 2 2 2 2 6" xfId="12934"/>
    <cellStyle name="Normalny 2 94 12 2 10 2 2 20" xfId="12935"/>
    <cellStyle name="Normalny 2 94 12 2 10 2 2 20 2" xfId="12936"/>
    <cellStyle name="Normalny 2 94 12 2 10 2 2 20 3" xfId="12937"/>
    <cellStyle name="Normalny 2 94 12 2 10 2 2 20 4" xfId="12938"/>
    <cellStyle name="Normalny 2 94 12 2 10 2 2 20 5" xfId="12939"/>
    <cellStyle name="Normalny 2 94 12 2 10 2 2 20 6" xfId="12940"/>
    <cellStyle name="Normalny 2 94 12 2 10 2 2 21" xfId="12941"/>
    <cellStyle name="Normalny 2 94 12 2 10 2 2 21 2" xfId="12942"/>
    <cellStyle name="Normalny 2 94 12 2 10 2 2 21 3" xfId="12943"/>
    <cellStyle name="Normalny 2 94 12 2 10 2 2 21 4" xfId="12944"/>
    <cellStyle name="Normalny 2 94 12 2 10 2 2 21 5" xfId="12945"/>
    <cellStyle name="Normalny 2 94 12 2 10 2 2 21 6" xfId="12946"/>
    <cellStyle name="Normalny 2 94 12 2 10 2 2 22" xfId="12947"/>
    <cellStyle name="Normalny 2 94 12 2 10 2 2 22 2" xfId="12948"/>
    <cellStyle name="Normalny 2 94 12 2 10 2 2 22 3" xfId="12949"/>
    <cellStyle name="Normalny 2 94 12 2 10 2 2 22 4" xfId="12950"/>
    <cellStyle name="Normalny 2 94 12 2 10 2 2 22 5" xfId="12951"/>
    <cellStyle name="Normalny 2 94 12 2 10 2 2 22 6" xfId="12952"/>
    <cellStyle name="Normalny 2 94 12 2 10 2 2 23" xfId="12953"/>
    <cellStyle name="Normalny 2 94 12 2 10 2 2 23 2" xfId="12954"/>
    <cellStyle name="Normalny 2 94 12 2 10 2 2 23 3" xfId="12955"/>
    <cellStyle name="Normalny 2 94 12 2 10 2 2 23 4" xfId="12956"/>
    <cellStyle name="Normalny 2 94 12 2 10 2 2 23 5" xfId="12957"/>
    <cellStyle name="Normalny 2 94 12 2 10 2 2 23 6" xfId="12958"/>
    <cellStyle name="Normalny 2 94 12 2 10 2 2 24" xfId="12959"/>
    <cellStyle name="Normalny 2 94 12 2 10 2 2 24 2" xfId="12960"/>
    <cellStyle name="Normalny 2 94 12 2 10 2 2 24 3" xfId="12961"/>
    <cellStyle name="Normalny 2 94 12 2 10 2 2 24 4" xfId="12962"/>
    <cellStyle name="Normalny 2 94 12 2 10 2 2 24 5" xfId="12963"/>
    <cellStyle name="Normalny 2 94 12 2 10 2 2 24 6" xfId="12964"/>
    <cellStyle name="Normalny 2 94 12 2 10 2 2 25" xfId="12965"/>
    <cellStyle name="Normalny 2 94 12 2 10 2 2 26" xfId="12966"/>
    <cellStyle name="Normalny 2 94 12 2 10 2 2 27" xfId="12967"/>
    <cellStyle name="Normalny 2 94 12 2 10 2 2 28" xfId="12968"/>
    <cellStyle name="Normalny 2 94 12 2 10 2 2 3" xfId="12969"/>
    <cellStyle name="Normalny 2 94 12 2 10 2 2 3 2" xfId="12970"/>
    <cellStyle name="Normalny 2 94 12 2 10 2 2 3 3" xfId="12971"/>
    <cellStyle name="Normalny 2 94 12 2 10 2 2 3 4" xfId="12972"/>
    <cellStyle name="Normalny 2 94 12 2 10 2 2 3 5" xfId="12973"/>
    <cellStyle name="Normalny 2 94 12 2 10 2 2 3 6" xfId="12974"/>
    <cellStyle name="Normalny 2 94 12 2 10 2 2 4" xfId="12975"/>
    <cellStyle name="Normalny 2 94 12 2 10 2 2 4 2" xfId="12976"/>
    <cellStyle name="Normalny 2 94 12 2 10 2 2 4 3" xfId="12977"/>
    <cellStyle name="Normalny 2 94 12 2 10 2 2 4 4" xfId="12978"/>
    <cellStyle name="Normalny 2 94 12 2 10 2 2 4 5" xfId="12979"/>
    <cellStyle name="Normalny 2 94 12 2 10 2 2 4 6" xfId="12980"/>
    <cellStyle name="Normalny 2 94 12 2 10 2 2 5" xfId="12981"/>
    <cellStyle name="Normalny 2 94 12 2 10 2 2 5 2" xfId="12982"/>
    <cellStyle name="Normalny 2 94 12 2 10 2 2 5 3" xfId="12983"/>
    <cellStyle name="Normalny 2 94 12 2 10 2 2 5 4" xfId="12984"/>
    <cellStyle name="Normalny 2 94 12 2 10 2 2 5 5" xfId="12985"/>
    <cellStyle name="Normalny 2 94 12 2 10 2 2 5 6" xfId="12986"/>
    <cellStyle name="Normalny 2 94 12 2 10 2 2 6" xfId="12987"/>
    <cellStyle name="Normalny 2 94 12 2 10 2 2 6 2" xfId="12988"/>
    <cellStyle name="Normalny 2 94 12 2 10 2 2 6 3" xfId="12989"/>
    <cellStyle name="Normalny 2 94 12 2 10 2 2 6 4" xfId="12990"/>
    <cellStyle name="Normalny 2 94 12 2 10 2 2 6 5" xfId="12991"/>
    <cellStyle name="Normalny 2 94 12 2 10 2 2 6 6" xfId="12992"/>
    <cellStyle name="Normalny 2 94 12 2 10 2 2 7" xfId="12993"/>
    <cellStyle name="Normalny 2 94 12 2 10 2 2 7 2" xfId="12994"/>
    <cellStyle name="Normalny 2 94 12 2 10 2 2 7 3" xfId="12995"/>
    <cellStyle name="Normalny 2 94 12 2 10 2 2 7 4" xfId="12996"/>
    <cellStyle name="Normalny 2 94 12 2 10 2 2 7 5" xfId="12997"/>
    <cellStyle name="Normalny 2 94 12 2 10 2 2 7 6" xfId="12998"/>
    <cellStyle name="Normalny 2 94 12 2 10 2 2 8" xfId="12999"/>
    <cellStyle name="Normalny 2 94 12 2 10 2 2 8 2" xfId="13000"/>
    <cellStyle name="Normalny 2 94 12 2 10 2 2 8 3" xfId="13001"/>
    <cellStyle name="Normalny 2 94 12 2 10 2 2 8 4" xfId="13002"/>
    <cellStyle name="Normalny 2 94 12 2 10 2 2 8 5" xfId="13003"/>
    <cellStyle name="Normalny 2 94 12 2 10 2 2 8 6" xfId="13004"/>
    <cellStyle name="Normalny 2 94 12 2 10 2 2 9" xfId="13005"/>
    <cellStyle name="Normalny 2 94 12 2 10 2 2 9 2" xfId="13006"/>
    <cellStyle name="Normalny 2 94 12 2 10 2 2 9 3" xfId="13007"/>
    <cellStyle name="Normalny 2 94 12 2 10 2 2 9 4" xfId="13008"/>
    <cellStyle name="Normalny 2 94 12 2 10 2 2 9 5" xfId="13009"/>
    <cellStyle name="Normalny 2 94 12 2 10 2 2 9 6" xfId="13010"/>
    <cellStyle name="Normalny 2 94 12 2 10 2 20" xfId="13011"/>
    <cellStyle name="Normalny 2 94 12 2 10 2 21" xfId="13012"/>
    <cellStyle name="Normalny 2 94 12 2 10 2 22" xfId="13013"/>
    <cellStyle name="Normalny 2 94 12 2 10 2 23" xfId="13014"/>
    <cellStyle name="Normalny 2 94 12 2 10 2 24" xfId="13015"/>
    <cellStyle name="Normalny 2 94 12 2 10 2 25" xfId="13016"/>
    <cellStyle name="Normalny 2 94 12 2 10 2 26" xfId="13017"/>
    <cellStyle name="Normalny 2 94 12 2 10 2 3" xfId="13018"/>
    <cellStyle name="Normalny 2 94 12 2 10 2 3 2" xfId="13019"/>
    <cellStyle name="Normalny 2 94 12 2 10 2 3 3" xfId="13020"/>
    <cellStyle name="Normalny 2 94 12 2 10 2 3 4" xfId="13021"/>
    <cellStyle name="Normalny 2 94 12 2 10 2 3 5" xfId="13022"/>
    <cellStyle name="Normalny 2 94 12 2 10 2 3 6" xfId="13023"/>
    <cellStyle name="Normalny 2 94 12 2 10 2 4" xfId="13024"/>
    <cellStyle name="Normalny 2 94 12 2 10 2 4 2" xfId="13025"/>
    <cellStyle name="Normalny 2 94 12 2 10 2 4 3" xfId="13026"/>
    <cellStyle name="Normalny 2 94 12 2 10 2 4 4" xfId="13027"/>
    <cellStyle name="Normalny 2 94 12 2 10 2 4 5" xfId="13028"/>
    <cellStyle name="Normalny 2 94 12 2 10 2 4 6" xfId="13029"/>
    <cellStyle name="Normalny 2 94 12 2 10 2 5" xfId="13030"/>
    <cellStyle name="Normalny 2 94 12 2 10 2 5 2" xfId="13031"/>
    <cellStyle name="Normalny 2 94 12 2 10 2 5 3" xfId="13032"/>
    <cellStyle name="Normalny 2 94 12 2 10 2 5 4" xfId="13033"/>
    <cellStyle name="Normalny 2 94 12 2 10 2 5 5" xfId="13034"/>
    <cellStyle name="Normalny 2 94 12 2 10 2 5 6" xfId="13035"/>
    <cellStyle name="Normalny 2 94 12 2 10 2 6" xfId="13036"/>
    <cellStyle name="Normalny 2 94 12 2 10 2 7" xfId="13037"/>
    <cellStyle name="Normalny 2 94 12 2 10 2 8" xfId="13038"/>
    <cellStyle name="Normalny 2 94 12 2 10 2 9" xfId="13039"/>
    <cellStyle name="Normalny 2 94 12 2 10 20" xfId="13040"/>
    <cellStyle name="Normalny 2 94 12 2 10 20 2" xfId="13041"/>
    <cellStyle name="Normalny 2 94 12 2 10 20 3" xfId="13042"/>
    <cellStyle name="Normalny 2 94 12 2 10 20 4" xfId="13043"/>
    <cellStyle name="Normalny 2 94 12 2 10 20 5" xfId="13044"/>
    <cellStyle name="Normalny 2 94 12 2 10 20 6" xfId="13045"/>
    <cellStyle name="Normalny 2 94 12 2 10 21" xfId="13046"/>
    <cellStyle name="Normalny 2 94 12 2 10 21 2" xfId="13047"/>
    <cellStyle name="Normalny 2 94 12 2 10 21 3" xfId="13048"/>
    <cellStyle name="Normalny 2 94 12 2 10 21 4" xfId="13049"/>
    <cellStyle name="Normalny 2 94 12 2 10 21 5" xfId="13050"/>
    <cellStyle name="Normalny 2 94 12 2 10 21 6" xfId="13051"/>
    <cellStyle name="Normalny 2 94 12 2 10 22" xfId="13052"/>
    <cellStyle name="Normalny 2 94 12 2 10 22 2" xfId="13053"/>
    <cellStyle name="Normalny 2 94 12 2 10 22 3" xfId="13054"/>
    <cellStyle name="Normalny 2 94 12 2 10 22 4" xfId="13055"/>
    <cellStyle name="Normalny 2 94 12 2 10 22 5" xfId="13056"/>
    <cellStyle name="Normalny 2 94 12 2 10 22 6" xfId="13057"/>
    <cellStyle name="Normalny 2 94 12 2 10 23" xfId="13058"/>
    <cellStyle name="Normalny 2 94 12 2 10 23 2" xfId="13059"/>
    <cellStyle name="Normalny 2 94 12 2 10 23 3" xfId="13060"/>
    <cellStyle name="Normalny 2 94 12 2 10 23 4" xfId="13061"/>
    <cellStyle name="Normalny 2 94 12 2 10 23 5" xfId="13062"/>
    <cellStyle name="Normalny 2 94 12 2 10 23 6" xfId="13063"/>
    <cellStyle name="Normalny 2 94 12 2 10 24" xfId="13064"/>
    <cellStyle name="Normalny 2 94 12 2 10 24 2" xfId="13065"/>
    <cellStyle name="Normalny 2 94 12 2 10 24 3" xfId="13066"/>
    <cellStyle name="Normalny 2 94 12 2 10 24 4" xfId="13067"/>
    <cellStyle name="Normalny 2 94 12 2 10 24 5" xfId="13068"/>
    <cellStyle name="Normalny 2 94 12 2 10 24 6" xfId="13069"/>
    <cellStyle name="Normalny 2 94 12 2 10 25" xfId="13070"/>
    <cellStyle name="Normalny 2 94 12 2 10 25 2" xfId="13071"/>
    <cellStyle name="Normalny 2 94 12 2 10 25 3" xfId="13072"/>
    <cellStyle name="Normalny 2 94 12 2 10 25 4" xfId="13073"/>
    <cellStyle name="Normalny 2 94 12 2 10 25 5" xfId="13074"/>
    <cellStyle name="Normalny 2 94 12 2 10 25 6" xfId="13075"/>
    <cellStyle name="Normalny 2 94 12 2 10 26" xfId="13076"/>
    <cellStyle name="Normalny 2 94 12 2 10 26 2" xfId="13077"/>
    <cellStyle name="Normalny 2 94 12 2 10 26 3" xfId="13078"/>
    <cellStyle name="Normalny 2 94 12 2 10 26 4" xfId="13079"/>
    <cellStyle name="Normalny 2 94 12 2 10 26 5" xfId="13080"/>
    <cellStyle name="Normalny 2 94 12 2 10 26 6" xfId="13081"/>
    <cellStyle name="Normalny 2 94 12 2 10 27" xfId="13082"/>
    <cellStyle name="Normalny 2 94 12 2 10 27 2" xfId="13083"/>
    <cellStyle name="Normalny 2 94 12 2 10 27 3" xfId="13084"/>
    <cellStyle name="Normalny 2 94 12 2 10 27 4" xfId="13085"/>
    <cellStyle name="Normalny 2 94 12 2 10 27 5" xfId="13086"/>
    <cellStyle name="Normalny 2 94 12 2 10 27 6" xfId="13087"/>
    <cellStyle name="Normalny 2 94 12 2 10 28" xfId="13088"/>
    <cellStyle name="Normalny 2 94 12 2 10 28 2" xfId="13089"/>
    <cellStyle name="Normalny 2 94 12 2 10 28 3" xfId="13090"/>
    <cellStyle name="Normalny 2 94 12 2 10 28 4" xfId="13091"/>
    <cellStyle name="Normalny 2 94 12 2 10 28 5" xfId="13092"/>
    <cellStyle name="Normalny 2 94 12 2 10 28 6" xfId="13093"/>
    <cellStyle name="Normalny 2 94 12 2 10 29" xfId="13094"/>
    <cellStyle name="Normalny 2 94 12 2 10 29 2" xfId="13095"/>
    <cellStyle name="Normalny 2 94 12 2 10 29 3" xfId="13096"/>
    <cellStyle name="Normalny 2 94 12 2 10 29 4" xfId="13097"/>
    <cellStyle name="Normalny 2 94 12 2 10 29 5" xfId="13098"/>
    <cellStyle name="Normalny 2 94 12 2 10 29 6" xfId="13099"/>
    <cellStyle name="Normalny 2 94 12 2 10 3" xfId="13100"/>
    <cellStyle name="Normalny 2 94 12 2 10 3 2" xfId="13101"/>
    <cellStyle name="Normalny 2 94 12 2 10 3 3" xfId="13102"/>
    <cellStyle name="Normalny 2 94 12 2 10 3 4" xfId="13103"/>
    <cellStyle name="Normalny 2 94 12 2 10 3 5" xfId="13104"/>
    <cellStyle name="Normalny 2 94 12 2 10 3 6" xfId="13105"/>
    <cellStyle name="Normalny 2 94 12 2 10 30" xfId="13106"/>
    <cellStyle name="Normalny 2 94 12 2 10 30 2" xfId="13107"/>
    <cellStyle name="Normalny 2 94 12 2 10 30 3" xfId="13108"/>
    <cellStyle name="Normalny 2 94 12 2 10 30 4" xfId="13109"/>
    <cellStyle name="Normalny 2 94 12 2 10 30 5" xfId="13110"/>
    <cellStyle name="Normalny 2 94 12 2 10 30 6" xfId="13111"/>
    <cellStyle name="Normalny 2 94 12 2 10 31" xfId="13112"/>
    <cellStyle name="Normalny 2 94 12 2 10 31 2" xfId="13113"/>
    <cellStyle name="Normalny 2 94 12 2 10 31 3" xfId="13114"/>
    <cellStyle name="Normalny 2 94 12 2 10 31 4" xfId="13115"/>
    <cellStyle name="Normalny 2 94 12 2 10 31 5" xfId="13116"/>
    <cellStyle name="Normalny 2 94 12 2 10 31 6" xfId="13117"/>
    <cellStyle name="Normalny 2 94 12 2 10 32" xfId="13118"/>
    <cellStyle name="Normalny 2 94 12 2 10 32 2" xfId="13119"/>
    <cellStyle name="Normalny 2 94 12 2 10 32 3" xfId="13120"/>
    <cellStyle name="Normalny 2 94 12 2 10 32 4" xfId="13121"/>
    <cellStyle name="Normalny 2 94 12 2 10 32 5" xfId="13122"/>
    <cellStyle name="Normalny 2 94 12 2 10 32 6" xfId="13123"/>
    <cellStyle name="Normalny 2 94 12 2 10 33" xfId="13124"/>
    <cellStyle name="Normalny 2 94 12 2 10 33 2" xfId="13125"/>
    <cellStyle name="Normalny 2 94 12 2 10 33 3" xfId="13126"/>
    <cellStyle name="Normalny 2 94 12 2 10 33 4" xfId="13127"/>
    <cellStyle name="Normalny 2 94 12 2 10 33 5" xfId="13128"/>
    <cellStyle name="Normalny 2 94 12 2 10 33 6" xfId="13129"/>
    <cellStyle name="Normalny 2 94 12 2 10 34" xfId="13130"/>
    <cellStyle name="Normalny 2 94 12 2 10 34 2" xfId="13131"/>
    <cellStyle name="Normalny 2 94 12 2 10 34 3" xfId="13132"/>
    <cellStyle name="Normalny 2 94 12 2 10 34 4" xfId="13133"/>
    <cellStyle name="Normalny 2 94 12 2 10 34 5" xfId="13134"/>
    <cellStyle name="Normalny 2 94 12 2 10 34 6" xfId="13135"/>
    <cellStyle name="Normalny 2 94 12 2 10 35" xfId="13136"/>
    <cellStyle name="Normalny 2 94 12 2 10 35 2" xfId="13137"/>
    <cellStyle name="Normalny 2 94 12 2 10 35 3" xfId="13138"/>
    <cellStyle name="Normalny 2 94 12 2 10 35 4" xfId="13139"/>
    <cellStyle name="Normalny 2 94 12 2 10 35 5" xfId="13140"/>
    <cellStyle name="Normalny 2 94 12 2 10 35 6" xfId="13141"/>
    <cellStyle name="Normalny 2 94 12 2 10 36" xfId="13142"/>
    <cellStyle name="Normalny 2 94 12 2 10 36 2" xfId="13143"/>
    <cellStyle name="Normalny 2 94 12 2 10 36 3" xfId="13144"/>
    <cellStyle name="Normalny 2 94 12 2 10 36 4" xfId="13145"/>
    <cellStyle name="Normalny 2 94 12 2 10 36 5" xfId="13146"/>
    <cellStyle name="Normalny 2 94 12 2 10 36 6" xfId="13147"/>
    <cellStyle name="Normalny 2 94 12 2 10 37" xfId="13148"/>
    <cellStyle name="Normalny 2 94 12 2 10 37 2" xfId="13149"/>
    <cellStyle name="Normalny 2 94 12 2 10 37 3" xfId="13150"/>
    <cellStyle name="Normalny 2 94 12 2 10 37 4" xfId="13151"/>
    <cellStyle name="Normalny 2 94 12 2 10 37 5" xfId="13152"/>
    <cellStyle name="Normalny 2 94 12 2 10 37 6" xfId="13153"/>
    <cellStyle name="Normalny 2 94 12 2 10 38" xfId="13154"/>
    <cellStyle name="Normalny 2 94 12 2 10 38 2" xfId="13155"/>
    <cellStyle name="Normalny 2 94 12 2 10 38 3" xfId="13156"/>
    <cellStyle name="Normalny 2 94 12 2 10 38 4" xfId="13157"/>
    <cellStyle name="Normalny 2 94 12 2 10 38 5" xfId="13158"/>
    <cellStyle name="Normalny 2 94 12 2 10 38 6" xfId="13159"/>
    <cellStyle name="Normalny 2 94 12 2 10 39" xfId="13160"/>
    <cellStyle name="Normalny 2 94 12 2 10 39 2" xfId="13161"/>
    <cellStyle name="Normalny 2 94 12 2 10 39 3" xfId="13162"/>
    <cellStyle name="Normalny 2 94 12 2 10 39 4" xfId="13163"/>
    <cellStyle name="Normalny 2 94 12 2 10 39 5" xfId="13164"/>
    <cellStyle name="Normalny 2 94 12 2 10 39 6" xfId="13165"/>
    <cellStyle name="Normalny 2 94 12 2 10 4" xfId="13166"/>
    <cellStyle name="Normalny 2 94 12 2 10 4 2" xfId="13167"/>
    <cellStyle name="Normalny 2 94 12 2 10 4 3" xfId="13168"/>
    <cellStyle name="Normalny 2 94 12 2 10 4 4" xfId="13169"/>
    <cellStyle name="Normalny 2 94 12 2 10 4 5" xfId="13170"/>
    <cellStyle name="Normalny 2 94 12 2 10 4 6" xfId="13171"/>
    <cellStyle name="Normalny 2 94 12 2 10 40" xfId="13172"/>
    <cellStyle name="Normalny 2 94 12 2 10 40 2" xfId="13173"/>
    <cellStyle name="Normalny 2 94 12 2 10 40 3" xfId="13174"/>
    <cellStyle name="Normalny 2 94 12 2 10 40 4" xfId="13175"/>
    <cellStyle name="Normalny 2 94 12 2 10 40 5" xfId="13176"/>
    <cellStyle name="Normalny 2 94 12 2 10 40 6" xfId="13177"/>
    <cellStyle name="Normalny 2 94 12 2 10 41" xfId="13178"/>
    <cellStyle name="Normalny 2 94 12 2 10 41 2" xfId="13179"/>
    <cellStyle name="Normalny 2 94 12 2 10 41 3" xfId="13180"/>
    <cellStyle name="Normalny 2 94 12 2 10 41 4" xfId="13181"/>
    <cellStyle name="Normalny 2 94 12 2 10 41 5" xfId="13182"/>
    <cellStyle name="Normalny 2 94 12 2 10 41 6" xfId="13183"/>
    <cellStyle name="Normalny 2 94 12 2 10 42" xfId="13184"/>
    <cellStyle name="Normalny 2 94 12 2 10 42 2" xfId="13185"/>
    <cellStyle name="Normalny 2 94 12 2 10 42 3" xfId="13186"/>
    <cellStyle name="Normalny 2 94 12 2 10 42 4" xfId="13187"/>
    <cellStyle name="Normalny 2 94 12 2 10 42 5" xfId="13188"/>
    <cellStyle name="Normalny 2 94 12 2 10 42 6" xfId="13189"/>
    <cellStyle name="Normalny 2 94 12 2 10 43" xfId="13190"/>
    <cellStyle name="Normalny 2 94 12 2 10 43 2" xfId="13191"/>
    <cellStyle name="Normalny 2 94 12 2 10 43 3" xfId="13192"/>
    <cellStyle name="Normalny 2 94 12 2 10 43 4" xfId="13193"/>
    <cellStyle name="Normalny 2 94 12 2 10 43 5" xfId="13194"/>
    <cellStyle name="Normalny 2 94 12 2 10 43 6" xfId="13195"/>
    <cellStyle name="Normalny 2 94 12 2 10 44" xfId="13196"/>
    <cellStyle name="Normalny 2 94 12 2 10 44 2" xfId="13197"/>
    <cellStyle name="Normalny 2 94 12 2 10 44 3" xfId="13198"/>
    <cellStyle name="Normalny 2 94 12 2 10 44 4" xfId="13199"/>
    <cellStyle name="Normalny 2 94 12 2 10 44 5" xfId="13200"/>
    <cellStyle name="Normalny 2 94 12 2 10 44 6" xfId="13201"/>
    <cellStyle name="Normalny 2 94 12 2 10 45" xfId="13202"/>
    <cellStyle name="Normalny 2 94 12 2 10 45 2" xfId="13203"/>
    <cellStyle name="Normalny 2 94 12 2 10 45 3" xfId="13204"/>
    <cellStyle name="Normalny 2 94 12 2 10 45 4" xfId="13205"/>
    <cellStyle name="Normalny 2 94 12 2 10 45 5" xfId="13206"/>
    <cellStyle name="Normalny 2 94 12 2 10 45 6" xfId="13207"/>
    <cellStyle name="Normalny 2 94 12 2 10 46" xfId="13208"/>
    <cellStyle name="Normalny 2 94 12 2 10 46 2" xfId="13209"/>
    <cellStyle name="Normalny 2 94 12 2 10 46 3" xfId="13210"/>
    <cellStyle name="Normalny 2 94 12 2 10 46 4" xfId="13211"/>
    <cellStyle name="Normalny 2 94 12 2 10 46 5" xfId="13212"/>
    <cellStyle name="Normalny 2 94 12 2 10 46 6" xfId="13213"/>
    <cellStyle name="Normalny 2 94 12 2 10 47" xfId="13214"/>
    <cellStyle name="Normalny 2 94 12 2 10 47 2" xfId="13215"/>
    <cellStyle name="Normalny 2 94 12 2 10 47 3" xfId="13216"/>
    <cellStyle name="Normalny 2 94 12 2 10 47 4" xfId="13217"/>
    <cellStyle name="Normalny 2 94 12 2 10 47 5" xfId="13218"/>
    <cellStyle name="Normalny 2 94 12 2 10 47 6" xfId="13219"/>
    <cellStyle name="Normalny 2 94 12 2 10 48" xfId="13220"/>
    <cellStyle name="Normalny 2 94 12 2 10 48 2" xfId="13221"/>
    <cellStyle name="Normalny 2 94 12 2 10 48 3" xfId="13222"/>
    <cellStyle name="Normalny 2 94 12 2 10 48 4" xfId="13223"/>
    <cellStyle name="Normalny 2 94 12 2 10 48 5" xfId="13224"/>
    <cellStyle name="Normalny 2 94 12 2 10 48 6" xfId="13225"/>
    <cellStyle name="Normalny 2 94 12 2 10 49" xfId="13226"/>
    <cellStyle name="Normalny 2 94 12 2 10 49 2" xfId="13227"/>
    <cellStyle name="Normalny 2 94 12 2 10 49 3" xfId="13228"/>
    <cellStyle name="Normalny 2 94 12 2 10 49 4" xfId="13229"/>
    <cellStyle name="Normalny 2 94 12 2 10 49 5" xfId="13230"/>
    <cellStyle name="Normalny 2 94 12 2 10 49 6" xfId="13231"/>
    <cellStyle name="Normalny 2 94 12 2 10 5" xfId="13232"/>
    <cellStyle name="Normalny 2 94 12 2 10 5 2" xfId="13233"/>
    <cellStyle name="Normalny 2 94 12 2 10 5 3" xfId="13234"/>
    <cellStyle name="Normalny 2 94 12 2 10 5 4" xfId="13235"/>
    <cellStyle name="Normalny 2 94 12 2 10 5 5" xfId="13236"/>
    <cellStyle name="Normalny 2 94 12 2 10 5 6" xfId="13237"/>
    <cellStyle name="Normalny 2 94 12 2 10 50" xfId="13238"/>
    <cellStyle name="Normalny 2 94 12 2 10 50 2" xfId="13239"/>
    <cellStyle name="Normalny 2 94 12 2 10 50 3" xfId="13240"/>
    <cellStyle name="Normalny 2 94 12 2 10 50 4" xfId="13241"/>
    <cellStyle name="Normalny 2 94 12 2 10 50 5" xfId="13242"/>
    <cellStyle name="Normalny 2 94 12 2 10 50 6" xfId="13243"/>
    <cellStyle name="Normalny 2 94 12 2 10 51" xfId="13244"/>
    <cellStyle name="Normalny 2 94 12 2 10 51 2" xfId="13245"/>
    <cellStyle name="Normalny 2 94 12 2 10 51 3" xfId="13246"/>
    <cellStyle name="Normalny 2 94 12 2 10 51 4" xfId="13247"/>
    <cellStyle name="Normalny 2 94 12 2 10 51 5" xfId="13248"/>
    <cellStyle name="Normalny 2 94 12 2 10 51 6" xfId="13249"/>
    <cellStyle name="Normalny 2 94 12 2 10 52" xfId="13250"/>
    <cellStyle name="Normalny 2 94 12 2 10 52 2" xfId="13251"/>
    <cellStyle name="Normalny 2 94 12 2 10 52 3" xfId="13252"/>
    <cellStyle name="Normalny 2 94 12 2 10 52 4" xfId="13253"/>
    <cellStyle name="Normalny 2 94 12 2 10 52 5" xfId="13254"/>
    <cellStyle name="Normalny 2 94 12 2 10 52 6" xfId="13255"/>
    <cellStyle name="Normalny 2 94 12 2 10 53" xfId="13256"/>
    <cellStyle name="Normalny 2 94 12 2 10 53 2" xfId="13257"/>
    <cellStyle name="Normalny 2 94 12 2 10 53 3" xfId="13258"/>
    <cellStyle name="Normalny 2 94 12 2 10 53 4" xfId="13259"/>
    <cellStyle name="Normalny 2 94 12 2 10 53 5" xfId="13260"/>
    <cellStyle name="Normalny 2 94 12 2 10 53 6" xfId="13261"/>
    <cellStyle name="Normalny 2 94 12 2 10 54" xfId="13262"/>
    <cellStyle name="Normalny 2 94 12 2 10 54 2" xfId="13263"/>
    <cellStyle name="Normalny 2 94 12 2 10 54 3" xfId="13264"/>
    <cellStyle name="Normalny 2 94 12 2 10 54 4" xfId="13265"/>
    <cellStyle name="Normalny 2 94 12 2 10 54 5" xfId="13266"/>
    <cellStyle name="Normalny 2 94 12 2 10 54 6" xfId="13267"/>
    <cellStyle name="Normalny 2 94 12 2 10 55" xfId="13268"/>
    <cellStyle name="Normalny 2 94 12 2 10 55 2" xfId="13269"/>
    <cellStyle name="Normalny 2 94 12 2 10 55 3" xfId="13270"/>
    <cellStyle name="Normalny 2 94 12 2 10 55 4" xfId="13271"/>
    <cellStyle name="Normalny 2 94 12 2 10 55 5" xfId="13272"/>
    <cellStyle name="Normalny 2 94 12 2 10 55 6" xfId="13273"/>
    <cellStyle name="Normalny 2 94 12 2 10 56" xfId="13274"/>
    <cellStyle name="Normalny 2 94 12 2 10 56 2" xfId="13275"/>
    <cellStyle name="Normalny 2 94 12 2 10 56 3" xfId="13276"/>
    <cellStyle name="Normalny 2 94 12 2 10 56 4" xfId="13277"/>
    <cellStyle name="Normalny 2 94 12 2 10 56 5" xfId="13278"/>
    <cellStyle name="Normalny 2 94 12 2 10 56 6" xfId="13279"/>
    <cellStyle name="Normalny 2 94 12 2 10 57" xfId="13280"/>
    <cellStyle name="Normalny 2 94 12 2 10 57 2" xfId="13281"/>
    <cellStyle name="Normalny 2 94 12 2 10 57 3" xfId="13282"/>
    <cellStyle name="Normalny 2 94 12 2 10 57 4" xfId="13283"/>
    <cellStyle name="Normalny 2 94 12 2 10 57 5" xfId="13284"/>
    <cellStyle name="Normalny 2 94 12 2 10 57 6" xfId="13285"/>
    <cellStyle name="Normalny 2 94 12 2 10 58" xfId="13286"/>
    <cellStyle name="Normalny 2 94 12 2 10 58 2" xfId="13287"/>
    <cellStyle name="Normalny 2 94 12 2 10 58 3" xfId="13288"/>
    <cellStyle name="Normalny 2 94 12 2 10 58 4" xfId="13289"/>
    <cellStyle name="Normalny 2 94 12 2 10 58 5" xfId="13290"/>
    <cellStyle name="Normalny 2 94 12 2 10 58 6" xfId="13291"/>
    <cellStyle name="Normalny 2 94 12 2 10 59" xfId="13292"/>
    <cellStyle name="Normalny 2 94 12 2 10 59 2" xfId="13293"/>
    <cellStyle name="Normalny 2 94 12 2 10 59 3" xfId="13294"/>
    <cellStyle name="Normalny 2 94 12 2 10 59 4" xfId="13295"/>
    <cellStyle name="Normalny 2 94 12 2 10 59 5" xfId="13296"/>
    <cellStyle name="Normalny 2 94 12 2 10 59 6" xfId="13297"/>
    <cellStyle name="Normalny 2 94 12 2 10 6" xfId="13298"/>
    <cellStyle name="Normalny 2 94 12 2 10 6 2" xfId="13299"/>
    <cellStyle name="Normalny 2 94 12 2 10 6 3" xfId="13300"/>
    <cellStyle name="Normalny 2 94 12 2 10 6 4" xfId="13301"/>
    <cellStyle name="Normalny 2 94 12 2 10 6 5" xfId="13302"/>
    <cellStyle name="Normalny 2 94 12 2 10 6 6" xfId="13303"/>
    <cellStyle name="Normalny 2 94 12 2 10 60" xfId="13304"/>
    <cellStyle name="Normalny 2 94 12 2 10 60 2" xfId="13305"/>
    <cellStyle name="Normalny 2 94 12 2 10 60 3" xfId="13306"/>
    <cellStyle name="Normalny 2 94 12 2 10 60 4" xfId="13307"/>
    <cellStyle name="Normalny 2 94 12 2 10 60 5" xfId="13308"/>
    <cellStyle name="Normalny 2 94 12 2 10 60 6" xfId="13309"/>
    <cellStyle name="Normalny 2 94 12 2 10 61" xfId="13310"/>
    <cellStyle name="Normalny 2 94 12 2 10 61 2" xfId="13311"/>
    <cellStyle name="Normalny 2 94 12 2 10 61 3" xfId="13312"/>
    <cellStyle name="Normalny 2 94 12 2 10 61 4" xfId="13313"/>
    <cellStyle name="Normalny 2 94 12 2 10 61 5" xfId="13314"/>
    <cellStyle name="Normalny 2 94 12 2 10 61 6" xfId="13315"/>
    <cellStyle name="Normalny 2 94 12 2 10 62" xfId="13316"/>
    <cellStyle name="Normalny 2 94 12 2 10 62 2" xfId="13317"/>
    <cellStyle name="Normalny 2 94 12 2 10 62 3" xfId="13318"/>
    <cellStyle name="Normalny 2 94 12 2 10 62 4" xfId="13319"/>
    <cellStyle name="Normalny 2 94 12 2 10 62 5" xfId="13320"/>
    <cellStyle name="Normalny 2 94 12 2 10 62 6" xfId="13321"/>
    <cellStyle name="Normalny 2 94 12 2 10 63" xfId="13322"/>
    <cellStyle name="Normalny 2 94 12 2 10 63 2" xfId="13323"/>
    <cellStyle name="Normalny 2 94 12 2 10 63 3" xfId="13324"/>
    <cellStyle name="Normalny 2 94 12 2 10 63 4" xfId="13325"/>
    <cellStyle name="Normalny 2 94 12 2 10 63 5" xfId="13326"/>
    <cellStyle name="Normalny 2 94 12 2 10 63 6" xfId="13327"/>
    <cellStyle name="Normalny 2 94 12 2 10 64" xfId="13328"/>
    <cellStyle name="Normalny 2 94 12 2 10 64 2" xfId="13329"/>
    <cellStyle name="Normalny 2 94 12 2 10 64 3" xfId="13330"/>
    <cellStyle name="Normalny 2 94 12 2 10 64 4" xfId="13331"/>
    <cellStyle name="Normalny 2 94 12 2 10 64 5" xfId="13332"/>
    <cellStyle name="Normalny 2 94 12 2 10 64 6" xfId="13333"/>
    <cellStyle name="Normalny 2 94 12 2 10 65" xfId="13334"/>
    <cellStyle name="Normalny 2 94 12 2 10 65 2" xfId="13335"/>
    <cellStyle name="Normalny 2 94 12 2 10 65 3" xfId="13336"/>
    <cellStyle name="Normalny 2 94 12 2 10 65 4" xfId="13337"/>
    <cellStyle name="Normalny 2 94 12 2 10 65 5" xfId="13338"/>
    <cellStyle name="Normalny 2 94 12 2 10 65 6" xfId="13339"/>
    <cellStyle name="Normalny 2 94 12 2 10 66" xfId="13340"/>
    <cellStyle name="Normalny 2 94 12 2 10 66 2" xfId="13341"/>
    <cellStyle name="Normalny 2 94 12 2 10 66 3" xfId="13342"/>
    <cellStyle name="Normalny 2 94 12 2 10 66 4" xfId="13343"/>
    <cellStyle name="Normalny 2 94 12 2 10 66 5" xfId="13344"/>
    <cellStyle name="Normalny 2 94 12 2 10 66 6" xfId="13345"/>
    <cellStyle name="Normalny 2 94 12 2 10 67" xfId="13346"/>
    <cellStyle name="Normalny 2 94 12 2 10 67 2" xfId="13347"/>
    <cellStyle name="Normalny 2 94 12 2 10 67 3" xfId="13348"/>
    <cellStyle name="Normalny 2 94 12 2 10 67 4" xfId="13349"/>
    <cellStyle name="Normalny 2 94 12 2 10 67 5" xfId="13350"/>
    <cellStyle name="Normalny 2 94 12 2 10 67 6" xfId="13351"/>
    <cellStyle name="Normalny 2 94 12 2 10 68" xfId="13352"/>
    <cellStyle name="Normalny 2 94 12 2 10 68 2" xfId="13353"/>
    <cellStyle name="Normalny 2 94 12 2 10 68 3" xfId="13354"/>
    <cellStyle name="Normalny 2 94 12 2 10 68 4" xfId="13355"/>
    <cellStyle name="Normalny 2 94 12 2 10 68 5" xfId="13356"/>
    <cellStyle name="Normalny 2 94 12 2 10 68 6" xfId="13357"/>
    <cellStyle name="Normalny 2 94 12 2 10 69" xfId="13358"/>
    <cellStyle name="Normalny 2 94 12 2 10 69 2" xfId="13359"/>
    <cellStyle name="Normalny 2 94 12 2 10 69 3" xfId="13360"/>
    <cellStyle name="Normalny 2 94 12 2 10 69 4" xfId="13361"/>
    <cellStyle name="Normalny 2 94 12 2 10 69 5" xfId="13362"/>
    <cellStyle name="Normalny 2 94 12 2 10 69 6" xfId="13363"/>
    <cellStyle name="Normalny 2 94 12 2 10 7" xfId="13364"/>
    <cellStyle name="Normalny 2 94 12 2 10 7 2" xfId="13365"/>
    <cellStyle name="Normalny 2 94 12 2 10 7 3" xfId="13366"/>
    <cellStyle name="Normalny 2 94 12 2 10 7 4" xfId="13367"/>
    <cellStyle name="Normalny 2 94 12 2 10 7 5" xfId="13368"/>
    <cellStyle name="Normalny 2 94 12 2 10 7 6" xfId="13369"/>
    <cellStyle name="Normalny 2 94 12 2 10 70" xfId="13370"/>
    <cellStyle name="Normalny 2 94 12 2 10 70 2" xfId="13371"/>
    <cellStyle name="Normalny 2 94 12 2 10 70 3" xfId="13372"/>
    <cellStyle name="Normalny 2 94 12 2 10 70 4" xfId="13373"/>
    <cellStyle name="Normalny 2 94 12 2 10 70 5" xfId="13374"/>
    <cellStyle name="Normalny 2 94 12 2 10 70 6" xfId="13375"/>
    <cellStyle name="Normalny 2 94 12 2 10 71" xfId="13376"/>
    <cellStyle name="Normalny 2 94 12 2 10 71 10" xfId="13377"/>
    <cellStyle name="Normalny 2 94 12 2 10 71 11" xfId="13378"/>
    <cellStyle name="Normalny 2 94 12 2 10 71 12" xfId="13379"/>
    <cellStyle name="Normalny 2 94 12 2 10 71 13" xfId="13380"/>
    <cellStyle name="Normalny 2 94 12 2 10 71 14" xfId="13381"/>
    <cellStyle name="Normalny 2 94 12 2 10 71 15" xfId="13382"/>
    <cellStyle name="Normalny 2 94 12 2 10 71 16" xfId="13383"/>
    <cellStyle name="Normalny 2 94 12 2 10 71 17" xfId="13384"/>
    <cellStyle name="Normalny 2 94 12 2 10 71 18" xfId="13385"/>
    <cellStyle name="Normalny 2 94 12 2 10 71 19" xfId="13386"/>
    <cellStyle name="Normalny 2 94 12 2 10 71 2" xfId="13387"/>
    <cellStyle name="Normalny 2 94 12 2 10 71 2 2" xfId="13388"/>
    <cellStyle name="Normalny 2 94 12 2 10 71 2 3" xfId="13389"/>
    <cellStyle name="Normalny 2 94 12 2 10 71 2 4" xfId="13390"/>
    <cellStyle name="Normalny 2 94 12 2 10 71 2 5" xfId="13391"/>
    <cellStyle name="Normalny 2 94 12 2 10 71 2 6" xfId="13392"/>
    <cellStyle name="Normalny 2 94 12 2 10 71 20" xfId="13393"/>
    <cellStyle name="Normalny 2 94 12 2 10 71 21" xfId="13394"/>
    <cellStyle name="Normalny 2 94 12 2 10 71 22" xfId="13395"/>
    <cellStyle name="Normalny 2 94 12 2 10 71 23" xfId="13396"/>
    <cellStyle name="Normalny 2 94 12 2 10 71 24" xfId="13397"/>
    <cellStyle name="Normalny 2 94 12 2 10 71 3" xfId="13398"/>
    <cellStyle name="Normalny 2 94 12 2 10 71 4" xfId="13399"/>
    <cellStyle name="Normalny 2 94 12 2 10 71 5" xfId="13400"/>
    <cellStyle name="Normalny 2 94 12 2 10 71 6" xfId="13401"/>
    <cellStyle name="Normalny 2 94 12 2 10 71 7" xfId="13402"/>
    <cellStyle name="Normalny 2 94 12 2 10 71 8" xfId="13403"/>
    <cellStyle name="Normalny 2 94 12 2 10 71 9" xfId="13404"/>
    <cellStyle name="Normalny 2 94 12 2 10 72" xfId="13405"/>
    <cellStyle name="Normalny 2 94 12 2 10 73" xfId="13406"/>
    <cellStyle name="Normalny 2 94 12 2 10 73 2" xfId="13407"/>
    <cellStyle name="Normalny 2 94 12 2 10 73 2 2" xfId="13408"/>
    <cellStyle name="Normalny 2 94 12 2 10 73 2 3" xfId="13409"/>
    <cellStyle name="Normalny 2 94 12 2 10 73 2 4" xfId="13410"/>
    <cellStyle name="Normalny 2 94 12 2 10 73 2 5" xfId="13411"/>
    <cellStyle name="Normalny 2 94 12 2 10 73 2 6" xfId="13412"/>
    <cellStyle name="Normalny 2 94 12 2 10 74" xfId="13413"/>
    <cellStyle name="Normalny 2 94 12 2 10 74 2" xfId="13414"/>
    <cellStyle name="Normalny 2 94 12 2 10 74 3" xfId="13415"/>
    <cellStyle name="Normalny 2 94 12 2 10 74 4" xfId="13416"/>
    <cellStyle name="Normalny 2 94 12 2 10 74 5" xfId="13417"/>
    <cellStyle name="Normalny 2 94 12 2 10 74 6" xfId="13418"/>
    <cellStyle name="Normalny 2 94 12 2 10 75" xfId="13419"/>
    <cellStyle name="Normalny 2 94 12 2 10 75 2" xfId="13420"/>
    <cellStyle name="Normalny 2 94 12 2 10 75 3" xfId="13421"/>
    <cellStyle name="Normalny 2 94 12 2 10 75 4" xfId="13422"/>
    <cellStyle name="Normalny 2 94 12 2 10 75 5" xfId="13423"/>
    <cellStyle name="Normalny 2 94 12 2 10 75 6" xfId="13424"/>
    <cellStyle name="Normalny 2 94 12 2 10 76" xfId="13425"/>
    <cellStyle name="Normalny 2 94 12 2 10 76 2" xfId="13426"/>
    <cellStyle name="Normalny 2 94 12 2 10 76 3" xfId="13427"/>
    <cellStyle name="Normalny 2 94 12 2 10 76 4" xfId="13428"/>
    <cellStyle name="Normalny 2 94 12 2 10 76 5" xfId="13429"/>
    <cellStyle name="Normalny 2 94 12 2 10 76 6" xfId="13430"/>
    <cellStyle name="Normalny 2 94 12 2 10 77" xfId="13431"/>
    <cellStyle name="Normalny 2 94 12 2 10 77 2" xfId="13432"/>
    <cellStyle name="Normalny 2 94 12 2 10 77 3" xfId="13433"/>
    <cellStyle name="Normalny 2 94 12 2 10 77 4" xfId="13434"/>
    <cellStyle name="Normalny 2 94 12 2 10 77 5" xfId="13435"/>
    <cellStyle name="Normalny 2 94 12 2 10 77 6" xfId="13436"/>
    <cellStyle name="Normalny 2 94 12 2 10 78" xfId="13437"/>
    <cellStyle name="Normalny 2 94 12 2 10 78 2" xfId="13438"/>
    <cellStyle name="Normalny 2 94 12 2 10 78 3" xfId="13439"/>
    <cellStyle name="Normalny 2 94 12 2 10 78 4" xfId="13440"/>
    <cellStyle name="Normalny 2 94 12 2 10 78 5" xfId="13441"/>
    <cellStyle name="Normalny 2 94 12 2 10 78 6" xfId="13442"/>
    <cellStyle name="Normalny 2 94 12 2 10 79" xfId="13443"/>
    <cellStyle name="Normalny 2 94 12 2 10 79 2" xfId="13444"/>
    <cellStyle name="Normalny 2 94 12 2 10 79 3" xfId="13445"/>
    <cellStyle name="Normalny 2 94 12 2 10 79 4" xfId="13446"/>
    <cellStyle name="Normalny 2 94 12 2 10 79 5" xfId="13447"/>
    <cellStyle name="Normalny 2 94 12 2 10 79 6" xfId="13448"/>
    <cellStyle name="Normalny 2 94 12 2 10 8" xfId="13449"/>
    <cellStyle name="Normalny 2 94 12 2 10 8 2" xfId="13450"/>
    <cellStyle name="Normalny 2 94 12 2 10 8 3" xfId="13451"/>
    <cellStyle name="Normalny 2 94 12 2 10 8 4" xfId="13452"/>
    <cellStyle name="Normalny 2 94 12 2 10 8 5" xfId="13453"/>
    <cellStyle name="Normalny 2 94 12 2 10 8 6" xfId="13454"/>
    <cellStyle name="Normalny 2 94 12 2 10 80" xfId="13455"/>
    <cellStyle name="Normalny 2 94 12 2 10 80 2" xfId="13456"/>
    <cellStyle name="Normalny 2 94 12 2 10 80 3" xfId="13457"/>
    <cellStyle name="Normalny 2 94 12 2 10 80 4" xfId="13458"/>
    <cellStyle name="Normalny 2 94 12 2 10 80 5" xfId="13459"/>
    <cellStyle name="Normalny 2 94 12 2 10 80 6" xfId="13460"/>
    <cellStyle name="Normalny 2 94 12 2 10 81" xfId="13461"/>
    <cellStyle name="Normalny 2 94 12 2 10 81 2" xfId="13462"/>
    <cellStyle name="Normalny 2 94 12 2 10 81 3" xfId="13463"/>
    <cellStyle name="Normalny 2 94 12 2 10 81 4" xfId="13464"/>
    <cellStyle name="Normalny 2 94 12 2 10 81 5" xfId="13465"/>
    <cellStyle name="Normalny 2 94 12 2 10 81 6" xfId="13466"/>
    <cellStyle name="Normalny 2 94 12 2 10 82" xfId="13467"/>
    <cellStyle name="Normalny 2 94 12 2 10 82 2" xfId="13468"/>
    <cellStyle name="Normalny 2 94 12 2 10 82 3" xfId="13469"/>
    <cellStyle name="Normalny 2 94 12 2 10 82 4" xfId="13470"/>
    <cellStyle name="Normalny 2 94 12 2 10 82 5" xfId="13471"/>
    <cellStyle name="Normalny 2 94 12 2 10 82 6" xfId="13472"/>
    <cellStyle name="Normalny 2 94 12 2 10 83" xfId="13473"/>
    <cellStyle name="Normalny 2 94 12 2 10 83 2" xfId="13474"/>
    <cellStyle name="Normalny 2 94 12 2 10 83 3" xfId="13475"/>
    <cellStyle name="Normalny 2 94 12 2 10 83 4" xfId="13476"/>
    <cellStyle name="Normalny 2 94 12 2 10 83 5" xfId="13477"/>
    <cellStyle name="Normalny 2 94 12 2 10 83 6" xfId="13478"/>
    <cellStyle name="Normalny 2 94 12 2 10 84" xfId="13479"/>
    <cellStyle name="Normalny 2 94 12 2 10 84 2" xfId="13480"/>
    <cellStyle name="Normalny 2 94 12 2 10 84 3" xfId="13481"/>
    <cellStyle name="Normalny 2 94 12 2 10 84 4" xfId="13482"/>
    <cellStyle name="Normalny 2 94 12 2 10 84 5" xfId="13483"/>
    <cellStyle name="Normalny 2 94 12 2 10 84 6" xfId="13484"/>
    <cellStyle name="Normalny 2 94 12 2 10 85" xfId="13485"/>
    <cellStyle name="Normalny 2 94 12 2 10 85 2" xfId="13486"/>
    <cellStyle name="Normalny 2 94 12 2 10 85 3" xfId="13487"/>
    <cellStyle name="Normalny 2 94 12 2 10 85 4" xfId="13488"/>
    <cellStyle name="Normalny 2 94 12 2 10 85 5" xfId="13489"/>
    <cellStyle name="Normalny 2 94 12 2 10 85 6" xfId="13490"/>
    <cellStyle name="Normalny 2 94 12 2 10 86" xfId="13491"/>
    <cellStyle name="Normalny 2 94 12 2 10 86 2" xfId="13492"/>
    <cellStyle name="Normalny 2 94 12 2 10 86 3" xfId="13493"/>
    <cellStyle name="Normalny 2 94 12 2 10 86 4" xfId="13494"/>
    <cellStyle name="Normalny 2 94 12 2 10 86 5" xfId="13495"/>
    <cellStyle name="Normalny 2 94 12 2 10 86 6" xfId="13496"/>
    <cellStyle name="Normalny 2 94 12 2 10 87" xfId="13497"/>
    <cellStyle name="Normalny 2 94 12 2 10 87 2" xfId="13498"/>
    <cellStyle name="Normalny 2 94 12 2 10 87 3" xfId="13499"/>
    <cellStyle name="Normalny 2 94 12 2 10 87 4" xfId="13500"/>
    <cellStyle name="Normalny 2 94 12 2 10 87 5" xfId="13501"/>
    <cellStyle name="Normalny 2 94 12 2 10 87 6" xfId="13502"/>
    <cellStyle name="Normalny 2 94 12 2 10 88" xfId="13503"/>
    <cellStyle name="Normalny 2 94 12 2 10 88 2" xfId="13504"/>
    <cellStyle name="Normalny 2 94 12 2 10 88 3" xfId="13505"/>
    <cellStyle name="Normalny 2 94 12 2 10 88 4" xfId="13506"/>
    <cellStyle name="Normalny 2 94 12 2 10 88 5" xfId="13507"/>
    <cellStyle name="Normalny 2 94 12 2 10 88 6" xfId="13508"/>
    <cellStyle name="Normalny 2 94 12 2 10 89" xfId="13509"/>
    <cellStyle name="Normalny 2 94 12 2 10 89 2" xfId="13510"/>
    <cellStyle name="Normalny 2 94 12 2 10 89 3" xfId="13511"/>
    <cellStyle name="Normalny 2 94 12 2 10 89 4" xfId="13512"/>
    <cellStyle name="Normalny 2 94 12 2 10 89 5" xfId="13513"/>
    <cellStyle name="Normalny 2 94 12 2 10 89 6" xfId="13514"/>
    <cellStyle name="Normalny 2 94 12 2 10 9" xfId="13515"/>
    <cellStyle name="Normalny 2 94 12 2 10 9 2" xfId="13516"/>
    <cellStyle name="Normalny 2 94 12 2 10 9 3" xfId="13517"/>
    <cellStyle name="Normalny 2 94 12 2 10 9 4" xfId="13518"/>
    <cellStyle name="Normalny 2 94 12 2 10 9 5" xfId="13519"/>
    <cellStyle name="Normalny 2 94 12 2 10 9 6" xfId="13520"/>
    <cellStyle name="Normalny 2 94 12 2 10 90" xfId="13521"/>
    <cellStyle name="Normalny 2 94 12 2 10 90 2" xfId="13522"/>
    <cellStyle name="Normalny 2 94 12 2 10 90 3" xfId="13523"/>
    <cellStyle name="Normalny 2 94 12 2 10 90 4" xfId="13524"/>
    <cellStyle name="Normalny 2 94 12 2 10 90 5" xfId="13525"/>
    <cellStyle name="Normalny 2 94 12 2 10 90 6" xfId="13526"/>
    <cellStyle name="Normalny 2 94 12 2 10 91" xfId="13527"/>
    <cellStyle name="Normalny 2 94 12 2 10 91 2" xfId="13528"/>
    <cellStyle name="Normalny 2 94 12 2 10 91 3" xfId="13529"/>
    <cellStyle name="Normalny 2 94 12 2 10 91 4" xfId="13530"/>
    <cellStyle name="Normalny 2 94 12 2 10 91 5" xfId="13531"/>
    <cellStyle name="Normalny 2 94 12 2 10 91 6" xfId="13532"/>
    <cellStyle name="Normalny 2 94 12 2 10 92" xfId="13533"/>
    <cellStyle name="Normalny 2 94 12 2 10 92 2" xfId="13534"/>
    <cellStyle name="Normalny 2 94 12 2 10 92 3" xfId="13535"/>
    <cellStyle name="Normalny 2 94 12 2 10 92 4" xfId="13536"/>
    <cellStyle name="Normalny 2 94 12 2 10 92 5" xfId="13537"/>
    <cellStyle name="Normalny 2 94 12 2 10 92 6" xfId="13538"/>
    <cellStyle name="Normalny 2 94 12 2 10 93" xfId="13539"/>
    <cellStyle name="Normalny 2 94 12 2 10 93 2" xfId="13540"/>
    <cellStyle name="Normalny 2 94 12 2 10 93 3" xfId="13541"/>
    <cellStyle name="Normalny 2 94 12 2 10 93 4" xfId="13542"/>
    <cellStyle name="Normalny 2 94 12 2 10 93 5" xfId="13543"/>
    <cellStyle name="Normalny 2 94 12 2 10 93 6" xfId="13544"/>
    <cellStyle name="Normalny 2 94 12 2 10 94" xfId="13545"/>
    <cellStyle name="Normalny 2 94 12 2 10 94 2" xfId="13546"/>
    <cellStyle name="Normalny 2 94 12 2 10 94 3" xfId="13547"/>
    <cellStyle name="Normalny 2 94 12 2 10 94 4" xfId="13548"/>
    <cellStyle name="Normalny 2 94 12 2 10 94 5" xfId="13549"/>
    <cellStyle name="Normalny 2 94 12 2 10 94 6" xfId="13550"/>
    <cellStyle name="Normalny 2 94 12 2 10 95" xfId="13551"/>
    <cellStyle name="Normalny 2 94 12 2 10 96" xfId="13552"/>
    <cellStyle name="Normalny 2 94 12 2 10 97" xfId="13553"/>
    <cellStyle name="Normalny 2 94 12 2 10 98" xfId="13554"/>
    <cellStyle name="Normalny 2 94 12 2 10 99" xfId="13555"/>
    <cellStyle name="Normalny 2 94 12 2 100" xfId="13556"/>
    <cellStyle name="Normalny 2 94 12 2 101" xfId="13557"/>
    <cellStyle name="Normalny 2 94 12 2 102" xfId="13558"/>
    <cellStyle name="Normalny 2 94 12 2 103" xfId="13559"/>
    <cellStyle name="Normalny 2 94 12 2 104" xfId="13560"/>
    <cellStyle name="Normalny 2 94 12 2 104 2" xfId="13561"/>
    <cellStyle name="Normalny 2 94 12 2 104 3" xfId="13562"/>
    <cellStyle name="Normalny 2 94 12 2 104 4" xfId="13563"/>
    <cellStyle name="Normalny 2 94 12 2 104 5" xfId="13564"/>
    <cellStyle name="Normalny 2 94 12 2 104 6" xfId="13565"/>
    <cellStyle name="Normalny 2 94 12 2 105" xfId="13566"/>
    <cellStyle name="Normalny 2 94 12 2 105 2" xfId="13567"/>
    <cellStyle name="Normalny 2 94 12 2 105 3" xfId="13568"/>
    <cellStyle name="Normalny 2 94 12 2 105 4" xfId="13569"/>
    <cellStyle name="Normalny 2 94 12 2 105 5" xfId="13570"/>
    <cellStyle name="Normalny 2 94 12 2 105 6" xfId="13571"/>
    <cellStyle name="Normalny 2 94 12 2 11" xfId="13572"/>
    <cellStyle name="Normalny 2 94 12 2 11 10" xfId="13573"/>
    <cellStyle name="Normalny 2 94 12 2 11 10 2" xfId="13574"/>
    <cellStyle name="Normalny 2 94 12 2 11 10 3" xfId="13575"/>
    <cellStyle name="Normalny 2 94 12 2 11 10 4" xfId="13576"/>
    <cellStyle name="Normalny 2 94 12 2 11 10 5" xfId="13577"/>
    <cellStyle name="Normalny 2 94 12 2 11 10 6" xfId="13578"/>
    <cellStyle name="Normalny 2 94 12 2 11 11" xfId="13579"/>
    <cellStyle name="Normalny 2 94 12 2 11 11 2" xfId="13580"/>
    <cellStyle name="Normalny 2 94 12 2 11 11 3" xfId="13581"/>
    <cellStyle name="Normalny 2 94 12 2 11 11 4" xfId="13582"/>
    <cellStyle name="Normalny 2 94 12 2 11 11 5" xfId="13583"/>
    <cellStyle name="Normalny 2 94 12 2 11 11 6" xfId="13584"/>
    <cellStyle name="Normalny 2 94 12 2 11 12" xfId="13585"/>
    <cellStyle name="Normalny 2 94 12 2 11 12 2" xfId="13586"/>
    <cellStyle name="Normalny 2 94 12 2 11 12 3" xfId="13587"/>
    <cellStyle name="Normalny 2 94 12 2 11 12 4" xfId="13588"/>
    <cellStyle name="Normalny 2 94 12 2 11 12 5" xfId="13589"/>
    <cellStyle name="Normalny 2 94 12 2 11 12 6" xfId="13590"/>
    <cellStyle name="Normalny 2 94 12 2 11 13" xfId="13591"/>
    <cellStyle name="Normalny 2 94 12 2 11 13 2" xfId="13592"/>
    <cellStyle name="Normalny 2 94 12 2 11 13 3" xfId="13593"/>
    <cellStyle name="Normalny 2 94 12 2 11 13 4" xfId="13594"/>
    <cellStyle name="Normalny 2 94 12 2 11 13 5" xfId="13595"/>
    <cellStyle name="Normalny 2 94 12 2 11 13 6" xfId="13596"/>
    <cellStyle name="Normalny 2 94 12 2 11 14" xfId="13597"/>
    <cellStyle name="Normalny 2 94 12 2 11 14 2" xfId="13598"/>
    <cellStyle name="Normalny 2 94 12 2 11 14 3" xfId="13599"/>
    <cellStyle name="Normalny 2 94 12 2 11 14 4" xfId="13600"/>
    <cellStyle name="Normalny 2 94 12 2 11 14 5" xfId="13601"/>
    <cellStyle name="Normalny 2 94 12 2 11 14 6" xfId="13602"/>
    <cellStyle name="Normalny 2 94 12 2 11 15" xfId="13603"/>
    <cellStyle name="Normalny 2 94 12 2 11 15 2" xfId="13604"/>
    <cellStyle name="Normalny 2 94 12 2 11 15 3" xfId="13605"/>
    <cellStyle name="Normalny 2 94 12 2 11 15 4" xfId="13606"/>
    <cellStyle name="Normalny 2 94 12 2 11 15 5" xfId="13607"/>
    <cellStyle name="Normalny 2 94 12 2 11 15 6" xfId="13608"/>
    <cellStyle name="Normalny 2 94 12 2 11 16" xfId="13609"/>
    <cellStyle name="Normalny 2 94 12 2 11 16 2" xfId="13610"/>
    <cellStyle name="Normalny 2 94 12 2 11 16 3" xfId="13611"/>
    <cellStyle name="Normalny 2 94 12 2 11 16 4" xfId="13612"/>
    <cellStyle name="Normalny 2 94 12 2 11 16 5" xfId="13613"/>
    <cellStyle name="Normalny 2 94 12 2 11 16 6" xfId="13614"/>
    <cellStyle name="Normalny 2 94 12 2 11 17" xfId="13615"/>
    <cellStyle name="Normalny 2 94 12 2 11 17 2" xfId="13616"/>
    <cellStyle name="Normalny 2 94 12 2 11 17 3" xfId="13617"/>
    <cellStyle name="Normalny 2 94 12 2 11 17 4" xfId="13618"/>
    <cellStyle name="Normalny 2 94 12 2 11 17 5" xfId="13619"/>
    <cellStyle name="Normalny 2 94 12 2 11 17 6" xfId="13620"/>
    <cellStyle name="Normalny 2 94 12 2 11 18" xfId="13621"/>
    <cellStyle name="Normalny 2 94 12 2 11 18 2" xfId="13622"/>
    <cellStyle name="Normalny 2 94 12 2 11 18 3" xfId="13623"/>
    <cellStyle name="Normalny 2 94 12 2 11 18 4" xfId="13624"/>
    <cellStyle name="Normalny 2 94 12 2 11 18 5" xfId="13625"/>
    <cellStyle name="Normalny 2 94 12 2 11 18 6" xfId="13626"/>
    <cellStyle name="Normalny 2 94 12 2 11 19" xfId="13627"/>
    <cellStyle name="Normalny 2 94 12 2 11 19 2" xfId="13628"/>
    <cellStyle name="Normalny 2 94 12 2 11 19 3" xfId="13629"/>
    <cellStyle name="Normalny 2 94 12 2 11 19 4" xfId="13630"/>
    <cellStyle name="Normalny 2 94 12 2 11 19 5" xfId="13631"/>
    <cellStyle name="Normalny 2 94 12 2 11 19 6" xfId="13632"/>
    <cellStyle name="Normalny 2 94 12 2 11 2" xfId="13633"/>
    <cellStyle name="Normalny 2 94 12 2 11 2 10" xfId="13634"/>
    <cellStyle name="Normalny 2 94 12 2 11 2 11" xfId="13635"/>
    <cellStyle name="Normalny 2 94 12 2 11 2 12" xfId="13636"/>
    <cellStyle name="Normalny 2 94 12 2 11 2 13" xfId="13637"/>
    <cellStyle name="Normalny 2 94 12 2 11 2 14" xfId="13638"/>
    <cellStyle name="Normalny 2 94 12 2 11 2 15" xfId="13639"/>
    <cellStyle name="Normalny 2 94 12 2 11 2 16" xfId="13640"/>
    <cellStyle name="Normalny 2 94 12 2 11 2 17" xfId="13641"/>
    <cellStyle name="Normalny 2 94 12 2 11 2 18" xfId="13642"/>
    <cellStyle name="Normalny 2 94 12 2 11 2 19" xfId="13643"/>
    <cellStyle name="Normalny 2 94 12 2 11 2 2" xfId="13644"/>
    <cellStyle name="Normalny 2 94 12 2 11 2 2 2" xfId="13645"/>
    <cellStyle name="Normalny 2 94 12 2 11 2 2 3" xfId="13646"/>
    <cellStyle name="Normalny 2 94 12 2 11 2 2 4" xfId="13647"/>
    <cellStyle name="Normalny 2 94 12 2 11 2 2 5" xfId="13648"/>
    <cellStyle name="Normalny 2 94 12 2 11 2 2 6" xfId="13649"/>
    <cellStyle name="Normalny 2 94 12 2 11 2 20" xfId="13650"/>
    <cellStyle name="Normalny 2 94 12 2 11 2 21" xfId="13651"/>
    <cellStyle name="Normalny 2 94 12 2 11 2 22" xfId="13652"/>
    <cellStyle name="Normalny 2 94 12 2 11 2 23" xfId="13653"/>
    <cellStyle name="Normalny 2 94 12 2 11 2 24" xfId="13654"/>
    <cellStyle name="Normalny 2 94 12 2 11 2 3" xfId="13655"/>
    <cellStyle name="Normalny 2 94 12 2 11 2 4" xfId="13656"/>
    <cellStyle name="Normalny 2 94 12 2 11 2 5" xfId="13657"/>
    <cellStyle name="Normalny 2 94 12 2 11 2 6" xfId="13658"/>
    <cellStyle name="Normalny 2 94 12 2 11 2 7" xfId="13659"/>
    <cellStyle name="Normalny 2 94 12 2 11 2 8" xfId="13660"/>
    <cellStyle name="Normalny 2 94 12 2 11 2 9" xfId="13661"/>
    <cellStyle name="Normalny 2 94 12 2 11 20" xfId="13662"/>
    <cellStyle name="Normalny 2 94 12 2 11 20 2" xfId="13663"/>
    <cellStyle name="Normalny 2 94 12 2 11 20 3" xfId="13664"/>
    <cellStyle name="Normalny 2 94 12 2 11 20 4" xfId="13665"/>
    <cellStyle name="Normalny 2 94 12 2 11 20 5" xfId="13666"/>
    <cellStyle name="Normalny 2 94 12 2 11 20 6" xfId="13667"/>
    <cellStyle name="Normalny 2 94 12 2 11 21" xfId="13668"/>
    <cellStyle name="Normalny 2 94 12 2 11 21 2" xfId="13669"/>
    <cellStyle name="Normalny 2 94 12 2 11 21 3" xfId="13670"/>
    <cellStyle name="Normalny 2 94 12 2 11 21 4" xfId="13671"/>
    <cellStyle name="Normalny 2 94 12 2 11 21 5" xfId="13672"/>
    <cellStyle name="Normalny 2 94 12 2 11 21 6" xfId="13673"/>
    <cellStyle name="Normalny 2 94 12 2 11 22" xfId="13674"/>
    <cellStyle name="Normalny 2 94 12 2 11 22 2" xfId="13675"/>
    <cellStyle name="Normalny 2 94 12 2 11 22 3" xfId="13676"/>
    <cellStyle name="Normalny 2 94 12 2 11 22 4" xfId="13677"/>
    <cellStyle name="Normalny 2 94 12 2 11 22 5" xfId="13678"/>
    <cellStyle name="Normalny 2 94 12 2 11 22 6" xfId="13679"/>
    <cellStyle name="Normalny 2 94 12 2 11 23" xfId="13680"/>
    <cellStyle name="Normalny 2 94 12 2 11 23 2" xfId="13681"/>
    <cellStyle name="Normalny 2 94 12 2 11 23 3" xfId="13682"/>
    <cellStyle name="Normalny 2 94 12 2 11 23 4" xfId="13683"/>
    <cellStyle name="Normalny 2 94 12 2 11 23 5" xfId="13684"/>
    <cellStyle name="Normalny 2 94 12 2 11 23 6" xfId="13685"/>
    <cellStyle name="Normalny 2 94 12 2 11 24" xfId="13686"/>
    <cellStyle name="Normalny 2 94 12 2 11 24 2" xfId="13687"/>
    <cellStyle name="Normalny 2 94 12 2 11 24 3" xfId="13688"/>
    <cellStyle name="Normalny 2 94 12 2 11 24 4" xfId="13689"/>
    <cellStyle name="Normalny 2 94 12 2 11 24 5" xfId="13690"/>
    <cellStyle name="Normalny 2 94 12 2 11 24 6" xfId="13691"/>
    <cellStyle name="Normalny 2 94 12 2 11 25" xfId="13692"/>
    <cellStyle name="Normalny 2 94 12 2 11 25 2" xfId="13693"/>
    <cellStyle name="Normalny 2 94 12 2 11 25 3" xfId="13694"/>
    <cellStyle name="Normalny 2 94 12 2 11 25 4" xfId="13695"/>
    <cellStyle name="Normalny 2 94 12 2 11 25 5" xfId="13696"/>
    <cellStyle name="Normalny 2 94 12 2 11 25 6" xfId="13697"/>
    <cellStyle name="Normalny 2 94 12 2 11 26" xfId="13698"/>
    <cellStyle name="Normalny 2 94 12 2 11 26 2" xfId="13699"/>
    <cellStyle name="Normalny 2 94 12 2 11 26 3" xfId="13700"/>
    <cellStyle name="Normalny 2 94 12 2 11 26 4" xfId="13701"/>
    <cellStyle name="Normalny 2 94 12 2 11 26 5" xfId="13702"/>
    <cellStyle name="Normalny 2 94 12 2 11 26 6" xfId="13703"/>
    <cellStyle name="Normalny 2 94 12 2 11 27" xfId="13704"/>
    <cellStyle name="Normalny 2 94 12 2 11 28" xfId="13705"/>
    <cellStyle name="Normalny 2 94 12 2 11 29" xfId="13706"/>
    <cellStyle name="Normalny 2 94 12 2 11 3" xfId="13707"/>
    <cellStyle name="Normalny 2 94 12 2 11 30" xfId="13708"/>
    <cellStyle name="Normalny 2 94 12 2 11 4" xfId="13709"/>
    <cellStyle name="Normalny 2 94 12 2 11 5" xfId="13710"/>
    <cellStyle name="Normalny 2 94 12 2 11 5 2" xfId="13711"/>
    <cellStyle name="Normalny 2 94 12 2 11 5 2 2" xfId="13712"/>
    <cellStyle name="Normalny 2 94 12 2 11 5 2 3" xfId="13713"/>
    <cellStyle name="Normalny 2 94 12 2 11 5 2 4" xfId="13714"/>
    <cellStyle name="Normalny 2 94 12 2 11 5 2 5" xfId="13715"/>
    <cellStyle name="Normalny 2 94 12 2 11 5 2 6" xfId="13716"/>
    <cellStyle name="Normalny 2 94 12 2 11 6" xfId="13717"/>
    <cellStyle name="Normalny 2 94 12 2 11 6 2" xfId="13718"/>
    <cellStyle name="Normalny 2 94 12 2 11 6 3" xfId="13719"/>
    <cellStyle name="Normalny 2 94 12 2 11 6 4" xfId="13720"/>
    <cellStyle name="Normalny 2 94 12 2 11 6 5" xfId="13721"/>
    <cellStyle name="Normalny 2 94 12 2 11 6 6" xfId="13722"/>
    <cellStyle name="Normalny 2 94 12 2 11 7" xfId="13723"/>
    <cellStyle name="Normalny 2 94 12 2 11 7 2" xfId="13724"/>
    <cellStyle name="Normalny 2 94 12 2 11 7 3" xfId="13725"/>
    <cellStyle name="Normalny 2 94 12 2 11 7 4" xfId="13726"/>
    <cellStyle name="Normalny 2 94 12 2 11 7 5" xfId="13727"/>
    <cellStyle name="Normalny 2 94 12 2 11 7 6" xfId="13728"/>
    <cellStyle name="Normalny 2 94 12 2 11 8" xfId="13729"/>
    <cellStyle name="Normalny 2 94 12 2 11 8 2" xfId="13730"/>
    <cellStyle name="Normalny 2 94 12 2 11 8 3" xfId="13731"/>
    <cellStyle name="Normalny 2 94 12 2 11 8 4" xfId="13732"/>
    <cellStyle name="Normalny 2 94 12 2 11 8 5" xfId="13733"/>
    <cellStyle name="Normalny 2 94 12 2 11 8 6" xfId="13734"/>
    <cellStyle name="Normalny 2 94 12 2 11 9" xfId="13735"/>
    <cellStyle name="Normalny 2 94 12 2 11 9 2" xfId="13736"/>
    <cellStyle name="Normalny 2 94 12 2 11 9 3" xfId="13737"/>
    <cellStyle name="Normalny 2 94 12 2 11 9 4" xfId="13738"/>
    <cellStyle name="Normalny 2 94 12 2 11 9 5" xfId="13739"/>
    <cellStyle name="Normalny 2 94 12 2 11 9 6" xfId="13740"/>
    <cellStyle name="Normalny 2 94 12 2 12" xfId="13741"/>
    <cellStyle name="Normalny 2 94 12 2 13" xfId="13742"/>
    <cellStyle name="Normalny 2 94 12 2 14" xfId="13743"/>
    <cellStyle name="Normalny 2 94 12 2 15" xfId="13744"/>
    <cellStyle name="Normalny 2 94 12 2 16" xfId="13745"/>
    <cellStyle name="Normalny 2 94 12 2 17" xfId="13746"/>
    <cellStyle name="Normalny 2 94 12 2 18" xfId="13747"/>
    <cellStyle name="Normalny 2 94 12 2 19" xfId="13748"/>
    <cellStyle name="Normalny 2 94 12 2 2" xfId="13749"/>
    <cellStyle name="Normalny 2 94 12 2 2 10" xfId="13750"/>
    <cellStyle name="Normalny 2 94 12 2 2 10 2" xfId="13751"/>
    <cellStyle name="Normalny 2 94 12 2 2 10 3" xfId="13752"/>
    <cellStyle name="Normalny 2 94 12 2 2 10 4" xfId="13753"/>
    <cellStyle name="Normalny 2 94 12 2 2 10 5" xfId="13754"/>
    <cellStyle name="Normalny 2 94 12 2 2 10 6" xfId="13755"/>
    <cellStyle name="Normalny 2 94 12 2 2 100" xfId="13756"/>
    <cellStyle name="Normalny 2 94 12 2 2 100 2" xfId="13757"/>
    <cellStyle name="Normalny 2 94 12 2 2 100 3" xfId="13758"/>
    <cellStyle name="Normalny 2 94 12 2 2 100 4" xfId="13759"/>
    <cellStyle name="Normalny 2 94 12 2 2 100 5" xfId="13760"/>
    <cellStyle name="Normalny 2 94 12 2 2 100 6" xfId="13761"/>
    <cellStyle name="Normalny 2 94 12 2 2 101" xfId="13762"/>
    <cellStyle name="Normalny 2 94 12 2 2 101 2" xfId="13763"/>
    <cellStyle name="Normalny 2 94 12 2 2 101 3" xfId="13764"/>
    <cellStyle name="Normalny 2 94 12 2 2 101 4" xfId="13765"/>
    <cellStyle name="Normalny 2 94 12 2 2 101 5" xfId="13766"/>
    <cellStyle name="Normalny 2 94 12 2 2 101 6" xfId="13767"/>
    <cellStyle name="Normalny 2 94 12 2 2 102" xfId="13768"/>
    <cellStyle name="Normalny 2 94 12 2 2 102 2" xfId="13769"/>
    <cellStyle name="Normalny 2 94 12 2 2 102 3" xfId="13770"/>
    <cellStyle name="Normalny 2 94 12 2 2 102 4" xfId="13771"/>
    <cellStyle name="Normalny 2 94 12 2 2 102 5" xfId="13772"/>
    <cellStyle name="Normalny 2 94 12 2 2 102 6" xfId="13773"/>
    <cellStyle name="Normalny 2 94 12 2 2 103" xfId="13774"/>
    <cellStyle name="Normalny 2 94 12 2 2 103 2" xfId="13775"/>
    <cellStyle name="Normalny 2 94 12 2 2 103 3" xfId="13776"/>
    <cellStyle name="Normalny 2 94 12 2 2 103 4" xfId="13777"/>
    <cellStyle name="Normalny 2 94 12 2 2 103 5" xfId="13778"/>
    <cellStyle name="Normalny 2 94 12 2 2 103 6" xfId="13779"/>
    <cellStyle name="Normalny 2 94 12 2 2 104" xfId="13780"/>
    <cellStyle name="Normalny 2 94 12 2 2 104 2" xfId="13781"/>
    <cellStyle name="Normalny 2 94 12 2 2 104 3" xfId="13782"/>
    <cellStyle name="Normalny 2 94 12 2 2 104 4" xfId="13783"/>
    <cellStyle name="Normalny 2 94 12 2 2 104 5" xfId="13784"/>
    <cellStyle name="Normalny 2 94 12 2 2 104 6" xfId="13785"/>
    <cellStyle name="Normalny 2 94 12 2 2 105" xfId="13786"/>
    <cellStyle name="Normalny 2 94 12 2 2 105 2" xfId="13787"/>
    <cellStyle name="Normalny 2 94 12 2 2 105 3" xfId="13788"/>
    <cellStyle name="Normalny 2 94 12 2 2 105 4" xfId="13789"/>
    <cellStyle name="Normalny 2 94 12 2 2 105 5" xfId="13790"/>
    <cellStyle name="Normalny 2 94 12 2 2 105 6" xfId="13791"/>
    <cellStyle name="Normalny 2 94 12 2 2 106" xfId="13792"/>
    <cellStyle name="Normalny 2 94 12 2 2 106 2" xfId="13793"/>
    <cellStyle name="Normalny 2 94 12 2 2 106 3" xfId="13794"/>
    <cellStyle name="Normalny 2 94 12 2 2 106 4" xfId="13795"/>
    <cellStyle name="Normalny 2 94 12 2 2 106 5" xfId="13796"/>
    <cellStyle name="Normalny 2 94 12 2 2 106 6" xfId="13797"/>
    <cellStyle name="Normalny 2 94 12 2 2 107" xfId="13798"/>
    <cellStyle name="Normalny 2 94 12 2 2 107 2" xfId="13799"/>
    <cellStyle name="Normalny 2 94 12 2 2 107 3" xfId="13800"/>
    <cellStyle name="Normalny 2 94 12 2 2 107 4" xfId="13801"/>
    <cellStyle name="Normalny 2 94 12 2 2 107 5" xfId="13802"/>
    <cellStyle name="Normalny 2 94 12 2 2 107 6" xfId="13803"/>
    <cellStyle name="Normalny 2 94 12 2 2 108" xfId="13804"/>
    <cellStyle name="Normalny 2 94 12 2 2 108 2" xfId="13805"/>
    <cellStyle name="Normalny 2 94 12 2 2 108 3" xfId="13806"/>
    <cellStyle name="Normalny 2 94 12 2 2 108 4" xfId="13807"/>
    <cellStyle name="Normalny 2 94 12 2 2 108 5" xfId="13808"/>
    <cellStyle name="Normalny 2 94 12 2 2 108 6" xfId="13809"/>
    <cellStyle name="Normalny 2 94 12 2 2 109" xfId="13810"/>
    <cellStyle name="Normalny 2 94 12 2 2 11" xfId="13811"/>
    <cellStyle name="Normalny 2 94 12 2 2 11 2" xfId="13812"/>
    <cellStyle name="Normalny 2 94 12 2 2 11 3" xfId="13813"/>
    <cellStyle name="Normalny 2 94 12 2 2 11 4" xfId="13814"/>
    <cellStyle name="Normalny 2 94 12 2 2 11 5" xfId="13815"/>
    <cellStyle name="Normalny 2 94 12 2 2 11 6" xfId="13816"/>
    <cellStyle name="Normalny 2 94 12 2 2 110" xfId="13817"/>
    <cellStyle name="Normalny 2 94 12 2 2 111" xfId="13818"/>
    <cellStyle name="Normalny 2 94 12 2 2 112" xfId="13819"/>
    <cellStyle name="Normalny 2 94 12 2 2 113" xfId="13820"/>
    <cellStyle name="Normalny 2 94 12 2 2 114" xfId="13821"/>
    <cellStyle name="Normalny 2 94 12 2 2 12" xfId="13822"/>
    <cellStyle name="Normalny 2 94 12 2 2 12 2" xfId="13823"/>
    <cellStyle name="Normalny 2 94 12 2 2 12 3" xfId="13824"/>
    <cellStyle name="Normalny 2 94 12 2 2 12 4" xfId="13825"/>
    <cellStyle name="Normalny 2 94 12 2 2 12 5" xfId="13826"/>
    <cellStyle name="Normalny 2 94 12 2 2 12 6" xfId="13827"/>
    <cellStyle name="Normalny 2 94 12 2 2 13" xfId="13828"/>
    <cellStyle name="Normalny 2 94 12 2 2 13 2" xfId="13829"/>
    <cellStyle name="Normalny 2 94 12 2 2 13 3" xfId="13830"/>
    <cellStyle name="Normalny 2 94 12 2 2 13 4" xfId="13831"/>
    <cellStyle name="Normalny 2 94 12 2 2 13 5" xfId="13832"/>
    <cellStyle name="Normalny 2 94 12 2 2 13 6" xfId="13833"/>
    <cellStyle name="Normalny 2 94 12 2 2 14" xfId="13834"/>
    <cellStyle name="Normalny 2 94 12 2 2 14 2" xfId="13835"/>
    <cellStyle name="Normalny 2 94 12 2 2 14 3" xfId="13836"/>
    <cellStyle name="Normalny 2 94 12 2 2 14 4" xfId="13837"/>
    <cellStyle name="Normalny 2 94 12 2 2 14 5" xfId="13838"/>
    <cellStyle name="Normalny 2 94 12 2 2 14 6" xfId="13839"/>
    <cellStyle name="Normalny 2 94 12 2 2 15" xfId="13840"/>
    <cellStyle name="Normalny 2 94 12 2 2 15 2" xfId="13841"/>
    <cellStyle name="Normalny 2 94 12 2 2 15 3" xfId="13842"/>
    <cellStyle name="Normalny 2 94 12 2 2 15 4" xfId="13843"/>
    <cellStyle name="Normalny 2 94 12 2 2 15 5" xfId="13844"/>
    <cellStyle name="Normalny 2 94 12 2 2 15 6" xfId="13845"/>
    <cellStyle name="Normalny 2 94 12 2 2 16" xfId="13846"/>
    <cellStyle name="Normalny 2 94 12 2 2 16 2" xfId="13847"/>
    <cellStyle name="Normalny 2 94 12 2 2 16 3" xfId="13848"/>
    <cellStyle name="Normalny 2 94 12 2 2 16 4" xfId="13849"/>
    <cellStyle name="Normalny 2 94 12 2 2 16 5" xfId="13850"/>
    <cellStyle name="Normalny 2 94 12 2 2 16 6" xfId="13851"/>
    <cellStyle name="Normalny 2 94 12 2 2 17" xfId="13852"/>
    <cellStyle name="Normalny 2 94 12 2 2 17 2" xfId="13853"/>
    <cellStyle name="Normalny 2 94 12 2 2 17 3" xfId="13854"/>
    <cellStyle name="Normalny 2 94 12 2 2 17 4" xfId="13855"/>
    <cellStyle name="Normalny 2 94 12 2 2 17 5" xfId="13856"/>
    <cellStyle name="Normalny 2 94 12 2 2 17 6" xfId="13857"/>
    <cellStyle name="Normalny 2 94 12 2 2 18" xfId="13858"/>
    <cellStyle name="Normalny 2 94 12 2 2 18 2" xfId="13859"/>
    <cellStyle name="Normalny 2 94 12 2 2 18 3" xfId="13860"/>
    <cellStyle name="Normalny 2 94 12 2 2 18 4" xfId="13861"/>
    <cellStyle name="Normalny 2 94 12 2 2 18 5" xfId="13862"/>
    <cellStyle name="Normalny 2 94 12 2 2 18 6" xfId="13863"/>
    <cellStyle name="Normalny 2 94 12 2 2 19" xfId="13864"/>
    <cellStyle name="Normalny 2 94 12 2 2 19 2" xfId="13865"/>
    <cellStyle name="Normalny 2 94 12 2 2 19 3" xfId="13866"/>
    <cellStyle name="Normalny 2 94 12 2 2 19 4" xfId="13867"/>
    <cellStyle name="Normalny 2 94 12 2 2 19 5" xfId="13868"/>
    <cellStyle name="Normalny 2 94 12 2 2 19 6" xfId="13869"/>
    <cellStyle name="Normalny 2 94 12 2 2 2" xfId="13870"/>
    <cellStyle name="Normalny 2 94 12 2 2 2 10" xfId="13871"/>
    <cellStyle name="Normalny 2 94 12 2 2 2 11" xfId="13872"/>
    <cellStyle name="Normalny 2 94 12 2 2 2 12" xfId="13873"/>
    <cellStyle name="Normalny 2 94 12 2 2 2 13" xfId="13874"/>
    <cellStyle name="Normalny 2 94 12 2 2 2 14" xfId="13875"/>
    <cellStyle name="Normalny 2 94 12 2 2 2 15" xfId="13876"/>
    <cellStyle name="Normalny 2 94 12 2 2 2 16" xfId="13877"/>
    <cellStyle name="Normalny 2 94 12 2 2 2 17" xfId="13878"/>
    <cellStyle name="Normalny 2 94 12 2 2 2 18" xfId="13879"/>
    <cellStyle name="Normalny 2 94 12 2 2 2 19" xfId="13880"/>
    <cellStyle name="Normalny 2 94 12 2 2 2 2" xfId="13881"/>
    <cellStyle name="Normalny 2 94 12 2 2 2 2 10" xfId="13882"/>
    <cellStyle name="Normalny 2 94 12 2 2 2 2 10 2" xfId="13883"/>
    <cellStyle name="Normalny 2 94 12 2 2 2 2 10 3" xfId="13884"/>
    <cellStyle name="Normalny 2 94 12 2 2 2 2 10 4" xfId="13885"/>
    <cellStyle name="Normalny 2 94 12 2 2 2 2 10 5" xfId="13886"/>
    <cellStyle name="Normalny 2 94 12 2 2 2 2 10 6" xfId="13887"/>
    <cellStyle name="Normalny 2 94 12 2 2 2 2 11" xfId="13888"/>
    <cellStyle name="Normalny 2 94 12 2 2 2 2 11 2" xfId="13889"/>
    <cellStyle name="Normalny 2 94 12 2 2 2 2 11 3" xfId="13890"/>
    <cellStyle name="Normalny 2 94 12 2 2 2 2 11 4" xfId="13891"/>
    <cellStyle name="Normalny 2 94 12 2 2 2 2 11 5" xfId="13892"/>
    <cellStyle name="Normalny 2 94 12 2 2 2 2 11 6" xfId="13893"/>
    <cellStyle name="Normalny 2 94 12 2 2 2 2 12" xfId="13894"/>
    <cellStyle name="Normalny 2 94 12 2 2 2 2 12 2" xfId="13895"/>
    <cellStyle name="Normalny 2 94 12 2 2 2 2 12 3" xfId="13896"/>
    <cellStyle name="Normalny 2 94 12 2 2 2 2 12 4" xfId="13897"/>
    <cellStyle name="Normalny 2 94 12 2 2 2 2 12 5" xfId="13898"/>
    <cellStyle name="Normalny 2 94 12 2 2 2 2 12 6" xfId="13899"/>
    <cellStyle name="Normalny 2 94 12 2 2 2 2 13" xfId="13900"/>
    <cellStyle name="Normalny 2 94 12 2 2 2 2 13 2" xfId="13901"/>
    <cellStyle name="Normalny 2 94 12 2 2 2 2 13 3" xfId="13902"/>
    <cellStyle name="Normalny 2 94 12 2 2 2 2 13 4" xfId="13903"/>
    <cellStyle name="Normalny 2 94 12 2 2 2 2 13 5" xfId="13904"/>
    <cellStyle name="Normalny 2 94 12 2 2 2 2 13 6" xfId="13905"/>
    <cellStyle name="Normalny 2 94 12 2 2 2 2 14" xfId="13906"/>
    <cellStyle name="Normalny 2 94 12 2 2 2 2 14 2" xfId="13907"/>
    <cellStyle name="Normalny 2 94 12 2 2 2 2 14 3" xfId="13908"/>
    <cellStyle name="Normalny 2 94 12 2 2 2 2 14 4" xfId="13909"/>
    <cellStyle name="Normalny 2 94 12 2 2 2 2 14 5" xfId="13910"/>
    <cellStyle name="Normalny 2 94 12 2 2 2 2 14 6" xfId="13911"/>
    <cellStyle name="Normalny 2 94 12 2 2 2 2 15" xfId="13912"/>
    <cellStyle name="Normalny 2 94 12 2 2 2 2 15 2" xfId="13913"/>
    <cellStyle name="Normalny 2 94 12 2 2 2 2 15 3" xfId="13914"/>
    <cellStyle name="Normalny 2 94 12 2 2 2 2 15 4" xfId="13915"/>
    <cellStyle name="Normalny 2 94 12 2 2 2 2 15 5" xfId="13916"/>
    <cellStyle name="Normalny 2 94 12 2 2 2 2 15 6" xfId="13917"/>
    <cellStyle name="Normalny 2 94 12 2 2 2 2 16" xfId="13918"/>
    <cellStyle name="Normalny 2 94 12 2 2 2 2 16 2" xfId="13919"/>
    <cellStyle name="Normalny 2 94 12 2 2 2 2 16 3" xfId="13920"/>
    <cellStyle name="Normalny 2 94 12 2 2 2 2 16 4" xfId="13921"/>
    <cellStyle name="Normalny 2 94 12 2 2 2 2 16 5" xfId="13922"/>
    <cellStyle name="Normalny 2 94 12 2 2 2 2 16 6" xfId="13923"/>
    <cellStyle name="Normalny 2 94 12 2 2 2 2 17" xfId="13924"/>
    <cellStyle name="Normalny 2 94 12 2 2 2 2 17 2" xfId="13925"/>
    <cellStyle name="Normalny 2 94 12 2 2 2 2 17 3" xfId="13926"/>
    <cellStyle name="Normalny 2 94 12 2 2 2 2 17 4" xfId="13927"/>
    <cellStyle name="Normalny 2 94 12 2 2 2 2 17 5" xfId="13928"/>
    <cellStyle name="Normalny 2 94 12 2 2 2 2 17 6" xfId="13929"/>
    <cellStyle name="Normalny 2 94 12 2 2 2 2 18" xfId="13930"/>
    <cellStyle name="Normalny 2 94 12 2 2 2 2 18 2" xfId="13931"/>
    <cellStyle name="Normalny 2 94 12 2 2 2 2 18 3" xfId="13932"/>
    <cellStyle name="Normalny 2 94 12 2 2 2 2 18 4" xfId="13933"/>
    <cellStyle name="Normalny 2 94 12 2 2 2 2 18 5" xfId="13934"/>
    <cellStyle name="Normalny 2 94 12 2 2 2 2 18 6" xfId="13935"/>
    <cellStyle name="Normalny 2 94 12 2 2 2 2 19" xfId="13936"/>
    <cellStyle name="Normalny 2 94 12 2 2 2 2 19 2" xfId="13937"/>
    <cellStyle name="Normalny 2 94 12 2 2 2 2 19 3" xfId="13938"/>
    <cellStyle name="Normalny 2 94 12 2 2 2 2 19 4" xfId="13939"/>
    <cellStyle name="Normalny 2 94 12 2 2 2 2 19 5" xfId="13940"/>
    <cellStyle name="Normalny 2 94 12 2 2 2 2 19 6" xfId="13941"/>
    <cellStyle name="Normalny 2 94 12 2 2 2 2 2" xfId="13942"/>
    <cellStyle name="Normalny 2 94 12 2 2 2 2 2 2" xfId="13943"/>
    <cellStyle name="Normalny 2 94 12 2 2 2 2 2 2 2" xfId="13944"/>
    <cellStyle name="Normalny 2 94 12 2 2 2 2 2 2 3" xfId="13945"/>
    <cellStyle name="Normalny 2 94 12 2 2 2 2 2 2 4" xfId="13946"/>
    <cellStyle name="Normalny 2 94 12 2 2 2 2 2 2 5" xfId="13947"/>
    <cellStyle name="Normalny 2 94 12 2 2 2 2 2 2 6" xfId="13948"/>
    <cellStyle name="Normalny 2 94 12 2 2 2 2 20" xfId="13949"/>
    <cellStyle name="Normalny 2 94 12 2 2 2 2 20 2" xfId="13950"/>
    <cellStyle name="Normalny 2 94 12 2 2 2 2 20 3" xfId="13951"/>
    <cellStyle name="Normalny 2 94 12 2 2 2 2 20 4" xfId="13952"/>
    <cellStyle name="Normalny 2 94 12 2 2 2 2 20 5" xfId="13953"/>
    <cellStyle name="Normalny 2 94 12 2 2 2 2 20 6" xfId="13954"/>
    <cellStyle name="Normalny 2 94 12 2 2 2 2 21" xfId="13955"/>
    <cellStyle name="Normalny 2 94 12 2 2 2 2 21 2" xfId="13956"/>
    <cellStyle name="Normalny 2 94 12 2 2 2 2 21 3" xfId="13957"/>
    <cellStyle name="Normalny 2 94 12 2 2 2 2 21 4" xfId="13958"/>
    <cellStyle name="Normalny 2 94 12 2 2 2 2 21 5" xfId="13959"/>
    <cellStyle name="Normalny 2 94 12 2 2 2 2 21 6" xfId="13960"/>
    <cellStyle name="Normalny 2 94 12 2 2 2 2 22" xfId="13961"/>
    <cellStyle name="Normalny 2 94 12 2 2 2 2 22 2" xfId="13962"/>
    <cellStyle name="Normalny 2 94 12 2 2 2 2 22 3" xfId="13963"/>
    <cellStyle name="Normalny 2 94 12 2 2 2 2 22 4" xfId="13964"/>
    <cellStyle name="Normalny 2 94 12 2 2 2 2 22 5" xfId="13965"/>
    <cellStyle name="Normalny 2 94 12 2 2 2 2 22 6" xfId="13966"/>
    <cellStyle name="Normalny 2 94 12 2 2 2 2 23" xfId="13967"/>
    <cellStyle name="Normalny 2 94 12 2 2 2 2 23 2" xfId="13968"/>
    <cellStyle name="Normalny 2 94 12 2 2 2 2 23 3" xfId="13969"/>
    <cellStyle name="Normalny 2 94 12 2 2 2 2 23 4" xfId="13970"/>
    <cellStyle name="Normalny 2 94 12 2 2 2 2 23 5" xfId="13971"/>
    <cellStyle name="Normalny 2 94 12 2 2 2 2 23 6" xfId="13972"/>
    <cellStyle name="Normalny 2 94 12 2 2 2 2 24" xfId="13973"/>
    <cellStyle name="Normalny 2 94 12 2 2 2 2 24 2" xfId="13974"/>
    <cellStyle name="Normalny 2 94 12 2 2 2 2 24 3" xfId="13975"/>
    <cellStyle name="Normalny 2 94 12 2 2 2 2 24 4" xfId="13976"/>
    <cellStyle name="Normalny 2 94 12 2 2 2 2 24 5" xfId="13977"/>
    <cellStyle name="Normalny 2 94 12 2 2 2 2 24 6" xfId="13978"/>
    <cellStyle name="Normalny 2 94 12 2 2 2 2 25" xfId="13979"/>
    <cellStyle name="Normalny 2 94 12 2 2 2 2 26" xfId="13980"/>
    <cellStyle name="Normalny 2 94 12 2 2 2 2 27" xfId="13981"/>
    <cellStyle name="Normalny 2 94 12 2 2 2 2 28" xfId="13982"/>
    <cellStyle name="Normalny 2 94 12 2 2 2 2 3" xfId="13983"/>
    <cellStyle name="Normalny 2 94 12 2 2 2 2 3 2" xfId="13984"/>
    <cellStyle name="Normalny 2 94 12 2 2 2 2 3 3" xfId="13985"/>
    <cellStyle name="Normalny 2 94 12 2 2 2 2 3 4" xfId="13986"/>
    <cellStyle name="Normalny 2 94 12 2 2 2 2 3 5" xfId="13987"/>
    <cellStyle name="Normalny 2 94 12 2 2 2 2 3 6" xfId="13988"/>
    <cellStyle name="Normalny 2 94 12 2 2 2 2 4" xfId="13989"/>
    <cellStyle name="Normalny 2 94 12 2 2 2 2 4 2" xfId="13990"/>
    <cellStyle name="Normalny 2 94 12 2 2 2 2 4 3" xfId="13991"/>
    <cellStyle name="Normalny 2 94 12 2 2 2 2 4 4" xfId="13992"/>
    <cellStyle name="Normalny 2 94 12 2 2 2 2 4 5" xfId="13993"/>
    <cellStyle name="Normalny 2 94 12 2 2 2 2 4 6" xfId="13994"/>
    <cellStyle name="Normalny 2 94 12 2 2 2 2 5" xfId="13995"/>
    <cellStyle name="Normalny 2 94 12 2 2 2 2 5 2" xfId="13996"/>
    <cellStyle name="Normalny 2 94 12 2 2 2 2 5 3" xfId="13997"/>
    <cellStyle name="Normalny 2 94 12 2 2 2 2 5 4" xfId="13998"/>
    <cellStyle name="Normalny 2 94 12 2 2 2 2 5 5" xfId="13999"/>
    <cellStyle name="Normalny 2 94 12 2 2 2 2 5 6" xfId="14000"/>
    <cellStyle name="Normalny 2 94 12 2 2 2 2 6" xfId="14001"/>
    <cellStyle name="Normalny 2 94 12 2 2 2 2 6 2" xfId="14002"/>
    <cellStyle name="Normalny 2 94 12 2 2 2 2 6 3" xfId="14003"/>
    <cellStyle name="Normalny 2 94 12 2 2 2 2 6 4" xfId="14004"/>
    <cellStyle name="Normalny 2 94 12 2 2 2 2 6 5" xfId="14005"/>
    <cellStyle name="Normalny 2 94 12 2 2 2 2 6 6" xfId="14006"/>
    <cellStyle name="Normalny 2 94 12 2 2 2 2 7" xfId="14007"/>
    <cellStyle name="Normalny 2 94 12 2 2 2 2 7 2" xfId="14008"/>
    <cellStyle name="Normalny 2 94 12 2 2 2 2 7 3" xfId="14009"/>
    <cellStyle name="Normalny 2 94 12 2 2 2 2 7 4" xfId="14010"/>
    <cellStyle name="Normalny 2 94 12 2 2 2 2 7 5" xfId="14011"/>
    <cellStyle name="Normalny 2 94 12 2 2 2 2 7 6" xfId="14012"/>
    <cellStyle name="Normalny 2 94 12 2 2 2 2 8" xfId="14013"/>
    <cellStyle name="Normalny 2 94 12 2 2 2 2 8 2" xfId="14014"/>
    <cellStyle name="Normalny 2 94 12 2 2 2 2 8 3" xfId="14015"/>
    <cellStyle name="Normalny 2 94 12 2 2 2 2 8 4" xfId="14016"/>
    <cellStyle name="Normalny 2 94 12 2 2 2 2 8 5" xfId="14017"/>
    <cellStyle name="Normalny 2 94 12 2 2 2 2 8 6" xfId="14018"/>
    <cellStyle name="Normalny 2 94 12 2 2 2 2 9" xfId="14019"/>
    <cellStyle name="Normalny 2 94 12 2 2 2 2 9 2" xfId="14020"/>
    <cellStyle name="Normalny 2 94 12 2 2 2 2 9 3" xfId="14021"/>
    <cellStyle name="Normalny 2 94 12 2 2 2 2 9 4" xfId="14022"/>
    <cellStyle name="Normalny 2 94 12 2 2 2 2 9 5" xfId="14023"/>
    <cellStyle name="Normalny 2 94 12 2 2 2 2 9 6" xfId="14024"/>
    <cellStyle name="Normalny 2 94 12 2 2 2 20" xfId="14025"/>
    <cellStyle name="Normalny 2 94 12 2 2 2 21" xfId="14026"/>
    <cellStyle name="Normalny 2 94 12 2 2 2 22" xfId="14027"/>
    <cellStyle name="Normalny 2 94 12 2 2 2 23" xfId="14028"/>
    <cellStyle name="Normalny 2 94 12 2 2 2 24" xfId="14029"/>
    <cellStyle name="Normalny 2 94 12 2 2 2 25" xfId="14030"/>
    <cellStyle name="Normalny 2 94 12 2 2 2 26" xfId="14031"/>
    <cellStyle name="Normalny 2 94 12 2 2 2 27" xfId="14032"/>
    <cellStyle name="Normalny 2 94 12 2 2 2 27 2" xfId="14033"/>
    <cellStyle name="Normalny 2 94 12 2 2 2 27 3" xfId="14034"/>
    <cellStyle name="Normalny 2 94 12 2 2 2 27 4" xfId="14035"/>
    <cellStyle name="Normalny 2 94 12 2 2 2 27 5" xfId="14036"/>
    <cellStyle name="Normalny 2 94 12 2 2 2 27 6" xfId="14037"/>
    <cellStyle name="Normalny 2 94 12 2 2 2 28" xfId="14038"/>
    <cellStyle name="Normalny 2 94 12 2 2 2 28 2" xfId="14039"/>
    <cellStyle name="Normalny 2 94 12 2 2 2 28 3" xfId="14040"/>
    <cellStyle name="Normalny 2 94 12 2 2 2 28 4" xfId="14041"/>
    <cellStyle name="Normalny 2 94 12 2 2 2 28 5" xfId="14042"/>
    <cellStyle name="Normalny 2 94 12 2 2 2 28 6" xfId="14043"/>
    <cellStyle name="Normalny 2 94 12 2 2 2 3" xfId="14044"/>
    <cellStyle name="Normalny 2 94 12 2 2 2 3 2" xfId="14045"/>
    <cellStyle name="Normalny 2 94 12 2 2 2 3 3" xfId="14046"/>
    <cellStyle name="Normalny 2 94 12 2 2 2 3 4" xfId="14047"/>
    <cellStyle name="Normalny 2 94 12 2 2 2 3 5" xfId="14048"/>
    <cellStyle name="Normalny 2 94 12 2 2 2 3 6" xfId="14049"/>
    <cellStyle name="Normalny 2 94 12 2 2 2 4" xfId="14050"/>
    <cellStyle name="Normalny 2 94 12 2 2 2 4 2" xfId="14051"/>
    <cellStyle name="Normalny 2 94 12 2 2 2 4 3" xfId="14052"/>
    <cellStyle name="Normalny 2 94 12 2 2 2 4 4" xfId="14053"/>
    <cellStyle name="Normalny 2 94 12 2 2 2 4 5" xfId="14054"/>
    <cellStyle name="Normalny 2 94 12 2 2 2 4 6" xfId="14055"/>
    <cellStyle name="Normalny 2 94 12 2 2 2 5" xfId="14056"/>
    <cellStyle name="Normalny 2 94 12 2 2 2 5 2" xfId="14057"/>
    <cellStyle name="Normalny 2 94 12 2 2 2 5 3" xfId="14058"/>
    <cellStyle name="Normalny 2 94 12 2 2 2 5 4" xfId="14059"/>
    <cellStyle name="Normalny 2 94 12 2 2 2 5 5" xfId="14060"/>
    <cellStyle name="Normalny 2 94 12 2 2 2 5 6" xfId="14061"/>
    <cellStyle name="Normalny 2 94 12 2 2 2 6" xfId="14062"/>
    <cellStyle name="Normalny 2 94 12 2 2 2 7" xfId="14063"/>
    <cellStyle name="Normalny 2 94 12 2 2 2 8" xfId="14064"/>
    <cellStyle name="Normalny 2 94 12 2 2 2 9" xfId="14065"/>
    <cellStyle name="Normalny 2 94 12 2 2 20" xfId="14066"/>
    <cellStyle name="Normalny 2 94 12 2 2 20 2" xfId="14067"/>
    <cellStyle name="Normalny 2 94 12 2 2 20 3" xfId="14068"/>
    <cellStyle name="Normalny 2 94 12 2 2 20 4" xfId="14069"/>
    <cellStyle name="Normalny 2 94 12 2 2 20 5" xfId="14070"/>
    <cellStyle name="Normalny 2 94 12 2 2 20 6" xfId="14071"/>
    <cellStyle name="Normalny 2 94 12 2 2 21" xfId="14072"/>
    <cellStyle name="Normalny 2 94 12 2 2 21 2" xfId="14073"/>
    <cellStyle name="Normalny 2 94 12 2 2 21 3" xfId="14074"/>
    <cellStyle name="Normalny 2 94 12 2 2 21 4" xfId="14075"/>
    <cellStyle name="Normalny 2 94 12 2 2 21 5" xfId="14076"/>
    <cellStyle name="Normalny 2 94 12 2 2 21 6" xfId="14077"/>
    <cellStyle name="Normalny 2 94 12 2 2 22" xfId="14078"/>
    <cellStyle name="Normalny 2 94 12 2 2 22 2" xfId="14079"/>
    <cellStyle name="Normalny 2 94 12 2 2 22 3" xfId="14080"/>
    <cellStyle name="Normalny 2 94 12 2 2 22 4" xfId="14081"/>
    <cellStyle name="Normalny 2 94 12 2 2 22 5" xfId="14082"/>
    <cellStyle name="Normalny 2 94 12 2 2 22 6" xfId="14083"/>
    <cellStyle name="Normalny 2 94 12 2 2 23" xfId="14084"/>
    <cellStyle name="Normalny 2 94 12 2 2 23 2" xfId="14085"/>
    <cellStyle name="Normalny 2 94 12 2 2 23 3" xfId="14086"/>
    <cellStyle name="Normalny 2 94 12 2 2 23 4" xfId="14087"/>
    <cellStyle name="Normalny 2 94 12 2 2 23 5" xfId="14088"/>
    <cellStyle name="Normalny 2 94 12 2 2 23 6" xfId="14089"/>
    <cellStyle name="Normalny 2 94 12 2 2 24" xfId="14090"/>
    <cellStyle name="Normalny 2 94 12 2 2 24 2" xfId="14091"/>
    <cellStyle name="Normalny 2 94 12 2 2 24 3" xfId="14092"/>
    <cellStyle name="Normalny 2 94 12 2 2 24 4" xfId="14093"/>
    <cellStyle name="Normalny 2 94 12 2 2 24 5" xfId="14094"/>
    <cellStyle name="Normalny 2 94 12 2 2 24 6" xfId="14095"/>
    <cellStyle name="Normalny 2 94 12 2 2 25" xfId="14096"/>
    <cellStyle name="Normalny 2 94 12 2 2 25 2" xfId="14097"/>
    <cellStyle name="Normalny 2 94 12 2 2 25 3" xfId="14098"/>
    <cellStyle name="Normalny 2 94 12 2 2 25 4" xfId="14099"/>
    <cellStyle name="Normalny 2 94 12 2 2 25 5" xfId="14100"/>
    <cellStyle name="Normalny 2 94 12 2 2 25 6" xfId="14101"/>
    <cellStyle name="Normalny 2 94 12 2 2 26" xfId="14102"/>
    <cellStyle name="Normalny 2 94 12 2 2 26 2" xfId="14103"/>
    <cellStyle name="Normalny 2 94 12 2 2 26 3" xfId="14104"/>
    <cellStyle name="Normalny 2 94 12 2 2 26 4" xfId="14105"/>
    <cellStyle name="Normalny 2 94 12 2 2 26 5" xfId="14106"/>
    <cellStyle name="Normalny 2 94 12 2 2 26 6" xfId="14107"/>
    <cellStyle name="Normalny 2 94 12 2 2 27" xfId="14108"/>
    <cellStyle name="Normalny 2 94 12 2 2 27 2" xfId="14109"/>
    <cellStyle name="Normalny 2 94 12 2 2 27 3" xfId="14110"/>
    <cellStyle name="Normalny 2 94 12 2 2 27 4" xfId="14111"/>
    <cellStyle name="Normalny 2 94 12 2 2 27 5" xfId="14112"/>
    <cellStyle name="Normalny 2 94 12 2 2 27 6" xfId="14113"/>
    <cellStyle name="Normalny 2 94 12 2 2 28" xfId="14114"/>
    <cellStyle name="Normalny 2 94 12 2 2 28 2" xfId="14115"/>
    <cellStyle name="Normalny 2 94 12 2 2 28 3" xfId="14116"/>
    <cellStyle name="Normalny 2 94 12 2 2 28 4" xfId="14117"/>
    <cellStyle name="Normalny 2 94 12 2 2 28 5" xfId="14118"/>
    <cellStyle name="Normalny 2 94 12 2 2 28 6" xfId="14119"/>
    <cellStyle name="Normalny 2 94 12 2 2 29" xfId="14120"/>
    <cellStyle name="Normalny 2 94 12 2 2 29 2" xfId="14121"/>
    <cellStyle name="Normalny 2 94 12 2 2 29 3" xfId="14122"/>
    <cellStyle name="Normalny 2 94 12 2 2 29 4" xfId="14123"/>
    <cellStyle name="Normalny 2 94 12 2 2 29 5" xfId="14124"/>
    <cellStyle name="Normalny 2 94 12 2 2 29 6" xfId="14125"/>
    <cellStyle name="Normalny 2 94 12 2 2 3" xfId="14126"/>
    <cellStyle name="Normalny 2 94 12 2 2 3 2" xfId="14127"/>
    <cellStyle name="Normalny 2 94 12 2 2 3 3" xfId="14128"/>
    <cellStyle name="Normalny 2 94 12 2 2 3 4" xfId="14129"/>
    <cellStyle name="Normalny 2 94 12 2 2 3 5" xfId="14130"/>
    <cellStyle name="Normalny 2 94 12 2 2 3 6" xfId="14131"/>
    <cellStyle name="Normalny 2 94 12 2 2 30" xfId="14132"/>
    <cellStyle name="Normalny 2 94 12 2 2 30 2" xfId="14133"/>
    <cellStyle name="Normalny 2 94 12 2 2 30 3" xfId="14134"/>
    <cellStyle name="Normalny 2 94 12 2 2 30 4" xfId="14135"/>
    <cellStyle name="Normalny 2 94 12 2 2 30 5" xfId="14136"/>
    <cellStyle name="Normalny 2 94 12 2 2 30 6" xfId="14137"/>
    <cellStyle name="Normalny 2 94 12 2 2 31" xfId="14138"/>
    <cellStyle name="Normalny 2 94 12 2 2 31 2" xfId="14139"/>
    <cellStyle name="Normalny 2 94 12 2 2 31 3" xfId="14140"/>
    <cellStyle name="Normalny 2 94 12 2 2 31 4" xfId="14141"/>
    <cellStyle name="Normalny 2 94 12 2 2 31 5" xfId="14142"/>
    <cellStyle name="Normalny 2 94 12 2 2 31 6" xfId="14143"/>
    <cellStyle name="Normalny 2 94 12 2 2 32" xfId="14144"/>
    <cellStyle name="Normalny 2 94 12 2 2 32 2" xfId="14145"/>
    <cellStyle name="Normalny 2 94 12 2 2 32 3" xfId="14146"/>
    <cellStyle name="Normalny 2 94 12 2 2 32 4" xfId="14147"/>
    <cellStyle name="Normalny 2 94 12 2 2 32 5" xfId="14148"/>
    <cellStyle name="Normalny 2 94 12 2 2 32 6" xfId="14149"/>
    <cellStyle name="Normalny 2 94 12 2 2 33" xfId="14150"/>
    <cellStyle name="Normalny 2 94 12 2 2 33 2" xfId="14151"/>
    <cellStyle name="Normalny 2 94 12 2 2 33 3" xfId="14152"/>
    <cellStyle name="Normalny 2 94 12 2 2 33 4" xfId="14153"/>
    <cellStyle name="Normalny 2 94 12 2 2 33 5" xfId="14154"/>
    <cellStyle name="Normalny 2 94 12 2 2 33 6" xfId="14155"/>
    <cellStyle name="Normalny 2 94 12 2 2 34" xfId="14156"/>
    <cellStyle name="Normalny 2 94 12 2 2 34 2" xfId="14157"/>
    <cellStyle name="Normalny 2 94 12 2 2 34 3" xfId="14158"/>
    <cellStyle name="Normalny 2 94 12 2 2 34 4" xfId="14159"/>
    <cellStyle name="Normalny 2 94 12 2 2 34 5" xfId="14160"/>
    <cellStyle name="Normalny 2 94 12 2 2 34 6" xfId="14161"/>
    <cellStyle name="Normalny 2 94 12 2 2 35" xfId="14162"/>
    <cellStyle name="Normalny 2 94 12 2 2 35 2" xfId="14163"/>
    <cellStyle name="Normalny 2 94 12 2 2 35 3" xfId="14164"/>
    <cellStyle name="Normalny 2 94 12 2 2 35 4" xfId="14165"/>
    <cellStyle name="Normalny 2 94 12 2 2 35 5" xfId="14166"/>
    <cellStyle name="Normalny 2 94 12 2 2 35 6" xfId="14167"/>
    <cellStyle name="Normalny 2 94 12 2 2 36" xfId="14168"/>
    <cellStyle name="Normalny 2 94 12 2 2 36 2" xfId="14169"/>
    <cellStyle name="Normalny 2 94 12 2 2 36 3" xfId="14170"/>
    <cellStyle name="Normalny 2 94 12 2 2 36 4" xfId="14171"/>
    <cellStyle name="Normalny 2 94 12 2 2 36 5" xfId="14172"/>
    <cellStyle name="Normalny 2 94 12 2 2 36 6" xfId="14173"/>
    <cellStyle name="Normalny 2 94 12 2 2 37" xfId="14174"/>
    <cellStyle name="Normalny 2 94 12 2 2 37 2" xfId="14175"/>
    <cellStyle name="Normalny 2 94 12 2 2 37 3" xfId="14176"/>
    <cellStyle name="Normalny 2 94 12 2 2 37 4" xfId="14177"/>
    <cellStyle name="Normalny 2 94 12 2 2 37 5" xfId="14178"/>
    <cellStyle name="Normalny 2 94 12 2 2 37 6" xfId="14179"/>
    <cellStyle name="Normalny 2 94 12 2 2 38" xfId="14180"/>
    <cellStyle name="Normalny 2 94 12 2 2 38 2" xfId="14181"/>
    <cellStyle name="Normalny 2 94 12 2 2 38 3" xfId="14182"/>
    <cellStyle name="Normalny 2 94 12 2 2 38 4" xfId="14183"/>
    <cellStyle name="Normalny 2 94 12 2 2 38 5" xfId="14184"/>
    <cellStyle name="Normalny 2 94 12 2 2 38 6" xfId="14185"/>
    <cellStyle name="Normalny 2 94 12 2 2 39" xfId="14186"/>
    <cellStyle name="Normalny 2 94 12 2 2 39 2" xfId="14187"/>
    <cellStyle name="Normalny 2 94 12 2 2 39 3" xfId="14188"/>
    <cellStyle name="Normalny 2 94 12 2 2 39 4" xfId="14189"/>
    <cellStyle name="Normalny 2 94 12 2 2 39 5" xfId="14190"/>
    <cellStyle name="Normalny 2 94 12 2 2 39 6" xfId="14191"/>
    <cellStyle name="Normalny 2 94 12 2 2 4" xfId="14192"/>
    <cellStyle name="Normalny 2 94 12 2 2 4 2" xfId="14193"/>
    <cellStyle name="Normalny 2 94 12 2 2 4 3" xfId="14194"/>
    <cellStyle name="Normalny 2 94 12 2 2 4 4" xfId="14195"/>
    <cellStyle name="Normalny 2 94 12 2 2 4 5" xfId="14196"/>
    <cellStyle name="Normalny 2 94 12 2 2 4 6" xfId="14197"/>
    <cellStyle name="Normalny 2 94 12 2 2 40" xfId="14198"/>
    <cellStyle name="Normalny 2 94 12 2 2 40 2" xfId="14199"/>
    <cellStyle name="Normalny 2 94 12 2 2 40 3" xfId="14200"/>
    <cellStyle name="Normalny 2 94 12 2 2 40 4" xfId="14201"/>
    <cellStyle name="Normalny 2 94 12 2 2 40 5" xfId="14202"/>
    <cellStyle name="Normalny 2 94 12 2 2 40 6" xfId="14203"/>
    <cellStyle name="Normalny 2 94 12 2 2 41" xfId="14204"/>
    <cellStyle name="Normalny 2 94 12 2 2 41 2" xfId="14205"/>
    <cellStyle name="Normalny 2 94 12 2 2 41 3" xfId="14206"/>
    <cellStyle name="Normalny 2 94 12 2 2 41 4" xfId="14207"/>
    <cellStyle name="Normalny 2 94 12 2 2 41 5" xfId="14208"/>
    <cellStyle name="Normalny 2 94 12 2 2 41 6" xfId="14209"/>
    <cellStyle name="Normalny 2 94 12 2 2 42" xfId="14210"/>
    <cellStyle name="Normalny 2 94 12 2 2 42 2" xfId="14211"/>
    <cellStyle name="Normalny 2 94 12 2 2 42 3" xfId="14212"/>
    <cellStyle name="Normalny 2 94 12 2 2 42 4" xfId="14213"/>
    <cellStyle name="Normalny 2 94 12 2 2 42 5" xfId="14214"/>
    <cellStyle name="Normalny 2 94 12 2 2 42 6" xfId="14215"/>
    <cellStyle name="Normalny 2 94 12 2 2 43" xfId="14216"/>
    <cellStyle name="Normalny 2 94 12 2 2 43 2" xfId="14217"/>
    <cellStyle name="Normalny 2 94 12 2 2 43 3" xfId="14218"/>
    <cellStyle name="Normalny 2 94 12 2 2 43 4" xfId="14219"/>
    <cellStyle name="Normalny 2 94 12 2 2 43 5" xfId="14220"/>
    <cellStyle name="Normalny 2 94 12 2 2 43 6" xfId="14221"/>
    <cellStyle name="Normalny 2 94 12 2 2 44" xfId="14222"/>
    <cellStyle name="Normalny 2 94 12 2 2 44 2" xfId="14223"/>
    <cellStyle name="Normalny 2 94 12 2 2 44 3" xfId="14224"/>
    <cellStyle name="Normalny 2 94 12 2 2 44 4" xfId="14225"/>
    <cellStyle name="Normalny 2 94 12 2 2 44 5" xfId="14226"/>
    <cellStyle name="Normalny 2 94 12 2 2 44 6" xfId="14227"/>
    <cellStyle name="Normalny 2 94 12 2 2 45" xfId="14228"/>
    <cellStyle name="Normalny 2 94 12 2 2 45 2" xfId="14229"/>
    <cellStyle name="Normalny 2 94 12 2 2 45 3" xfId="14230"/>
    <cellStyle name="Normalny 2 94 12 2 2 45 4" xfId="14231"/>
    <cellStyle name="Normalny 2 94 12 2 2 45 5" xfId="14232"/>
    <cellStyle name="Normalny 2 94 12 2 2 45 6" xfId="14233"/>
    <cellStyle name="Normalny 2 94 12 2 2 46" xfId="14234"/>
    <cellStyle name="Normalny 2 94 12 2 2 46 2" xfId="14235"/>
    <cellStyle name="Normalny 2 94 12 2 2 46 3" xfId="14236"/>
    <cellStyle name="Normalny 2 94 12 2 2 46 4" xfId="14237"/>
    <cellStyle name="Normalny 2 94 12 2 2 46 5" xfId="14238"/>
    <cellStyle name="Normalny 2 94 12 2 2 46 6" xfId="14239"/>
    <cellStyle name="Normalny 2 94 12 2 2 47" xfId="14240"/>
    <cellStyle name="Normalny 2 94 12 2 2 47 2" xfId="14241"/>
    <cellStyle name="Normalny 2 94 12 2 2 47 3" xfId="14242"/>
    <cellStyle name="Normalny 2 94 12 2 2 47 4" xfId="14243"/>
    <cellStyle name="Normalny 2 94 12 2 2 47 5" xfId="14244"/>
    <cellStyle name="Normalny 2 94 12 2 2 47 6" xfId="14245"/>
    <cellStyle name="Normalny 2 94 12 2 2 48" xfId="14246"/>
    <cellStyle name="Normalny 2 94 12 2 2 48 2" xfId="14247"/>
    <cellStyle name="Normalny 2 94 12 2 2 48 3" xfId="14248"/>
    <cellStyle name="Normalny 2 94 12 2 2 48 4" xfId="14249"/>
    <cellStyle name="Normalny 2 94 12 2 2 48 5" xfId="14250"/>
    <cellStyle name="Normalny 2 94 12 2 2 48 6" xfId="14251"/>
    <cellStyle name="Normalny 2 94 12 2 2 49" xfId="14252"/>
    <cellStyle name="Normalny 2 94 12 2 2 49 2" xfId="14253"/>
    <cellStyle name="Normalny 2 94 12 2 2 49 3" xfId="14254"/>
    <cellStyle name="Normalny 2 94 12 2 2 49 4" xfId="14255"/>
    <cellStyle name="Normalny 2 94 12 2 2 49 5" xfId="14256"/>
    <cellStyle name="Normalny 2 94 12 2 2 49 6" xfId="14257"/>
    <cellStyle name="Normalny 2 94 12 2 2 5" xfId="14258"/>
    <cellStyle name="Normalny 2 94 12 2 2 5 2" xfId="14259"/>
    <cellStyle name="Normalny 2 94 12 2 2 5 3" xfId="14260"/>
    <cellStyle name="Normalny 2 94 12 2 2 5 4" xfId="14261"/>
    <cellStyle name="Normalny 2 94 12 2 2 5 5" xfId="14262"/>
    <cellStyle name="Normalny 2 94 12 2 2 5 6" xfId="14263"/>
    <cellStyle name="Normalny 2 94 12 2 2 50" xfId="14264"/>
    <cellStyle name="Normalny 2 94 12 2 2 50 2" xfId="14265"/>
    <cellStyle name="Normalny 2 94 12 2 2 50 3" xfId="14266"/>
    <cellStyle name="Normalny 2 94 12 2 2 50 4" xfId="14267"/>
    <cellStyle name="Normalny 2 94 12 2 2 50 5" xfId="14268"/>
    <cellStyle name="Normalny 2 94 12 2 2 50 6" xfId="14269"/>
    <cellStyle name="Normalny 2 94 12 2 2 51" xfId="14270"/>
    <cellStyle name="Normalny 2 94 12 2 2 51 2" xfId="14271"/>
    <cellStyle name="Normalny 2 94 12 2 2 51 3" xfId="14272"/>
    <cellStyle name="Normalny 2 94 12 2 2 51 4" xfId="14273"/>
    <cellStyle name="Normalny 2 94 12 2 2 51 5" xfId="14274"/>
    <cellStyle name="Normalny 2 94 12 2 2 51 6" xfId="14275"/>
    <cellStyle name="Normalny 2 94 12 2 2 52" xfId="14276"/>
    <cellStyle name="Normalny 2 94 12 2 2 52 2" xfId="14277"/>
    <cellStyle name="Normalny 2 94 12 2 2 52 3" xfId="14278"/>
    <cellStyle name="Normalny 2 94 12 2 2 52 4" xfId="14279"/>
    <cellStyle name="Normalny 2 94 12 2 2 52 5" xfId="14280"/>
    <cellStyle name="Normalny 2 94 12 2 2 52 6" xfId="14281"/>
    <cellStyle name="Normalny 2 94 12 2 2 53" xfId="14282"/>
    <cellStyle name="Normalny 2 94 12 2 2 53 2" xfId="14283"/>
    <cellStyle name="Normalny 2 94 12 2 2 53 3" xfId="14284"/>
    <cellStyle name="Normalny 2 94 12 2 2 53 4" xfId="14285"/>
    <cellStyle name="Normalny 2 94 12 2 2 53 5" xfId="14286"/>
    <cellStyle name="Normalny 2 94 12 2 2 53 6" xfId="14287"/>
    <cellStyle name="Normalny 2 94 12 2 2 54" xfId="14288"/>
    <cellStyle name="Normalny 2 94 12 2 2 54 2" xfId="14289"/>
    <cellStyle name="Normalny 2 94 12 2 2 54 3" xfId="14290"/>
    <cellStyle name="Normalny 2 94 12 2 2 54 4" xfId="14291"/>
    <cellStyle name="Normalny 2 94 12 2 2 54 5" xfId="14292"/>
    <cellStyle name="Normalny 2 94 12 2 2 54 6" xfId="14293"/>
    <cellStyle name="Normalny 2 94 12 2 2 55" xfId="14294"/>
    <cellStyle name="Normalny 2 94 12 2 2 55 2" xfId="14295"/>
    <cellStyle name="Normalny 2 94 12 2 2 55 3" xfId="14296"/>
    <cellStyle name="Normalny 2 94 12 2 2 55 4" xfId="14297"/>
    <cellStyle name="Normalny 2 94 12 2 2 55 5" xfId="14298"/>
    <cellStyle name="Normalny 2 94 12 2 2 55 6" xfId="14299"/>
    <cellStyle name="Normalny 2 94 12 2 2 56" xfId="14300"/>
    <cellStyle name="Normalny 2 94 12 2 2 56 2" xfId="14301"/>
    <cellStyle name="Normalny 2 94 12 2 2 56 3" xfId="14302"/>
    <cellStyle name="Normalny 2 94 12 2 2 56 4" xfId="14303"/>
    <cellStyle name="Normalny 2 94 12 2 2 56 5" xfId="14304"/>
    <cellStyle name="Normalny 2 94 12 2 2 56 6" xfId="14305"/>
    <cellStyle name="Normalny 2 94 12 2 2 57" xfId="14306"/>
    <cellStyle name="Normalny 2 94 12 2 2 57 2" xfId="14307"/>
    <cellStyle name="Normalny 2 94 12 2 2 57 3" xfId="14308"/>
    <cellStyle name="Normalny 2 94 12 2 2 57 4" xfId="14309"/>
    <cellStyle name="Normalny 2 94 12 2 2 57 5" xfId="14310"/>
    <cellStyle name="Normalny 2 94 12 2 2 57 6" xfId="14311"/>
    <cellStyle name="Normalny 2 94 12 2 2 58" xfId="14312"/>
    <cellStyle name="Normalny 2 94 12 2 2 58 2" xfId="14313"/>
    <cellStyle name="Normalny 2 94 12 2 2 58 3" xfId="14314"/>
    <cellStyle name="Normalny 2 94 12 2 2 58 4" xfId="14315"/>
    <cellStyle name="Normalny 2 94 12 2 2 58 5" xfId="14316"/>
    <cellStyle name="Normalny 2 94 12 2 2 58 6" xfId="14317"/>
    <cellStyle name="Normalny 2 94 12 2 2 59" xfId="14318"/>
    <cellStyle name="Normalny 2 94 12 2 2 59 2" xfId="14319"/>
    <cellStyle name="Normalny 2 94 12 2 2 59 3" xfId="14320"/>
    <cellStyle name="Normalny 2 94 12 2 2 59 4" xfId="14321"/>
    <cellStyle name="Normalny 2 94 12 2 2 59 5" xfId="14322"/>
    <cellStyle name="Normalny 2 94 12 2 2 59 6" xfId="14323"/>
    <cellStyle name="Normalny 2 94 12 2 2 6" xfId="14324"/>
    <cellStyle name="Normalny 2 94 12 2 2 6 2" xfId="14325"/>
    <cellStyle name="Normalny 2 94 12 2 2 6 3" xfId="14326"/>
    <cellStyle name="Normalny 2 94 12 2 2 6 4" xfId="14327"/>
    <cellStyle name="Normalny 2 94 12 2 2 6 5" xfId="14328"/>
    <cellStyle name="Normalny 2 94 12 2 2 6 6" xfId="14329"/>
    <cellStyle name="Normalny 2 94 12 2 2 60" xfId="14330"/>
    <cellStyle name="Normalny 2 94 12 2 2 60 2" xfId="14331"/>
    <cellStyle name="Normalny 2 94 12 2 2 60 3" xfId="14332"/>
    <cellStyle name="Normalny 2 94 12 2 2 60 4" xfId="14333"/>
    <cellStyle name="Normalny 2 94 12 2 2 60 5" xfId="14334"/>
    <cellStyle name="Normalny 2 94 12 2 2 60 6" xfId="14335"/>
    <cellStyle name="Normalny 2 94 12 2 2 61" xfId="14336"/>
    <cellStyle name="Normalny 2 94 12 2 2 61 2" xfId="14337"/>
    <cellStyle name="Normalny 2 94 12 2 2 61 3" xfId="14338"/>
    <cellStyle name="Normalny 2 94 12 2 2 61 4" xfId="14339"/>
    <cellStyle name="Normalny 2 94 12 2 2 61 5" xfId="14340"/>
    <cellStyle name="Normalny 2 94 12 2 2 61 6" xfId="14341"/>
    <cellStyle name="Normalny 2 94 12 2 2 62" xfId="14342"/>
    <cellStyle name="Normalny 2 94 12 2 2 62 2" xfId="14343"/>
    <cellStyle name="Normalny 2 94 12 2 2 62 3" xfId="14344"/>
    <cellStyle name="Normalny 2 94 12 2 2 62 4" xfId="14345"/>
    <cellStyle name="Normalny 2 94 12 2 2 62 5" xfId="14346"/>
    <cellStyle name="Normalny 2 94 12 2 2 62 6" xfId="14347"/>
    <cellStyle name="Normalny 2 94 12 2 2 63" xfId="14348"/>
    <cellStyle name="Normalny 2 94 12 2 2 63 2" xfId="14349"/>
    <cellStyle name="Normalny 2 94 12 2 2 63 3" xfId="14350"/>
    <cellStyle name="Normalny 2 94 12 2 2 63 4" xfId="14351"/>
    <cellStyle name="Normalny 2 94 12 2 2 63 5" xfId="14352"/>
    <cellStyle name="Normalny 2 94 12 2 2 63 6" xfId="14353"/>
    <cellStyle name="Normalny 2 94 12 2 2 64" xfId="14354"/>
    <cellStyle name="Normalny 2 94 12 2 2 64 2" xfId="14355"/>
    <cellStyle name="Normalny 2 94 12 2 2 64 3" xfId="14356"/>
    <cellStyle name="Normalny 2 94 12 2 2 64 4" xfId="14357"/>
    <cellStyle name="Normalny 2 94 12 2 2 64 5" xfId="14358"/>
    <cellStyle name="Normalny 2 94 12 2 2 64 6" xfId="14359"/>
    <cellStyle name="Normalny 2 94 12 2 2 65" xfId="14360"/>
    <cellStyle name="Normalny 2 94 12 2 2 65 2" xfId="14361"/>
    <cellStyle name="Normalny 2 94 12 2 2 65 3" xfId="14362"/>
    <cellStyle name="Normalny 2 94 12 2 2 65 4" xfId="14363"/>
    <cellStyle name="Normalny 2 94 12 2 2 65 5" xfId="14364"/>
    <cellStyle name="Normalny 2 94 12 2 2 65 6" xfId="14365"/>
    <cellStyle name="Normalny 2 94 12 2 2 66" xfId="14366"/>
    <cellStyle name="Normalny 2 94 12 2 2 66 2" xfId="14367"/>
    <cellStyle name="Normalny 2 94 12 2 2 66 3" xfId="14368"/>
    <cellStyle name="Normalny 2 94 12 2 2 66 4" xfId="14369"/>
    <cellStyle name="Normalny 2 94 12 2 2 66 5" xfId="14370"/>
    <cellStyle name="Normalny 2 94 12 2 2 66 6" xfId="14371"/>
    <cellStyle name="Normalny 2 94 12 2 2 67" xfId="14372"/>
    <cellStyle name="Normalny 2 94 12 2 2 67 2" xfId="14373"/>
    <cellStyle name="Normalny 2 94 12 2 2 67 3" xfId="14374"/>
    <cellStyle name="Normalny 2 94 12 2 2 67 4" xfId="14375"/>
    <cellStyle name="Normalny 2 94 12 2 2 67 5" xfId="14376"/>
    <cellStyle name="Normalny 2 94 12 2 2 67 6" xfId="14377"/>
    <cellStyle name="Normalny 2 94 12 2 2 68" xfId="14378"/>
    <cellStyle name="Normalny 2 94 12 2 2 68 2" xfId="14379"/>
    <cellStyle name="Normalny 2 94 12 2 2 68 3" xfId="14380"/>
    <cellStyle name="Normalny 2 94 12 2 2 68 4" xfId="14381"/>
    <cellStyle name="Normalny 2 94 12 2 2 68 5" xfId="14382"/>
    <cellStyle name="Normalny 2 94 12 2 2 68 6" xfId="14383"/>
    <cellStyle name="Normalny 2 94 12 2 2 69" xfId="14384"/>
    <cellStyle name="Normalny 2 94 12 2 2 69 2" xfId="14385"/>
    <cellStyle name="Normalny 2 94 12 2 2 69 3" xfId="14386"/>
    <cellStyle name="Normalny 2 94 12 2 2 69 4" xfId="14387"/>
    <cellStyle name="Normalny 2 94 12 2 2 69 5" xfId="14388"/>
    <cellStyle name="Normalny 2 94 12 2 2 69 6" xfId="14389"/>
    <cellStyle name="Normalny 2 94 12 2 2 7" xfId="14390"/>
    <cellStyle name="Normalny 2 94 12 2 2 7 2" xfId="14391"/>
    <cellStyle name="Normalny 2 94 12 2 2 7 3" xfId="14392"/>
    <cellStyle name="Normalny 2 94 12 2 2 7 4" xfId="14393"/>
    <cellStyle name="Normalny 2 94 12 2 2 7 5" xfId="14394"/>
    <cellStyle name="Normalny 2 94 12 2 2 7 6" xfId="14395"/>
    <cellStyle name="Normalny 2 94 12 2 2 70" xfId="14396"/>
    <cellStyle name="Normalny 2 94 12 2 2 70 2" xfId="14397"/>
    <cellStyle name="Normalny 2 94 12 2 2 70 3" xfId="14398"/>
    <cellStyle name="Normalny 2 94 12 2 2 70 4" xfId="14399"/>
    <cellStyle name="Normalny 2 94 12 2 2 70 5" xfId="14400"/>
    <cellStyle name="Normalny 2 94 12 2 2 70 6" xfId="14401"/>
    <cellStyle name="Normalny 2 94 12 2 2 71" xfId="14402"/>
    <cellStyle name="Normalny 2 94 12 2 2 71 2" xfId="14403"/>
    <cellStyle name="Normalny 2 94 12 2 2 71 3" xfId="14404"/>
    <cellStyle name="Normalny 2 94 12 2 2 71 4" xfId="14405"/>
    <cellStyle name="Normalny 2 94 12 2 2 71 5" xfId="14406"/>
    <cellStyle name="Normalny 2 94 12 2 2 71 6" xfId="14407"/>
    <cellStyle name="Normalny 2 94 12 2 2 72" xfId="14408"/>
    <cellStyle name="Normalny 2 94 12 2 2 72 2" xfId="14409"/>
    <cellStyle name="Normalny 2 94 12 2 2 72 3" xfId="14410"/>
    <cellStyle name="Normalny 2 94 12 2 2 72 4" xfId="14411"/>
    <cellStyle name="Normalny 2 94 12 2 2 72 5" xfId="14412"/>
    <cellStyle name="Normalny 2 94 12 2 2 72 6" xfId="14413"/>
    <cellStyle name="Normalny 2 94 12 2 2 73" xfId="14414"/>
    <cellStyle name="Normalny 2 94 12 2 2 73 2" xfId="14415"/>
    <cellStyle name="Normalny 2 94 12 2 2 73 3" xfId="14416"/>
    <cellStyle name="Normalny 2 94 12 2 2 73 4" xfId="14417"/>
    <cellStyle name="Normalny 2 94 12 2 2 73 5" xfId="14418"/>
    <cellStyle name="Normalny 2 94 12 2 2 73 6" xfId="14419"/>
    <cellStyle name="Normalny 2 94 12 2 2 74" xfId="14420"/>
    <cellStyle name="Normalny 2 94 12 2 2 74 2" xfId="14421"/>
    <cellStyle name="Normalny 2 94 12 2 2 74 3" xfId="14422"/>
    <cellStyle name="Normalny 2 94 12 2 2 74 4" xfId="14423"/>
    <cellStyle name="Normalny 2 94 12 2 2 74 5" xfId="14424"/>
    <cellStyle name="Normalny 2 94 12 2 2 74 6" xfId="14425"/>
    <cellStyle name="Normalny 2 94 12 2 2 75" xfId="14426"/>
    <cellStyle name="Normalny 2 94 12 2 2 75 2" xfId="14427"/>
    <cellStyle name="Normalny 2 94 12 2 2 75 3" xfId="14428"/>
    <cellStyle name="Normalny 2 94 12 2 2 75 4" xfId="14429"/>
    <cellStyle name="Normalny 2 94 12 2 2 75 5" xfId="14430"/>
    <cellStyle name="Normalny 2 94 12 2 2 75 6" xfId="14431"/>
    <cellStyle name="Normalny 2 94 12 2 2 76" xfId="14432"/>
    <cellStyle name="Normalny 2 94 12 2 2 76 2" xfId="14433"/>
    <cellStyle name="Normalny 2 94 12 2 2 76 3" xfId="14434"/>
    <cellStyle name="Normalny 2 94 12 2 2 76 4" xfId="14435"/>
    <cellStyle name="Normalny 2 94 12 2 2 76 5" xfId="14436"/>
    <cellStyle name="Normalny 2 94 12 2 2 76 6" xfId="14437"/>
    <cellStyle name="Normalny 2 94 12 2 2 77" xfId="14438"/>
    <cellStyle name="Normalny 2 94 12 2 2 77 2" xfId="14439"/>
    <cellStyle name="Normalny 2 94 12 2 2 77 3" xfId="14440"/>
    <cellStyle name="Normalny 2 94 12 2 2 77 4" xfId="14441"/>
    <cellStyle name="Normalny 2 94 12 2 2 77 5" xfId="14442"/>
    <cellStyle name="Normalny 2 94 12 2 2 77 6" xfId="14443"/>
    <cellStyle name="Normalny 2 94 12 2 2 78" xfId="14444"/>
    <cellStyle name="Normalny 2 94 12 2 2 78 2" xfId="14445"/>
    <cellStyle name="Normalny 2 94 12 2 2 78 3" xfId="14446"/>
    <cellStyle name="Normalny 2 94 12 2 2 78 4" xfId="14447"/>
    <cellStyle name="Normalny 2 94 12 2 2 78 5" xfId="14448"/>
    <cellStyle name="Normalny 2 94 12 2 2 78 6" xfId="14449"/>
    <cellStyle name="Normalny 2 94 12 2 2 79" xfId="14450"/>
    <cellStyle name="Normalny 2 94 12 2 2 79 2" xfId="14451"/>
    <cellStyle name="Normalny 2 94 12 2 2 79 3" xfId="14452"/>
    <cellStyle name="Normalny 2 94 12 2 2 79 4" xfId="14453"/>
    <cellStyle name="Normalny 2 94 12 2 2 79 5" xfId="14454"/>
    <cellStyle name="Normalny 2 94 12 2 2 79 6" xfId="14455"/>
    <cellStyle name="Normalny 2 94 12 2 2 8" xfId="14456"/>
    <cellStyle name="Normalny 2 94 12 2 2 8 2" xfId="14457"/>
    <cellStyle name="Normalny 2 94 12 2 2 8 3" xfId="14458"/>
    <cellStyle name="Normalny 2 94 12 2 2 8 4" xfId="14459"/>
    <cellStyle name="Normalny 2 94 12 2 2 8 5" xfId="14460"/>
    <cellStyle name="Normalny 2 94 12 2 2 8 6" xfId="14461"/>
    <cellStyle name="Normalny 2 94 12 2 2 80" xfId="14462"/>
    <cellStyle name="Normalny 2 94 12 2 2 80 2" xfId="14463"/>
    <cellStyle name="Normalny 2 94 12 2 2 80 3" xfId="14464"/>
    <cellStyle name="Normalny 2 94 12 2 2 80 4" xfId="14465"/>
    <cellStyle name="Normalny 2 94 12 2 2 80 5" xfId="14466"/>
    <cellStyle name="Normalny 2 94 12 2 2 80 6" xfId="14467"/>
    <cellStyle name="Normalny 2 94 12 2 2 81" xfId="14468"/>
    <cellStyle name="Normalny 2 94 12 2 2 81 2" xfId="14469"/>
    <cellStyle name="Normalny 2 94 12 2 2 81 3" xfId="14470"/>
    <cellStyle name="Normalny 2 94 12 2 2 81 4" xfId="14471"/>
    <cellStyle name="Normalny 2 94 12 2 2 81 5" xfId="14472"/>
    <cellStyle name="Normalny 2 94 12 2 2 81 6" xfId="14473"/>
    <cellStyle name="Normalny 2 94 12 2 2 82" xfId="14474"/>
    <cellStyle name="Normalny 2 94 12 2 2 82 2" xfId="14475"/>
    <cellStyle name="Normalny 2 94 12 2 2 82 3" xfId="14476"/>
    <cellStyle name="Normalny 2 94 12 2 2 82 4" xfId="14477"/>
    <cellStyle name="Normalny 2 94 12 2 2 82 5" xfId="14478"/>
    <cellStyle name="Normalny 2 94 12 2 2 82 6" xfId="14479"/>
    <cellStyle name="Normalny 2 94 12 2 2 83" xfId="14480"/>
    <cellStyle name="Normalny 2 94 12 2 2 83 2" xfId="14481"/>
    <cellStyle name="Normalny 2 94 12 2 2 83 3" xfId="14482"/>
    <cellStyle name="Normalny 2 94 12 2 2 83 4" xfId="14483"/>
    <cellStyle name="Normalny 2 94 12 2 2 83 5" xfId="14484"/>
    <cellStyle name="Normalny 2 94 12 2 2 83 6" xfId="14485"/>
    <cellStyle name="Normalny 2 94 12 2 2 84" xfId="14486"/>
    <cellStyle name="Normalny 2 94 12 2 2 84 2" xfId="14487"/>
    <cellStyle name="Normalny 2 94 12 2 2 84 3" xfId="14488"/>
    <cellStyle name="Normalny 2 94 12 2 2 84 4" xfId="14489"/>
    <cellStyle name="Normalny 2 94 12 2 2 84 5" xfId="14490"/>
    <cellStyle name="Normalny 2 94 12 2 2 84 6" xfId="14491"/>
    <cellStyle name="Normalny 2 94 12 2 2 85" xfId="14492"/>
    <cellStyle name="Normalny 2 94 12 2 2 85 10" xfId="14493"/>
    <cellStyle name="Normalny 2 94 12 2 2 85 11" xfId="14494"/>
    <cellStyle name="Normalny 2 94 12 2 2 85 12" xfId="14495"/>
    <cellStyle name="Normalny 2 94 12 2 2 85 13" xfId="14496"/>
    <cellStyle name="Normalny 2 94 12 2 2 85 14" xfId="14497"/>
    <cellStyle name="Normalny 2 94 12 2 2 85 15" xfId="14498"/>
    <cellStyle name="Normalny 2 94 12 2 2 85 16" xfId="14499"/>
    <cellStyle name="Normalny 2 94 12 2 2 85 17" xfId="14500"/>
    <cellStyle name="Normalny 2 94 12 2 2 85 18" xfId="14501"/>
    <cellStyle name="Normalny 2 94 12 2 2 85 19" xfId="14502"/>
    <cellStyle name="Normalny 2 94 12 2 2 85 2" xfId="14503"/>
    <cellStyle name="Normalny 2 94 12 2 2 85 2 2" xfId="14504"/>
    <cellStyle name="Normalny 2 94 12 2 2 85 2 3" xfId="14505"/>
    <cellStyle name="Normalny 2 94 12 2 2 85 2 4" xfId="14506"/>
    <cellStyle name="Normalny 2 94 12 2 2 85 2 5" xfId="14507"/>
    <cellStyle name="Normalny 2 94 12 2 2 85 2 6" xfId="14508"/>
    <cellStyle name="Normalny 2 94 12 2 2 85 20" xfId="14509"/>
    <cellStyle name="Normalny 2 94 12 2 2 85 21" xfId="14510"/>
    <cellStyle name="Normalny 2 94 12 2 2 85 22" xfId="14511"/>
    <cellStyle name="Normalny 2 94 12 2 2 85 23" xfId="14512"/>
    <cellStyle name="Normalny 2 94 12 2 2 85 24" xfId="14513"/>
    <cellStyle name="Normalny 2 94 12 2 2 85 3" xfId="14514"/>
    <cellStyle name="Normalny 2 94 12 2 2 85 4" xfId="14515"/>
    <cellStyle name="Normalny 2 94 12 2 2 85 5" xfId="14516"/>
    <cellStyle name="Normalny 2 94 12 2 2 85 6" xfId="14517"/>
    <cellStyle name="Normalny 2 94 12 2 2 85 7" xfId="14518"/>
    <cellStyle name="Normalny 2 94 12 2 2 85 8" xfId="14519"/>
    <cellStyle name="Normalny 2 94 12 2 2 85 9" xfId="14520"/>
    <cellStyle name="Normalny 2 94 12 2 2 86" xfId="14521"/>
    <cellStyle name="Normalny 2 94 12 2 2 87" xfId="14522"/>
    <cellStyle name="Normalny 2 94 12 2 2 87 2" xfId="14523"/>
    <cellStyle name="Normalny 2 94 12 2 2 87 2 2" xfId="14524"/>
    <cellStyle name="Normalny 2 94 12 2 2 87 2 3" xfId="14525"/>
    <cellStyle name="Normalny 2 94 12 2 2 87 2 4" xfId="14526"/>
    <cellStyle name="Normalny 2 94 12 2 2 87 2 5" xfId="14527"/>
    <cellStyle name="Normalny 2 94 12 2 2 87 2 6" xfId="14528"/>
    <cellStyle name="Normalny 2 94 12 2 2 88" xfId="14529"/>
    <cellStyle name="Normalny 2 94 12 2 2 88 2" xfId="14530"/>
    <cellStyle name="Normalny 2 94 12 2 2 88 3" xfId="14531"/>
    <cellStyle name="Normalny 2 94 12 2 2 88 4" xfId="14532"/>
    <cellStyle name="Normalny 2 94 12 2 2 88 5" xfId="14533"/>
    <cellStyle name="Normalny 2 94 12 2 2 88 6" xfId="14534"/>
    <cellStyle name="Normalny 2 94 12 2 2 89" xfId="14535"/>
    <cellStyle name="Normalny 2 94 12 2 2 89 2" xfId="14536"/>
    <cellStyle name="Normalny 2 94 12 2 2 89 3" xfId="14537"/>
    <cellStyle name="Normalny 2 94 12 2 2 89 4" xfId="14538"/>
    <cellStyle name="Normalny 2 94 12 2 2 89 5" xfId="14539"/>
    <cellStyle name="Normalny 2 94 12 2 2 89 6" xfId="14540"/>
    <cellStyle name="Normalny 2 94 12 2 2 9" xfId="14541"/>
    <cellStyle name="Normalny 2 94 12 2 2 9 2" xfId="14542"/>
    <cellStyle name="Normalny 2 94 12 2 2 9 3" xfId="14543"/>
    <cellStyle name="Normalny 2 94 12 2 2 9 4" xfId="14544"/>
    <cellStyle name="Normalny 2 94 12 2 2 9 5" xfId="14545"/>
    <cellStyle name="Normalny 2 94 12 2 2 9 6" xfId="14546"/>
    <cellStyle name="Normalny 2 94 12 2 2 90" xfId="14547"/>
    <cellStyle name="Normalny 2 94 12 2 2 90 2" xfId="14548"/>
    <cellStyle name="Normalny 2 94 12 2 2 90 3" xfId="14549"/>
    <cellStyle name="Normalny 2 94 12 2 2 90 4" xfId="14550"/>
    <cellStyle name="Normalny 2 94 12 2 2 90 5" xfId="14551"/>
    <cellStyle name="Normalny 2 94 12 2 2 90 6" xfId="14552"/>
    <cellStyle name="Normalny 2 94 12 2 2 91" xfId="14553"/>
    <cellStyle name="Normalny 2 94 12 2 2 91 2" xfId="14554"/>
    <cellStyle name="Normalny 2 94 12 2 2 91 3" xfId="14555"/>
    <cellStyle name="Normalny 2 94 12 2 2 91 4" xfId="14556"/>
    <cellStyle name="Normalny 2 94 12 2 2 91 5" xfId="14557"/>
    <cellStyle name="Normalny 2 94 12 2 2 91 6" xfId="14558"/>
    <cellStyle name="Normalny 2 94 12 2 2 92" xfId="14559"/>
    <cellStyle name="Normalny 2 94 12 2 2 92 2" xfId="14560"/>
    <cellStyle name="Normalny 2 94 12 2 2 92 3" xfId="14561"/>
    <cellStyle name="Normalny 2 94 12 2 2 92 4" xfId="14562"/>
    <cellStyle name="Normalny 2 94 12 2 2 92 5" xfId="14563"/>
    <cellStyle name="Normalny 2 94 12 2 2 92 6" xfId="14564"/>
    <cellStyle name="Normalny 2 94 12 2 2 93" xfId="14565"/>
    <cellStyle name="Normalny 2 94 12 2 2 93 2" xfId="14566"/>
    <cellStyle name="Normalny 2 94 12 2 2 93 3" xfId="14567"/>
    <cellStyle name="Normalny 2 94 12 2 2 93 4" xfId="14568"/>
    <cellStyle name="Normalny 2 94 12 2 2 93 5" xfId="14569"/>
    <cellStyle name="Normalny 2 94 12 2 2 93 6" xfId="14570"/>
    <cellStyle name="Normalny 2 94 12 2 2 94" xfId="14571"/>
    <cellStyle name="Normalny 2 94 12 2 2 94 2" xfId="14572"/>
    <cellStyle name="Normalny 2 94 12 2 2 94 3" xfId="14573"/>
    <cellStyle name="Normalny 2 94 12 2 2 94 4" xfId="14574"/>
    <cellStyle name="Normalny 2 94 12 2 2 94 5" xfId="14575"/>
    <cellStyle name="Normalny 2 94 12 2 2 94 6" xfId="14576"/>
    <cellStyle name="Normalny 2 94 12 2 2 95" xfId="14577"/>
    <cellStyle name="Normalny 2 94 12 2 2 95 2" xfId="14578"/>
    <cellStyle name="Normalny 2 94 12 2 2 95 3" xfId="14579"/>
    <cellStyle name="Normalny 2 94 12 2 2 95 4" xfId="14580"/>
    <cellStyle name="Normalny 2 94 12 2 2 95 5" xfId="14581"/>
    <cellStyle name="Normalny 2 94 12 2 2 95 6" xfId="14582"/>
    <cellStyle name="Normalny 2 94 12 2 2 96" xfId="14583"/>
    <cellStyle name="Normalny 2 94 12 2 2 96 2" xfId="14584"/>
    <cellStyle name="Normalny 2 94 12 2 2 96 3" xfId="14585"/>
    <cellStyle name="Normalny 2 94 12 2 2 96 4" xfId="14586"/>
    <cellStyle name="Normalny 2 94 12 2 2 96 5" xfId="14587"/>
    <cellStyle name="Normalny 2 94 12 2 2 96 6" xfId="14588"/>
    <cellStyle name="Normalny 2 94 12 2 2 97" xfId="14589"/>
    <cellStyle name="Normalny 2 94 12 2 2 97 2" xfId="14590"/>
    <cellStyle name="Normalny 2 94 12 2 2 97 3" xfId="14591"/>
    <cellStyle name="Normalny 2 94 12 2 2 97 4" xfId="14592"/>
    <cellStyle name="Normalny 2 94 12 2 2 97 5" xfId="14593"/>
    <cellStyle name="Normalny 2 94 12 2 2 97 6" xfId="14594"/>
    <cellStyle name="Normalny 2 94 12 2 2 98" xfId="14595"/>
    <cellStyle name="Normalny 2 94 12 2 2 98 2" xfId="14596"/>
    <cellStyle name="Normalny 2 94 12 2 2 98 3" xfId="14597"/>
    <cellStyle name="Normalny 2 94 12 2 2 98 4" xfId="14598"/>
    <cellStyle name="Normalny 2 94 12 2 2 98 5" xfId="14599"/>
    <cellStyle name="Normalny 2 94 12 2 2 98 6" xfId="14600"/>
    <cellStyle name="Normalny 2 94 12 2 2 99" xfId="14601"/>
    <cellStyle name="Normalny 2 94 12 2 2 99 2" xfId="14602"/>
    <cellStyle name="Normalny 2 94 12 2 2 99 3" xfId="14603"/>
    <cellStyle name="Normalny 2 94 12 2 2 99 4" xfId="14604"/>
    <cellStyle name="Normalny 2 94 12 2 2 99 5" xfId="14605"/>
    <cellStyle name="Normalny 2 94 12 2 2 99 6" xfId="14606"/>
    <cellStyle name="Normalny 2 94 12 2 20" xfId="14607"/>
    <cellStyle name="Normalny 2 94 12 2 21" xfId="14608"/>
    <cellStyle name="Normalny 2 94 12 2 22" xfId="14609"/>
    <cellStyle name="Normalny 2 94 12 2 23" xfId="14610"/>
    <cellStyle name="Normalny 2 94 12 2 24" xfId="14611"/>
    <cellStyle name="Normalny 2 94 12 2 25" xfId="14612"/>
    <cellStyle name="Normalny 2 94 12 2 26" xfId="14613"/>
    <cellStyle name="Normalny 2 94 12 2 27" xfId="14614"/>
    <cellStyle name="Normalny 2 94 12 2 28" xfId="14615"/>
    <cellStyle name="Normalny 2 94 12 2 29" xfId="14616"/>
    <cellStyle name="Normalny 2 94 12 2 3" xfId="14617"/>
    <cellStyle name="Normalny 2 94 12 2 3 2" xfId="14618"/>
    <cellStyle name="Normalny 2 94 12 2 3 3" xfId="14619"/>
    <cellStyle name="Normalny 2 94 12 2 3 4" xfId="14620"/>
    <cellStyle name="Normalny 2 94 12 2 3 5" xfId="14621"/>
    <cellStyle name="Normalny 2 94 12 2 3 6" xfId="14622"/>
    <cellStyle name="Normalny 2 94 12 2 30" xfId="14623"/>
    <cellStyle name="Normalny 2 94 12 2 31" xfId="14624"/>
    <cellStyle name="Normalny 2 94 12 2 32" xfId="14625"/>
    <cellStyle name="Normalny 2 94 12 2 33" xfId="14626"/>
    <cellStyle name="Normalny 2 94 12 2 34" xfId="14627"/>
    <cellStyle name="Normalny 2 94 12 2 35" xfId="14628"/>
    <cellStyle name="Normalny 2 94 12 2 36" xfId="14629"/>
    <cellStyle name="Normalny 2 94 12 2 37" xfId="14630"/>
    <cellStyle name="Normalny 2 94 12 2 38" xfId="14631"/>
    <cellStyle name="Normalny 2 94 12 2 39" xfId="14632"/>
    <cellStyle name="Normalny 2 94 12 2 4" xfId="14633"/>
    <cellStyle name="Normalny 2 94 12 2 4 2" xfId="14634"/>
    <cellStyle name="Normalny 2 94 12 2 4 3" xfId="14635"/>
    <cellStyle name="Normalny 2 94 12 2 4 4" xfId="14636"/>
    <cellStyle name="Normalny 2 94 12 2 4 5" xfId="14637"/>
    <cellStyle name="Normalny 2 94 12 2 4 6" xfId="14638"/>
    <cellStyle name="Normalny 2 94 12 2 40" xfId="14639"/>
    <cellStyle name="Normalny 2 94 12 2 41" xfId="14640"/>
    <cellStyle name="Normalny 2 94 12 2 42" xfId="14641"/>
    <cellStyle name="Normalny 2 94 12 2 43" xfId="14642"/>
    <cellStyle name="Normalny 2 94 12 2 44" xfId="14643"/>
    <cellStyle name="Normalny 2 94 12 2 45" xfId="14644"/>
    <cellStyle name="Normalny 2 94 12 2 46" xfId="14645"/>
    <cellStyle name="Normalny 2 94 12 2 47" xfId="14646"/>
    <cellStyle name="Normalny 2 94 12 2 48" xfId="14647"/>
    <cellStyle name="Normalny 2 94 12 2 49" xfId="14648"/>
    <cellStyle name="Normalny 2 94 12 2 5" xfId="14649"/>
    <cellStyle name="Normalny 2 94 12 2 5 2" xfId="14650"/>
    <cellStyle name="Normalny 2 94 12 2 5 3" xfId="14651"/>
    <cellStyle name="Normalny 2 94 12 2 5 4" xfId="14652"/>
    <cellStyle name="Normalny 2 94 12 2 5 5" xfId="14653"/>
    <cellStyle name="Normalny 2 94 12 2 5 6" xfId="14654"/>
    <cellStyle name="Normalny 2 94 12 2 50" xfId="14655"/>
    <cellStyle name="Normalny 2 94 12 2 51" xfId="14656"/>
    <cellStyle name="Normalny 2 94 12 2 52" xfId="14657"/>
    <cellStyle name="Normalny 2 94 12 2 53" xfId="14658"/>
    <cellStyle name="Normalny 2 94 12 2 54" xfId="14659"/>
    <cellStyle name="Normalny 2 94 12 2 55" xfId="14660"/>
    <cellStyle name="Normalny 2 94 12 2 56" xfId="14661"/>
    <cellStyle name="Normalny 2 94 12 2 57" xfId="14662"/>
    <cellStyle name="Normalny 2 94 12 2 58" xfId="14663"/>
    <cellStyle name="Normalny 2 94 12 2 59" xfId="14664"/>
    <cellStyle name="Normalny 2 94 12 2 6" xfId="14665"/>
    <cellStyle name="Normalny 2 94 12 2 6 2" xfId="14666"/>
    <cellStyle name="Normalny 2 94 12 2 6 3" xfId="14667"/>
    <cellStyle name="Normalny 2 94 12 2 6 4" xfId="14668"/>
    <cellStyle name="Normalny 2 94 12 2 6 5" xfId="14669"/>
    <cellStyle name="Normalny 2 94 12 2 6 6" xfId="14670"/>
    <cellStyle name="Normalny 2 94 12 2 60" xfId="14671"/>
    <cellStyle name="Normalny 2 94 12 2 61" xfId="14672"/>
    <cellStyle name="Normalny 2 94 12 2 62" xfId="14673"/>
    <cellStyle name="Normalny 2 94 12 2 63" xfId="14674"/>
    <cellStyle name="Normalny 2 94 12 2 64" xfId="14675"/>
    <cellStyle name="Normalny 2 94 12 2 65" xfId="14676"/>
    <cellStyle name="Normalny 2 94 12 2 66" xfId="14677"/>
    <cellStyle name="Normalny 2 94 12 2 67" xfId="14678"/>
    <cellStyle name="Normalny 2 94 12 2 68" xfId="14679"/>
    <cellStyle name="Normalny 2 94 12 2 69" xfId="14680"/>
    <cellStyle name="Normalny 2 94 12 2 7" xfId="14681"/>
    <cellStyle name="Normalny 2 94 12 2 7 2" xfId="14682"/>
    <cellStyle name="Normalny 2 94 12 2 7 3" xfId="14683"/>
    <cellStyle name="Normalny 2 94 12 2 7 4" xfId="14684"/>
    <cellStyle name="Normalny 2 94 12 2 7 5" xfId="14685"/>
    <cellStyle name="Normalny 2 94 12 2 7 6" xfId="14686"/>
    <cellStyle name="Normalny 2 94 12 2 70" xfId="14687"/>
    <cellStyle name="Normalny 2 94 12 2 71" xfId="14688"/>
    <cellStyle name="Normalny 2 94 12 2 72" xfId="14689"/>
    <cellStyle name="Normalny 2 94 12 2 73" xfId="14690"/>
    <cellStyle name="Normalny 2 94 12 2 74" xfId="14691"/>
    <cellStyle name="Normalny 2 94 12 2 75" xfId="14692"/>
    <cellStyle name="Normalny 2 94 12 2 76" xfId="14693"/>
    <cellStyle name="Normalny 2 94 12 2 77" xfId="14694"/>
    <cellStyle name="Normalny 2 94 12 2 78" xfId="14695"/>
    <cellStyle name="Normalny 2 94 12 2 79" xfId="14696"/>
    <cellStyle name="Normalny 2 94 12 2 8" xfId="14697"/>
    <cellStyle name="Normalny 2 94 12 2 8 2" xfId="14698"/>
    <cellStyle name="Normalny 2 94 12 2 8 3" xfId="14699"/>
    <cellStyle name="Normalny 2 94 12 2 8 4" xfId="14700"/>
    <cellStyle name="Normalny 2 94 12 2 8 5" xfId="14701"/>
    <cellStyle name="Normalny 2 94 12 2 8 6" xfId="14702"/>
    <cellStyle name="Normalny 2 94 12 2 80" xfId="14703"/>
    <cellStyle name="Normalny 2 94 12 2 80 10" xfId="14704"/>
    <cellStyle name="Normalny 2 94 12 2 80 10 2" xfId="14705"/>
    <cellStyle name="Normalny 2 94 12 2 80 10 3" xfId="14706"/>
    <cellStyle name="Normalny 2 94 12 2 80 10 4" xfId="14707"/>
    <cellStyle name="Normalny 2 94 12 2 80 10 5" xfId="14708"/>
    <cellStyle name="Normalny 2 94 12 2 80 10 6" xfId="14709"/>
    <cellStyle name="Normalny 2 94 12 2 80 11" xfId="14710"/>
    <cellStyle name="Normalny 2 94 12 2 80 11 2" xfId="14711"/>
    <cellStyle name="Normalny 2 94 12 2 80 11 3" xfId="14712"/>
    <cellStyle name="Normalny 2 94 12 2 80 11 4" xfId="14713"/>
    <cellStyle name="Normalny 2 94 12 2 80 11 5" xfId="14714"/>
    <cellStyle name="Normalny 2 94 12 2 80 11 6" xfId="14715"/>
    <cellStyle name="Normalny 2 94 12 2 80 12" xfId="14716"/>
    <cellStyle name="Normalny 2 94 12 2 80 12 2" xfId="14717"/>
    <cellStyle name="Normalny 2 94 12 2 80 12 3" xfId="14718"/>
    <cellStyle name="Normalny 2 94 12 2 80 12 4" xfId="14719"/>
    <cellStyle name="Normalny 2 94 12 2 80 12 5" xfId="14720"/>
    <cellStyle name="Normalny 2 94 12 2 80 12 6" xfId="14721"/>
    <cellStyle name="Normalny 2 94 12 2 80 13" xfId="14722"/>
    <cellStyle name="Normalny 2 94 12 2 80 13 2" xfId="14723"/>
    <cellStyle name="Normalny 2 94 12 2 80 13 3" xfId="14724"/>
    <cellStyle name="Normalny 2 94 12 2 80 13 4" xfId="14725"/>
    <cellStyle name="Normalny 2 94 12 2 80 13 5" xfId="14726"/>
    <cellStyle name="Normalny 2 94 12 2 80 13 6" xfId="14727"/>
    <cellStyle name="Normalny 2 94 12 2 80 14" xfId="14728"/>
    <cellStyle name="Normalny 2 94 12 2 80 14 2" xfId="14729"/>
    <cellStyle name="Normalny 2 94 12 2 80 14 3" xfId="14730"/>
    <cellStyle name="Normalny 2 94 12 2 80 14 4" xfId="14731"/>
    <cellStyle name="Normalny 2 94 12 2 80 14 5" xfId="14732"/>
    <cellStyle name="Normalny 2 94 12 2 80 14 6" xfId="14733"/>
    <cellStyle name="Normalny 2 94 12 2 80 15" xfId="14734"/>
    <cellStyle name="Normalny 2 94 12 2 80 15 2" xfId="14735"/>
    <cellStyle name="Normalny 2 94 12 2 80 15 3" xfId="14736"/>
    <cellStyle name="Normalny 2 94 12 2 80 15 4" xfId="14737"/>
    <cellStyle name="Normalny 2 94 12 2 80 15 5" xfId="14738"/>
    <cellStyle name="Normalny 2 94 12 2 80 15 6" xfId="14739"/>
    <cellStyle name="Normalny 2 94 12 2 80 16" xfId="14740"/>
    <cellStyle name="Normalny 2 94 12 2 80 16 2" xfId="14741"/>
    <cellStyle name="Normalny 2 94 12 2 80 16 3" xfId="14742"/>
    <cellStyle name="Normalny 2 94 12 2 80 16 4" xfId="14743"/>
    <cellStyle name="Normalny 2 94 12 2 80 16 5" xfId="14744"/>
    <cellStyle name="Normalny 2 94 12 2 80 16 6" xfId="14745"/>
    <cellStyle name="Normalny 2 94 12 2 80 17" xfId="14746"/>
    <cellStyle name="Normalny 2 94 12 2 80 17 2" xfId="14747"/>
    <cellStyle name="Normalny 2 94 12 2 80 17 3" xfId="14748"/>
    <cellStyle name="Normalny 2 94 12 2 80 17 4" xfId="14749"/>
    <cellStyle name="Normalny 2 94 12 2 80 17 5" xfId="14750"/>
    <cellStyle name="Normalny 2 94 12 2 80 17 6" xfId="14751"/>
    <cellStyle name="Normalny 2 94 12 2 80 18" xfId="14752"/>
    <cellStyle name="Normalny 2 94 12 2 80 18 2" xfId="14753"/>
    <cellStyle name="Normalny 2 94 12 2 80 18 3" xfId="14754"/>
    <cellStyle name="Normalny 2 94 12 2 80 18 4" xfId="14755"/>
    <cellStyle name="Normalny 2 94 12 2 80 18 5" xfId="14756"/>
    <cellStyle name="Normalny 2 94 12 2 80 18 6" xfId="14757"/>
    <cellStyle name="Normalny 2 94 12 2 80 19" xfId="14758"/>
    <cellStyle name="Normalny 2 94 12 2 80 19 2" xfId="14759"/>
    <cellStyle name="Normalny 2 94 12 2 80 19 3" xfId="14760"/>
    <cellStyle name="Normalny 2 94 12 2 80 19 4" xfId="14761"/>
    <cellStyle name="Normalny 2 94 12 2 80 19 5" xfId="14762"/>
    <cellStyle name="Normalny 2 94 12 2 80 19 6" xfId="14763"/>
    <cellStyle name="Normalny 2 94 12 2 80 2" xfId="14764"/>
    <cellStyle name="Normalny 2 94 12 2 80 2 2" xfId="14765"/>
    <cellStyle name="Normalny 2 94 12 2 80 2 2 2" xfId="14766"/>
    <cellStyle name="Normalny 2 94 12 2 80 2 2 3" xfId="14767"/>
    <cellStyle name="Normalny 2 94 12 2 80 2 2 4" xfId="14768"/>
    <cellStyle name="Normalny 2 94 12 2 80 2 2 5" xfId="14769"/>
    <cellStyle name="Normalny 2 94 12 2 80 2 2 6" xfId="14770"/>
    <cellStyle name="Normalny 2 94 12 2 80 20" xfId="14771"/>
    <cellStyle name="Normalny 2 94 12 2 80 20 2" xfId="14772"/>
    <cellStyle name="Normalny 2 94 12 2 80 20 3" xfId="14773"/>
    <cellStyle name="Normalny 2 94 12 2 80 20 4" xfId="14774"/>
    <cellStyle name="Normalny 2 94 12 2 80 20 5" xfId="14775"/>
    <cellStyle name="Normalny 2 94 12 2 80 20 6" xfId="14776"/>
    <cellStyle name="Normalny 2 94 12 2 80 21" xfId="14777"/>
    <cellStyle name="Normalny 2 94 12 2 80 21 2" xfId="14778"/>
    <cellStyle name="Normalny 2 94 12 2 80 21 3" xfId="14779"/>
    <cellStyle name="Normalny 2 94 12 2 80 21 4" xfId="14780"/>
    <cellStyle name="Normalny 2 94 12 2 80 21 5" xfId="14781"/>
    <cellStyle name="Normalny 2 94 12 2 80 21 6" xfId="14782"/>
    <cellStyle name="Normalny 2 94 12 2 80 22" xfId="14783"/>
    <cellStyle name="Normalny 2 94 12 2 80 22 2" xfId="14784"/>
    <cellStyle name="Normalny 2 94 12 2 80 22 3" xfId="14785"/>
    <cellStyle name="Normalny 2 94 12 2 80 22 4" xfId="14786"/>
    <cellStyle name="Normalny 2 94 12 2 80 22 5" xfId="14787"/>
    <cellStyle name="Normalny 2 94 12 2 80 22 6" xfId="14788"/>
    <cellStyle name="Normalny 2 94 12 2 80 23" xfId="14789"/>
    <cellStyle name="Normalny 2 94 12 2 80 23 2" xfId="14790"/>
    <cellStyle name="Normalny 2 94 12 2 80 23 3" xfId="14791"/>
    <cellStyle name="Normalny 2 94 12 2 80 23 4" xfId="14792"/>
    <cellStyle name="Normalny 2 94 12 2 80 23 5" xfId="14793"/>
    <cellStyle name="Normalny 2 94 12 2 80 23 6" xfId="14794"/>
    <cellStyle name="Normalny 2 94 12 2 80 24" xfId="14795"/>
    <cellStyle name="Normalny 2 94 12 2 80 24 2" xfId="14796"/>
    <cellStyle name="Normalny 2 94 12 2 80 24 3" xfId="14797"/>
    <cellStyle name="Normalny 2 94 12 2 80 24 4" xfId="14798"/>
    <cellStyle name="Normalny 2 94 12 2 80 24 5" xfId="14799"/>
    <cellStyle name="Normalny 2 94 12 2 80 24 6" xfId="14800"/>
    <cellStyle name="Normalny 2 94 12 2 80 25" xfId="14801"/>
    <cellStyle name="Normalny 2 94 12 2 80 26" xfId="14802"/>
    <cellStyle name="Normalny 2 94 12 2 80 27" xfId="14803"/>
    <cellStyle name="Normalny 2 94 12 2 80 28" xfId="14804"/>
    <cellStyle name="Normalny 2 94 12 2 80 3" xfId="14805"/>
    <cellStyle name="Normalny 2 94 12 2 80 3 2" xfId="14806"/>
    <cellStyle name="Normalny 2 94 12 2 80 3 3" xfId="14807"/>
    <cellStyle name="Normalny 2 94 12 2 80 3 4" xfId="14808"/>
    <cellStyle name="Normalny 2 94 12 2 80 3 5" xfId="14809"/>
    <cellStyle name="Normalny 2 94 12 2 80 3 6" xfId="14810"/>
    <cellStyle name="Normalny 2 94 12 2 80 4" xfId="14811"/>
    <cellStyle name="Normalny 2 94 12 2 80 4 2" xfId="14812"/>
    <cellStyle name="Normalny 2 94 12 2 80 4 3" xfId="14813"/>
    <cellStyle name="Normalny 2 94 12 2 80 4 4" xfId="14814"/>
    <cellStyle name="Normalny 2 94 12 2 80 4 5" xfId="14815"/>
    <cellStyle name="Normalny 2 94 12 2 80 4 6" xfId="14816"/>
    <cellStyle name="Normalny 2 94 12 2 80 5" xfId="14817"/>
    <cellStyle name="Normalny 2 94 12 2 80 5 2" xfId="14818"/>
    <cellStyle name="Normalny 2 94 12 2 80 5 3" xfId="14819"/>
    <cellStyle name="Normalny 2 94 12 2 80 5 4" xfId="14820"/>
    <cellStyle name="Normalny 2 94 12 2 80 5 5" xfId="14821"/>
    <cellStyle name="Normalny 2 94 12 2 80 5 6" xfId="14822"/>
    <cellStyle name="Normalny 2 94 12 2 80 6" xfId="14823"/>
    <cellStyle name="Normalny 2 94 12 2 80 6 2" xfId="14824"/>
    <cellStyle name="Normalny 2 94 12 2 80 6 3" xfId="14825"/>
    <cellStyle name="Normalny 2 94 12 2 80 6 4" xfId="14826"/>
    <cellStyle name="Normalny 2 94 12 2 80 6 5" xfId="14827"/>
    <cellStyle name="Normalny 2 94 12 2 80 6 6" xfId="14828"/>
    <cellStyle name="Normalny 2 94 12 2 80 7" xfId="14829"/>
    <cellStyle name="Normalny 2 94 12 2 80 7 2" xfId="14830"/>
    <cellStyle name="Normalny 2 94 12 2 80 7 3" xfId="14831"/>
    <cellStyle name="Normalny 2 94 12 2 80 7 4" xfId="14832"/>
    <cellStyle name="Normalny 2 94 12 2 80 7 5" xfId="14833"/>
    <cellStyle name="Normalny 2 94 12 2 80 7 6" xfId="14834"/>
    <cellStyle name="Normalny 2 94 12 2 80 8" xfId="14835"/>
    <cellStyle name="Normalny 2 94 12 2 80 8 2" xfId="14836"/>
    <cellStyle name="Normalny 2 94 12 2 80 8 3" xfId="14837"/>
    <cellStyle name="Normalny 2 94 12 2 80 8 4" xfId="14838"/>
    <cellStyle name="Normalny 2 94 12 2 80 8 5" xfId="14839"/>
    <cellStyle name="Normalny 2 94 12 2 80 8 6" xfId="14840"/>
    <cellStyle name="Normalny 2 94 12 2 80 9" xfId="14841"/>
    <cellStyle name="Normalny 2 94 12 2 80 9 2" xfId="14842"/>
    <cellStyle name="Normalny 2 94 12 2 80 9 3" xfId="14843"/>
    <cellStyle name="Normalny 2 94 12 2 80 9 4" xfId="14844"/>
    <cellStyle name="Normalny 2 94 12 2 80 9 5" xfId="14845"/>
    <cellStyle name="Normalny 2 94 12 2 80 9 6" xfId="14846"/>
    <cellStyle name="Normalny 2 94 12 2 81" xfId="14847"/>
    <cellStyle name="Normalny 2 94 12 2 81 2" xfId="14848"/>
    <cellStyle name="Normalny 2 94 12 2 81 3" xfId="14849"/>
    <cellStyle name="Normalny 2 94 12 2 81 4" xfId="14850"/>
    <cellStyle name="Normalny 2 94 12 2 81 5" xfId="14851"/>
    <cellStyle name="Normalny 2 94 12 2 81 6" xfId="14852"/>
    <cellStyle name="Normalny 2 94 12 2 82" xfId="14853"/>
    <cellStyle name="Normalny 2 94 12 2 82 2" xfId="14854"/>
    <cellStyle name="Normalny 2 94 12 2 82 3" xfId="14855"/>
    <cellStyle name="Normalny 2 94 12 2 82 4" xfId="14856"/>
    <cellStyle name="Normalny 2 94 12 2 82 5" xfId="14857"/>
    <cellStyle name="Normalny 2 94 12 2 82 6" xfId="14858"/>
    <cellStyle name="Normalny 2 94 12 2 83" xfId="14859"/>
    <cellStyle name="Normalny 2 94 12 2 84" xfId="14860"/>
    <cellStyle name="Normalny 2 94 12 2 85" xfId="14861"/>
    <cellStyle name="Normalny 2 94 12 2 86" xfId="14862"/>
    <cellStyle name="Normalny 2 94 12 2 87" xfId="14863"/>
    <cellStyle name="Normalny 2 94 12 2 88" xfId="14864"/>
    <cellStyle name="Normalny 2 94 12 2 89" xfId="14865"/>
    <cellStyle name="Normalny 2 94 12 2 9" xfId="14866"/>
    <cellStyle name="Normalny 2 94 12 2 9 2" xfId="14867"/>
    <cellStyle name="Normalny 2 94 12 2 9 3" xfId="14868"/>
    <cellStyle name="Normalny 2 94 12 2 9 4" xfId="14869"/>
    <cellStyle name="Normalny 2 94 12 2 9 5" xfId="14870"/>
    <cellStyle name="Normalny 2 94 12 2 9 6" xfId="14871"/>
    <cellStyle name="Normalny 2 94 12 2 90" xfId="14872"/>
    <cellStyle name="Normalny 2 94 12 2 91" xfId="14873"/>
    <cellStyle name="Normalny 2 94 12 2 92" xfId="14874"/>
    <cellStyle name="Normalny 2 94 12 2 93" xfId="14875"/>
    <cellStyle name="Normalny 2 94 12 2 94" xfId="14876"/>
    <cellStyle name="Normalny 2 94 12 2 95" xfId="14877"/>
    <cellStyle name="Normalny 2 94 12 2 96" xfId="14878"/>
    <cellStyle name="Normalny 2 94 12 2 97" xfId="14879"/>
    <cellStyle name="Normalny 2 94 12 2 98" xfId="14880"/>
    <cellStyle name="Normalny 2 94 12 2 99" xfId="14881"/>
    <cellStyle name="Normalny 2 94 12 20" xfId="14882"/>
    <cellStyle name="Normalny 2 94 12 20 2" xfId="14883"/>
    <cellStyle name="Normalny 2 94 12 20 3" xfId="14884"/>
    <cellStyle name="Normalny 2 94 12 20 4" xfId="14885"/>
    <cellStyle name="Normalny 2 94 12 20 5" xfId="14886"/>
    <cellStyle name="Normalny 2 94 12 20 6" xfId="14887"/>
    <cellStyle name="Normalny 2 94 12 21" xfId="14888"/>
    <cellStyle name="Normalny 2 94 12 21 2" xfId="14889"/>
    <cellStyle name="Normalny 2 94 12 21 3" xfId="14890"/>
    <cellStyle name="Normalny 2 94 12 21 4" xfId="14891"/>
    <cellStyle name="Normalny 2 94 12 21 5" xfId="14892"/>
    <cellStyle name="Normalny 2 94 12 21 6" xfId="14893"/>
    <cellStyle name="Normalny 2 94 12 22" xfId="14894"/>
    <cellStyle name="Normalny 2 94 12 22 2" xfId="14895"/>
    <cellStyle name="Normalny 2 94 12 22 3" xfId="14896"/>
    <cellStyle name="Normalny 2 94 12 22 4" xfId="14897"/>
    <cellStyle name="Normalny 2 94 12 22 5" xfId="14898"/>
    <cellStyle name="Normalny 2 94 12 22 6" xfId="14899"/>
    <cellStyle name="Normalny 2 94 12 23" xfId="14900"/>
    <cellStyle name="Normalny 2 94 12 23 2" xfId="14901"/>
    <cellStyle name="Normalny 2 94 12 23 3" xfId="14902"/>
    <cellStyle name="Normalny 2 94 12 23 4" xfId="14903"/>
    <cellStyle name="Normalny 2 94 12 23 5" xfId="14904"/>
    <cellStyle name="Normalny 2 94 12 23 6" xfId="14905"/>
    <cellStyle name="Normalny 2 94 12 24" xfId="14906"/>
    <cellStyle name="Normalny 2 94 12 24 2" xfId="14907"/>
    <cellStyle name="Normalny 2 94 12 24 3" xfId="14908"/>
    <cellStyle name="Normalny 2 94 12 24 4" xfId="14909"/>
    <cellStyle name="Normalny 2 94 12 24 5" xfId="14910"/>
    <cellStyle name="Normalny 2 94 12 24 6" xfId="14911"/>
    <cellStyle name="Normalny 2 94 12 25" xfId="14912"/>
    <cellStyle name="Normalny 2 94 12 25 2" xfId="14913"/>
    <cellStyle name="Normalny 2 94 12 25 3" xfId="14914"/>
    <cellStyle name="Normalny 2 94 12 25 4" xfId="14915"/>
    <cellStyle name="Normalny 2 94 12 25 5" xfId="14916"/>
    <cellStyle name="Normalny 2 94 12 25 6" xfId="14917"/>
    <cellStyle name="Normalny 2 94 12 26" xfId="14918"/>
    <cellStyle name="Normalny 2 94 12 26 2" xfId="14919"/>
    <cellStyle name="Normalny 2 94 12 26 3" xfId="14920"/>
    <cellStyle name="Normalny 2 94 12 26 4" xfId="14921"/>
    <cellStyle name="Normalny 2 94 12 26 5" xfId="14922"/>
    <cellStyle name="Normalny 2 94 12 26 6" xfId="14923"/>
    <cellStyle name="Normalny 2 94 12 27" xfId="14924"/>
    <cellStyle name="Normalny 2 94 12 27 2" xfId="14925"/>
    <cellStyle name="Normalny 2 94 12 27 3" xfId="14926"/>
    <cellStyle name="Normalny 2 94 12 27 4" xfId="14927"/>
    <cellStyle name="Normalny 2 94 12 27 5" xfId="14928"/>
    <cellStyle name="Normalny 2 94 12 27 6" xfId="14929"/>
    <cellStyle name="Normalny 2 94 12 28" xfId="14930"/>
    <cellStyle name="Normalny 2 94 12 28 2" xfId="14931"/>
    <cellStyle name="Normalny 2 94 12 28 3" xfId="14932"/>
    <cellStyle name="Normalny 2 94 12 28 4" xfId="14933"/>
    <cellStyle name="Normalny 2 94 12 28 5" xfId="14934"/>
    <cellStyle name="Normalny 2 94 12 28 6" xfId="14935"/>
    <cellStyle name="Normalny 2 94 12 29" xfId="14936"/>
    <cellStyle name="Normalny 2 94 12 29 2" xfId="14937"/>
    <cellStyle name="Normalny 2 94 12 29 3" xfId="14938"/>
    <cellStyle name="Normalny 2 94 12 29 4" xfId="14939"/>
    <cellStyle name="Normalny 2 94 12 29 5" xfId="14940"/>
    <cellStyle name="Normalny 2 94 12 29 6" xfId="14941"/>
    <cellStyle name="Normalny 2 94 12 3" xfId="14942"/>
    <cellStyle name="Normalny 2 94 12 3 2" xfId="14943"/>
    <cellStyle name="Normalny 2 94 12 3 3" xfId="14944"/>
    <cellStyle name="Normalny 2 94 12 3 4" xfId="14945"/>
    <cellStyle name="Normalny 2 94 12 3 5" xfId="14946"/>
    <cellStyle name="Normalny 2 94 12 3 6" xfId="14947"/>
    <cellStyle name="Normalny 2 94 12 30" xfId="14948"/>
    <cellStyle name="Normalny 2 94 12 30 2" xfId="14949"/>
    <cellStyle name="Normalny 2 94 12 30 3" xfId="14950"/>
    <cellStyle name="Normalny 2 94 12 30 4" xfId="14951"/>
    <cellStyle name="Normalny 2 94 12 30 5" xfId="14952"/>
    <cellStyle name="Normalny 2 94 12 30 6" xfId="14953"/>
    <cellStyle name="Normalny 2 94 12 31" xfId="14954"/>
    <cellStyle name="Normalny 2 94 12 31 2" xfId="14955"/>
    <cellStyle name="Normalny 2 94 12 31 3" xfId="14956"/>
    <cellStyle name="Normalny 2 94 12 31 4" xfId="14957"/>
    <cellStyle name="Normalny 2 94 12 31 5" xfId="14958"/>
    <cellStyle name="Normalny 2 94 12 31 6" xfId="14959"/>
    <cellStyle name="Normalny 2 94 12 32" xfId="14960"/>
    <cellStyle name="Normalny 2 94 12 32 2" xfId="14961"/>
    <cellStyle name="Normalny 2 94 12 32 3" xfId="14962"/>
    <cellStyle name="Normalny 2 94 12 32 4" xfId="14963"/>
    <cellStyle name="Normalny 2 94 12 32 5" xfId="14964"/>
    <cellStyle name="Normalny 2 94 12 32 6" xfId="14965"/>
    <cellStyle name="Normalny 2 94 12 33" xfId="14966"/>
    <cellStyle name="Normalny 2 94 12 33 2" xfId="14967"/>
    <cellStyle name="Normalny 2 94 12 33 3" xfId="14968"/>
    <cellStyle name="Normalny 2 94 12 33 4" xfId="14969"/>
    <cellStyle name="Normalny 2 94 12 33 5" xfId="14970"/>
    <cellStyle name="Normalny 2 94 12 33 6" xfId="14971"/>
    <cellStyle name="Normalny 2 94 12 34" xfId="14972"/>
    <cellStyle name="Normalny 2 94 12 34 2" xfId="14973"/>
    <cellStyle name="Normalny 2 94 12 34 3" xfId="14974"/>
    <cellStyle name="Normalny 2 94 12 34 4" xfId="14975"/>
    <cellStyle name="Normalny 2 94 12 34 5" xfId="14976"/>
    <cellStyle name="Normalny 2 94 12 34 6" xfId="14977"/>
    <cellStyle name="Normalny 2 94 12 35" xfId="14978"/>
    <cellStyle name="Normalny 2 94 12 35 2" xfId="14979"/>
    <cellStyle name="Normalny 2 94 12 35 3" xfId="14980"/>
    <cellStyle name="Normalny 2 94 12 35 4" xfId="14981"/>
    <cellStyle name="Normalny 2 94 12 35 5" xfId="14982"/>
    <cellStyle name="Normalny 2 94 12 35 6" xfId="14983"/>
    <cellStyle name="Normalny 2 94 12 36" xfId="14984"/>
    <cellStyle name="Normalny 2 94 12 36 2" xfId="14985"/>
    <cellStyle name="Normalny 2 94 12 36 3" xfId="14986"/>
    <cellStyle name="Normalny 2 94 12 36 4" xfId="14987"/>
    <cellStyle name="Normalny 2 94 12 36 5" xfId="14988"/>
    <cellStyle name="Normalny 2 94 12 36 6" xfId="14989"/>
    <cellStyle name="Normalny 2 94 12 37" xfId="14990"/>
    <cellStyle name="Normalny 2 94 12 37 2" xfId="14991"/>
    <cellStyle name="Normalny 2 94 12 37 3" xfId="14992"/>
    <cellStyle name="Normalny 2 94 12 37 4" xfId="14993"/>
    <cellStyle name="Normalny 2 94 12 37 5" xfId="14994"/>
    <cellStyle name="Normalny 2 94 12 37 6" xfId="14995"/>
    <cellStyle name="Normalny 2 94 12 38" xfId="14996"/>
    <cellStyle name="Normalny 2 94 12 38 2" xfId="14997"/>
    <cellStyle name="Normalny 2 94 12 38 3" xfId="14998"/>
    <cellStyle name="Normalny 2 94 12 38 4" xfId="14999"/>
    <cellStyle name="Normalny 2 94 12 38 5" xfId="15000"/>
    <cellStyle name="Normalny 2 94 12 38 6" xfId="15001"/>
    <cellStyle name="Normalny 2 94 12 39" xfId="15002"/>
    <cellStyle name="Normalny 2 94 12 39 2" xfId="15003"/>
    <cellStyle name="Normalny 2 94 12 39 3" xfId="15004"/>
    <cellStyle name="Normalny 2 94 12 39 4" xfId="15005"/>
    <cellStyle name="Normalny 2 94 12 39 5" xfId="15006"/>
    <cellStyle name="Normalny 2 94 12 39 6" xfId="15007"/>
    <cellStyle name="Normalny 2 94 12 4" xfId="15008"/>
    <cellStyle name="Normalny 2 94 12 4 2" xfId="15009"/>
    <cellStyle name="Normalny 2 94 12 4 3" xfId="15010"/>
    <cellStyle name="Normalny 2 94 12 4 4" xfId="15011"/>
    <cellStyle name="Normalny 2 94 12 4 5" xfId="15012"/>
    <cellStyle name="Normalny 2 94 12 4 6" xfId="15013"/>
    <cellStyle name="Normalny 2 94 12 40" xfId="15014"/>
    <cellStyle name="Normalny 2 94 12 40 2" xfId="15015"/>
    <cellStyle name="Normalny 2 94 12 40 3" xfId="15016"/>
    <cellStyle name="Normalny 2 94 12 40 4" xfId="15017"/>
    <cellStyle name="Normalny 2 94 12 40 5" xfId="15018"/>
    <cellStyle name="Normalny 2 94 12 40 6" xfId="15019"/>
    <cellStyle name="Normalny 2 94 12 41" xfId="15020"/>
    <cellStyle name="Normalny 2 94 12 41 2" xfId="15021"/>
    <cellStyle name="Normalny 2 94 12 41 3" xfId="15022"/>
    <cellStyle name="Normalny 2 94 12 41 4" xfId="15023"/>
    <cellStyle name="Normalny 2 94 12 41 5" xfId="15024"/>
    <cellStyle name="Normalny 2 94 12 41 6" xfId="15025"/>
    <cellStyle name="Normalny 2 94 12 42" xfId="15026"/>
    <cellStyle name="Normalny 2 94 12 42 2" xfId="15027"/>
    <cellStyle name="Normalny 2 94 12 42 3" xfId="15028"/>
    <cellStyle name="Normalny 2 94 12 42 4" xfId="15029"/>
    <cellStyle name="Normalny 2 94 12 42 5" xfId="15030"/>
    <cellStyle name="Normalny 2 94 12 42 6" xfId="15031"/>
    <cellStyle name="Normalny 2 94 12 43" xfId="15032"/>
    <cellStyle name="Normalny 2 94 12 43 2" xfId="15033"/>
    <cellStyle name="Normalny 2 94 12 43 3" xfId="15034"/>
    <cellStyle name="Normalny 2 94 12 43 4" xfId="15035"/>
    <cellStyle name="Normalny 2 94 12 43 5" xfId="15036"/>
    <cellStyle name="Normalny 2 94 12 43 6" xfId="15037"/>
    <cellStyle name="Normalny 2 94 12 44" xfId="15038"/>
    <cellStyle name="Normalny 2 94 12 44 2" xfId="15039"/>
    <cellStyle name="Normalny 2 94 12 44 3" xfId="15040"/>
    <cellStyle name="Normalny 2 94 12 44 4" xfId="15041"/>
    <cellStyle name="Normalny 2 94 12 44 5" xfId="15042"/>
    <cellStyle name="Normalny 2 94 12 44 6" xfId="15043"/>
    <cellStyle name="Normalny 2 94 12 45" xfId="15044"/>
    <cellStyle name="Normalny 2 94 12 45 2" xfId="15045"/>
    <cellStyle name="Normalny 2 94 12 45 3" xfId="15046"/>
    <cellStyle name="Normalny 2 94 12 45 4" xfId="15047"/>
    <cellStyle name="Normalny 2 94 12 45 5" xfId="15048"/>
    <cellStyle name="Normalny 2 94 12 45 6" xfId="15049"/>
    <cellStyle name="Normalny 2 94 12 46" xfId="15050"/>
    <cellStyle name="Normalny 2 94 12 46 2" xfId="15051"/>
    <cellStyle name="Normalny 2 94 12 46 3" xfId="15052"/>
    <cellStyle name="Normalny 2 94 12 46 4" xfId="15053"/>
    <cellStyle name="Normalny 2 94 12 46 5" xfId="15054"/>
    <cellStyle name="Normalny 2 94 12 46 6" xfId="15055"/>
    <cellStyle name="Normalny 2 94 12 47" xfId="15056"/>
    <cellStyle name="Normalny 2 94 12 47 2" xfId="15057"/>
    <cellStyle name="Normalny 2 94 12 47 3" xfId="15058"/>
    <cellStyle name="Normalny 2 94 12 47 4" xfId="15059"/>
    <cellStyle name="Normalny 2 94 12 47 5" xfId="15060"/>
    <cellStyle name="Normalny 2 94 12 47 6" xfId="15061"/>
    <cellStyle name="Normalny 2 94 12 48" xfId="15062"/>
    <cellStyle name="Normalny 2 94 12 48 2" xfId="15063"/>
    <cellStyle name="Normalny 2 94 12 48 3" xfId="15064"/>
    <cellStyle name="Normalny 2 94 12 48 4" xfId="15065"/>
    <cellStyle name="Normalny 2 94 12 48 5" xfId="15066"/>
    <cellStyle name="Normalny 2 94 12 48 6" xfId="15067"/>
    <cellStyle name="Normalny 2 94 12 49" xfId="15068"/>
    <cellStyle name="Normalny 2 94 12 49 2" xfId="15069"/>
    <cellStyle name="Normalny 2 94 12 49 3" xfId="15070"/>
    <cellStyle name="Normalny 2 94 12 49 4" xfId="15071"/>
    <cellStyle name="Normalny 2 94 12 49 5" xfId="15072"/>
    <cellStyle name="Normalny 2 94 12 49 6" xfId="15073"/>
    <cellStyle name="Normalny 2 94 12 5" xfId="15074"/>
    <cellStyle name="Normalny 2 94 12 5 2" xfId="15075"/>
    <cellStyle name="Normalny 2 94 12 5 3" xfId="15076"/>
    <cellStyle name="Normalny 2 94 12 5 4" xfId="15077"/>
    <cellStyle name="Normalny 2 94 12 5 5" xfId="15078"/>
    <cellStyle name="Normalny 2 94 12 5 6" xfId="15079"/>
    <cellStyle name="Normalny 2 94 12 50" xfId="15080"/>
    <cellStyle name="Normalny 2 94 12 50 2" xfId="15081"/>
    <cellStyle name="Normalny 2 94 12 50 3" xfId="15082"/>
    <cellStyle name="Normalny 2 94 12 50 4" xfId="15083"/>
    <cellStyle name="Normalny 2 94 12 50 5" xfId="15084"/>
    <cellStyle name="Normalny 2 94 12 50 6" xfId="15085"/>
    <cellStyle name="Normalny 2 94 12 51" xfId="15086"/>
    <cellStyle name="Normalny 2 94 12 51 2" xfId="15087"/>
    <cellStyle name="Normalny 2 94 12 51 3" xfId="15088"/>
    <cellStyle name="Normalny 2 94 12 51 4" xfId="15089"/>
    <cellStyle name="Normalny 2 94 12 51 5" xfId="15090"/>
    <cellStyle name="Normalny 2 94 12 51 6" xfId="15091"/>
    <cellStyle name="Normalny 2 94 12 52" xfId="15092"/>
    <cellStyle name="Normalny 2 94 12 52 2" xfId="15093"/>
    <cellStyle name="Normalny 2 94 12 52 3" xfId="15094"/>
    <cellStyle name="Normalny 2 94 12 52 4" xfId="15095"/>
    <cellStyle name="Normalny 2 94 12 52 5" xfId="15096"/>
    <cellStyle name="Normalny 2 94 12 52 6" xfId="15097"/>
    <cellStyle name="Normalny 2 94 12 53" xfId="15098"/>
    <cellStyle name="Normalny 2 94 12 53 2" xfId="15099"/>
    <cellStyle name="Normalny 2 94 12 53 3" xfId="15100"/>
    <cellStyle name="Normalny 2 94 12 53 4" xfId="15101"/>
    <cellStyle name="Normalny 2 94 12 53 5" xfId="15102"/>
    <cellStyle name="Normalny 2 94 12 53 6" xfId="15103"/>
    <cellStyle name="Normalny 2 94 12 54" xfId="15104"/>
    <cellStyle name="Normalny 2 94 12 54 2" xfId="15105"/>
    <cellStyle name="Normalny 2 94 12 54 3" xfId="15106"/>
    <cellStyle name="Normalny 2 94 12 54 4" xfId="15107"/>
    <cellStyle name="Normalny 2 94 12 54 5" xfId="15108"/>
    <cellStyle name="Normalny 2 94 12 54 6" xfId="15109"/>
    <cellStyle name="Normalny 2 94 12 55" xfId="15110"/>
    <cellStyle name="Normalny 2 94 12 55 2" xfId="15111"/>
    <cellStyle name="Normalny 2 94 12 55 3" xfId="15112"/>
    <cellStyle name="Normalny 2 94 12 55 4" xfId="15113"/>
    <cellStyle name="Normalny 2 94 12 55 5" xfId="15114"/>
    <cellStyle name="Normalny 2 94 12 55 6" xfId="15115"/>
    <cellStyle name="Normalny 2 94 12 56" xfId="15116"/>
    <cellStyle name="Normalny 2 94 12 56 2" xfId="15117"/>
    <cellStyle name="Normalny 2 94 12 56 3" xfId="15118"/>
    <cellStyle name="Normalny 2 94 12 56 4" xfId="15119"/>
    <cellStyle name="Normalny 2 94 12 56 5" xfId="15120"/>
    <cellStyle name="Normalny 2 94 12 56 6" xfId="15121"/>
    <cellStyle name="Normalny 2 94 12 57" xfId="15122"/>
    <cellStyle name="Normalny 2 94 12 57 2" xfId="15123"/>
    <cellStyle name="Normalny 2 94 12 57 3" xfId="15124"/>
    <cellStyle name="Normalny 2 94 12 57 4" xfId="15125"/>
    <cellStyle name="Normalny 2 94 12 57 5" xfId="15126"/>
    <cellStyle name="Normalny 2 94 12 57 6" xfId="15127"/>
    <cellStyle name="Normalny 2 94 12 58" xfId="15128"/>
    <cellStyle name="Normalny 2 94 12 58 2" xfId="15129"/>
    <cellStyle name="Normalny 2 94 12 58 3" xfId="15130"/>
    <cellStyle name="Normalny 2 94 12 58 4" xfId="15131"/>
    <cellStyle name="Normalny 2 94 12 58 5" xfId="15132"/>
    <cellStyle name="Normalny 2 94 12 58 6" xfId="15133"/>
    <cellStyle name="Normalny 2 94 12 59" xfId="15134"/>
    <cellStyle name="Normalny 2 94 12 59 2" xfId="15135"/>
    <cellStyle name="Normalny 2 94 12 59 3" xfId="15136"/>
    <cellStyle name="Normalny 2 94 12 59 4" xfId="15137"/>
    <cellStyle name="Normalny 2 94 12 59 5" xfId="15138"/>
    <cellStyle name="Normalny 2 94 12 59 6" xfId="15139"/>
    <cellStyle name="Normalny 2 94 12 6" xfId="15140"/>
    <cellStyle name="Normalny 2 94 12 6 10" xfId="15141"/>
    <cellStyle name="Normalny 2 94 12 6 11" xfId="15142"/>
    <cellStyle name="Normalny 2 94 12 6 12" xfId="15143"/>
    <cellStyle name="Normalny 2 94 12 6 13" xfId="15144"/>
    <cellStyle name="Normalny 2 94 12 6 14" xfId="15145"/>
    <cellStyle name="Normalny 2 94 12 6 15" xfId="15146"/>
    <cellStyle name="Normalny 2 94 12 6 16" xfId="15147"/>
    <cellStyle name="Normalny 2 94 12 6 17" xfId="15148"/>
    <cellStyle name="Normalny 2 94 12 6 18" xfId="15149"/>
    <cellStyle name="Normalny 2 94 12 6 19" xfId="15150"/>
    <cellStyle name="Normalny 2 94 12 6 2" xfId="15151"/>
    <cellStyle name="Normalny 2 94 12 6 2 10" xfId="15152"/>
    <cellStyle name="Normalny 2 94 12 6 2 10 2" xfId="15153"/>
    <cellStyle name="Normalny 2 94 12 6 2 10 3" xfId="15154"/>
    <cellStyle name="Normalny 2 94 12 6 2 10 4" xfId="15155"/>
    <cellStyle name="Normalny 2 94 12 6 2 10 5" xfId="15156"/>
    <cellStyle name="Normalny 2 94 12 6 2 10 6" xfId="15157"/>
    <cellStyle name="Normalny 2 94 12 6 2 100" xfId="15158"/>
    <cellStyle name="Normalny 2 94 12 6 2 11" xfId="15159"/>
    <cellStyle name="Normalny 2 94 12 6 2 11 2" xfId="15160"/>
    <cellStyle name="Normalny 2 94 12 6 2 11 3" xfId="15161"/>
    <cellStyle name="Normalny 2 94 12 6 2 11 4" xfId="15162"/>
    <cellStyle name="Normalny 2 94 12 6 2 11 5" xfId="15163"/>
    <cellStyle name="Normalny 2 94 12 6 2 11 6" xfId="15164"/>
    <cellStyle name="Normalny 2 94 12 6 2 12" xfId="15165"/>
    <cellStyle name="Normalny 2 94 12 6 2 12 2" xfId="15166"/>
    <cellStyle name="Normalny 2 94 12 6 2 12 3" xfId="15167"/>
    <cellStyle name="Normalny 2 94 12 6 2 12 4" xfId="15168"/>
    <cellStyle name="Normalny 2 94 12 6 2 12 5" xfId="15169"/>
    <cellStyle name="Normalny 2 94 12 6 2 12 6" xfId="15170"/>
    <cellStyle name="Normalny 2 94 12 6 2 13" xfId="15171"/>
    <cellStyle name="Normalny 2 94 12 6 2 13 2" xfId="15172"/>
    <cellStyle name="Normalny 2 94 12 6 2 13 3" xfId="15173"/>
    <cellStyle name="Normalny 2 94 12 6 2 13 4" xfId="15174"/>
    <cellStyle name="Normalny 2 94 12 6 2 13 5" xfId="15175"/>
    <cellStyle name="Normalny 2 94 12 6 2 13 6" xfId="15176"/>
    <cellStyle name="Normalny 2 94 12 6 2 14" xfId="15177"/>
    <cellStyle name="Normalny 2 94 12 6 2 14 2" xfId="15178"/>
    <cellStyle name="Normalny 2 94 12 6 2 14 3" xfId="15179"/>
    <cellStyle name="Normalny 2 94 12 6 2 14 4" xfId="15180"/>
    <cellStyle name="Normalny 2 94 12 6 2 14 5" xfId="15181"/>
    <cellStyle name="Normalny 2 94 12 6 2 14 6" xfId="15182"/>
    <cellStyle name="Normalny 2 94 12 6 2 15" xfId="15183"/>
    <cellStyle name="Normalny 2 94 12 6 2 15 2" xfId="15184"/>
    <cellStyle name="Normalny 2 94 12 6 2 15 3" xfId="15185"/>
    <cellStyle name="Normalny 2 94 12 6 2 15 4" xfId="15186"/>
    <cellStyle name="Normalny 2 94 12 6 2 15 5" xfId="15187"/>
    <cellStyle name="Normalny 2 94 12 6 2 15 6" xfId="15188"/>
    <cellStyle name="Normalny 2 94 12 6 2 16" xfId="15189"/>
    <cellStyle name="Normalny 2 94 12 6 2 16 2" xfId="15190"/>
    <cellStyle name="Normalny 2 94 12 6 2 16 3" xfId="15191"/>
    <cellStyle name="Normalny 2 94 12 6 2 16 4" xfId="15192"/>
    <cellStyle name="Normalny 2 94 12 6 2 16 5" xfId="15193"/>
    <cellStyle name="Normalny 2 94 12 6 2 16 6" xfId="15194"/>
    <cellStyle name="Normalny 2 94 12 6 2 17" xfId="15195"/>
    <cellStyle name="Normalny 2 94 12 6 2 17 2" xfId="15196"/>
    <cellStyle name="Normalny 2 94 12 6 2 17 3" xfId="15197"/>
    <cellStyle name="Normalny 2 94 12 6 2 17 4" xfId="15198"/>
    <cellStyle name="Normalny 2 94 12 6 2 17 5" xfId="15199"/>
    <cellStyle name="Normalny 2 94 12 6 2 17 6" xfId="15200"/>
    <cellStyle name="Normalny 2 94 12 6 2 18" xfId="15201"/>
    <cellStyle name="Normalny 2 94 12 6 2 18 2" xfId="15202"/>
    <cellStyle name="Normalny 2 94 12 6 2 18 3" xfId="15203"/>
    <cellStyle name="Normalny 2 94 12 6 2 18 4" xfId="15204"/>
    <cellStyle name="Normalny 2 94 12 6 2 18 5" xfId="15205"/>
    <cellStyle name="Normalny 2 94 12 6 2 18 6" xfId="15206"/>
    <cellStyle name="Normalny 2 94 12 6 2 19" xfId="15207"/>
    <cellStyle name="Normalny 2 94 12 6 2 19 2" xfId="15208"/>
    <cellStyle name="Normalny 2 94 12 6 2 19 3" xfId="15209"/>
    <cellStyle name="Normalny 2 94 12 6 2 19 4" xfId="15210"/>
    <cellStyle name="Normalny 2 94 12 6 2 19 5" xfId="15211"/>
    <cellStyle name="Normalny 2 94 12 6 2 19 6" xfId="15212"/>
    <cellStyle name="Normalny 2 94 12 6 2 2" xfId="15213"/>
    <cellStyle name="Normalny 2 94 12 6 2 2 10" xfId="15214"/>
    <cellStyle name="Normalny 2 94 12 6 2 2 11" xfId="15215"/>
    <cellStyle name="Normalny 2 94 12 6 2 2 12" xfId="15216"/>
    <cellStyle name="Normalny 2 94 12 6 2 2 13" xfId="15217"/>
    <cellStyle name="Normalny 2 94 12 6 2 2 14" xfId="15218"/>
    <cellStyle name="Normalny 2 94 12 6 2 2 15" xfId="15219"/>
    <cellStyle name="Normalny 2 94 12 6 2 2 16" xfId="15220"/>
    <cellStyle name="Normalny 2 94 12 6 2 2 17" xfId="15221"/>
    <cellStyle name="Normalny 2 94 12 6 2 2 18" xfId="15222"/>
    <cellStyle name="Normalny 2 94 12 6 2 2 19" xfId="15223"/>
    <cellStyle name="Normalny 2 94 12 6 2 2 2" xfId="15224"/>
    <cellStyle name="Normalny 2 94 12 6 2 2 2 10" xfId="15225"/>
    <cellStyle name="Normalny 2 94 12 6 2 2 2 10 2" xfId="15226"/>
    <cellStyle name="Normalny 2 94 12 6 2 2 2 10 3" xfId="15227"/>
    <cellStyle name="Normalny 2 94 12 6 2 2 2 10 4" xfId="15228"/>
    <cellStyle name="Normalny 2 94 12 6 2 2 2 10 5" xfId="15229"/>
    <cellStyle name="Normalny 2 94 12 6 2 2 2 10 6" xfId="15230"/>
    <cellStyle name="Normalny 2 94 12 6 2 2 2 11" xfId="15231"/>
    <cellStyle name="Normalny 2 94 12 6 2 2 2 11 2" xfId="15232"/>
    <cellStyle name="Normalny 2 94 12 6 2 2 2 11 3" xfId="15233"/>
    <cellStyle name="Normalny 2 94 12 6 2 2 2 11 4" xfId="15234"/>
    <cellStyle name="Normalny 2 94 12 6 2 2 2 11 5" xfId="15235"/>
    <cellStyle name="Normalny 2 94 12 6 2 2 2 11 6" xfId="15236"/>
    <cellStyle name="Normalny 2 94 12 6 2 2 2 12" xfId="15237"/>
    <cellStyle name="Normalny 2 94 12 6 2 2 2 12 2" xfId="15238"/>
    <cellStyle name="Normalny 2 94 12 6 2 2 2 12 3" xfId="15239"/>
    <cellStyle name="Normalny 2 94 12 6 2 2 2 12 4" xfId="15240"/>
    <cellStyle name="Normalny 2 94 12 6 2 2 2 12 5" xfId="15241"/>
    <cellStyle name="Normalny 2 94 12 6 2 2 2 12 6" xfId="15242"/>
    <cellStyle name="Normalny 2 94 12 6 2 2 2 13" xfId="15243"/>
    <cellStyle name="Normalny 2 94 12 6 2 2 2 13 2" xfId="15244"/>
    <cellStyle name="Normalny 2 94 12 6 2 2 2 13 3" xfId="15245"/>
    <cellStyle name="Normalny 2 94 12 6 2 2 2 13 4" xfId="15246"/>
    <cellStyle name="Normalny 2 94 12 6 2 2 2 13 5" xfId="15247"/>
    <cellStyle name="Normalny 2 94 12 6 2 2 2 13 6" xfId="15248"/>
    <cellStyle name="Normalny 2 94 12 6 2 2 2 14" xfId="15249"/>
    <cellStyle name="Normalny 2 94 12 6 2 2 2 14 2" xfId="15250"/>
    <cellStyle name="Normalny 2 94 12 6 2 2 2 14 3" xfId="15251"/>
    <cellStyle name="Normalny 2 94 12 6 2 2 2 14 4" xfId="15252"/>
    <cellStyle name="Normalny 2 94 12 6 2 2 2 14 5" xfId="15253"/>
    <cellStyle name="Normalny 2 94 12 6 2 2 2 14 6" xfId="15254"/>
    <cellStyle name="Normalny 2 94 12 6 2 2 2 15" xfId="15255"/>
    <cellStyle name="Normalny 2 94 12 6 2 2 2 15 2" xfId="15256"/>
    <cellStyle name="Normalny 2 94 12 6 2 2 2 15 3" xfId="15257"/>
    <cellStyle name="Normalny 2 94 12 6 2 2 2 15 4" xfId="15258"/>
    <cellStyle name="Normalny 2 94 12 6 2 2 2 15 5" xfId="15259"/>
    <cellStyle name="Normalny 2 94 12 6 2 2 2 15 6" xfId="15260"/>
    <cellStyle name="Normalny 2 94 12 6 2 2 2 16" xfId="15261"/>
    <cellStyle name="Normalny 2 94 12 6 2 2 2 16 2" xfId="15262"/>
    <cellStyle name="Normalny 2 94 12 6 2 2 2 16 3" xfId="15263"/>
    <cellStyle name="Normalny 2 94 12 6 2 2 2 16 4" xfId="15264"/>
    <cellStyle name="Normalny 2 94 12 6 2 2 2 16 5" xfId="15265"/>
    <cellStyle name="Normalny 2 94 12 6 2 2 2 16 6" xfId="15266"/>
    <cellStyle name="Normalny 2 94 12 6 2 2 2 17" xfId="15267"/>
    <cellStyle name="Normalny 2 94 12 6 2 2 2 17 2" xfId="15268"/>
    <cellStyle name="Normalny 2 94 12 6 2 2 2 17 3" xfId="15269"/>
    <cellStyle name="Normalny 2 94 12 6 2 2 2 17 4" xfId="15270"/>
    <cellStyle name="Normalny 2 94 12 6 2 2 2 17 5" xfId="15271"/>
    <cellStyle name="Normalny 2 94 12 6 2 2 2 17 6" xfId="15272"/>
    <cellStyle name="Normalny 2 94 12 6 2 2 2 18" xfId="15273"/>
    <cellStyle name="Normalny 2 94 12 6 2 2 2 18 2" xfId="15274"/>
    <cellStyle name="Normalny 2 94 12 6 2 2 2 18 3" xfId="15275"/>
    <cellStyle name="Normalny 2 94 12 6 2 2 2 18 4" xfId="15276"/>
    <cellStyle name="Normalny 2 94 12 6 2 2 2 18 5" xfId="15277"/>
    <cellStyle name="Normalny 2 94 12 6 2 2 2 18 6" xfId="15278"/>
    <cellStyle name="Normalny 2 94 12 6 2 2 2 19" xfId="15279"/>
    <cellStyle name="Normalny 2 94 12 6 2 2 2 19 2" xfId="15280"/>
    <cellStyle name="Normalny 2 94 12 6 2 2 2 19 3" xfId="15281"/>
    <cellStyle name="Normalny 2 94 12 6 2 2 2 19 4" xfId="15282"/>
    <cellStyle name="Normalny 2 94 12 6 2 2 2 19 5" xfId="15283"/>
    <cellStyle name="Normalny 2 94 12 6 2 2 2 19 6" xfId="15284"/>
    <cellStyle name="Normalny 2 94 12 6 2 2 2 2" xfId="15285"/>
    <cellStyle name="Normalny 2 94 12 6 2 2 2 2 2" xfId="15286"/>
    <cellStyle name="Normalny 2 94 12 6 2 2 2 2 2 2" xfId="15287"/>
    <cellStyle name="Normalny 2 94 12 6 2 2 2 2 2 3" xfId="15288"/>
    <cellStyle name="Normalny 2 94 12 6 2 2 2 2 2 4" xfId="15289"/>
    <cellStyle name="Normalny 2 94 12 6 2 2 2 2 2 5" xfId="15290"/>
    <cellStyle name="Normalny 2 94 12 6 2 2 2 2 2 6" xfId="15291"/>
    <cellStyle name="Normalny 2 94 12 6 2 2 2 20" xfId="15292"/>
    <cellStyle name="Normalny 2 94 12 6 2 2 2 20 2" xfId="15293"/>
    <cellStyle name="Normalny 2 94 12 6 2 2 2 20 3" xfId="15294"/>
    <cellStyle name="Normalny 2 94 12 6 2 2 2 20 4" xfId="15295"/>
    <cellStyle name="Normalny 2 94 12 6 2 2 2 20 5" xfId="15296"/>
    <cellStyle name="Normalny 2 94 12 6 2 2 2 20 6" xfId="15297"/>
    <cellStyle name="Normalny 2 94 12 6 2 2 2 21" xfId="15298"/>
    <cellStyle name="Normalny 2 94 12 6 2 2 2 21 2" xfId="15299"/>
    <cellStyle name="Normalny 2 94 12 6 2 2 2 21 3" xfId="15300"/>
    <cellStyle name="Normalny 2 94 12 6 2 2 2 21 4" xfId="15301"/>
    <cellStyle name="Normalny 2 94 12 6 2 2 2 21 5" xfId="15302"/>
    <cellStyle name="Normalny 2 94 12 6 2 2 2 21 6" xfId="15303"/>
    <cellStyle name="Normalny 2 94 12 6 2 2 2 22" xfId="15304"/>
    <cellStyle name="Normalny 2 94 12 6 2 2 2 22 2" xfId="15305"/>
    <cellStyle name="Normalny 2 94 12 6 2 2 2 22 3" xfId="15306"/>
    <cellStyle name="Normalny 2 94 12 6 2 2 2 22 4" xfId="15307"/>
    <cellStyle name="Normalny 2 94 12 6 2 2 2 22 5" xfId="15308"/>
    <cellStyle name="Normalny 2 94 12 6 2 2 2 22 6" xfId="15309"/>
    <cellStyle name="Normalny 2 94 12 6 2 2 2 23" xfId="15310"/>
    <cellStyle name="Normalny 2 94 12 6 2 2 2 23 2" xfId="15311"/>
    <cellStyle name="Normalny 2 94 12 6 2 2 2 23 3" xfId="15312"/>
    <cellStyle name="Normalny 2 94 12 6 2 2 2 23 4" xfId="15313"/>
    <cellStyle name="Normalny 2 94 12 6 2 2 2 23 5" xfId="15314"/>
    <cellStyle name="Normalny 2 94 12 6 2 2 2 23 6" xfId="15315"/>
    <cellStyle name="Normalny 2 94 12 6 2 2 2 24" xfId="15316"/>
    <cellStyle name="Normalny 2 94 12 6 2 2 2 24 2" xfId="15317"/>
    <cellStyle name="Normalny 2 94 12 6 2 2 2 24 3" xfId="15318"/>
    <cellStyle name="Normalny 2 94 12 6 2 2 2 24 4" xfId="15319"/>
    <cellStyle name="Normalny 2 94 12 6 2 2 2 24 5" xfId="15320"/>
    <cellStyle name="Normalny 2 94 12 6 2 2 2 24 6" xfId="15321"/>
    <cellStyle name="Normalny 2 94 12 6 2 2 2 25" xfId="15322"/>
    <cellStyle name="Normalny 2 94 12 6 2 2 2 26" xfId="15323"/>
    <cellStyle name="Normalny 2 94 12 6 2 2 2 27" xfId="15324"/>
    <cellStyle name="Normalny 2 94 12 6 2 2 2 28" xfId="15325"/>
    <cellStyle name="Normalny 2 94 12 6 2 2 2 3" xfId="15326"/>
    <cellStyle name="Normalny 2 94 12 6 2 2 2 3 2" xfId="15327"/>
    <cellStyle name="Normalny 2 94 12 6 2 2 2 3 3" xfId="15328"/>
    <cellStyle name="Normalny 2 94 12 6 2 2 2 3 4" xfId="15329"/>
    <cellStyle name="Normalny 2 94 12 6 2 2 2 3 5" xfId="15330"/>
    <cellStyle name="Normalny 2 94 12 6 2 2 2 3 6" xfId="15331"/>
    <cellStyle name="Normalny 2 94 12 6 2 2 2 4" xfId="15332"/>
    <cellStyle name="Normalny 2 94 12 6 2 2 2 4 2" xfId="15333"/>
    <cellStyle name="Normalny 2 94 12 6 2 2 2 4 3" xfId="15334"/>
    <cellStyle name="Normalny 2 94 12 6 2 2 2 4 4" xfId="15335"/>
    <cellStyle name="Normalny 2 94 12 6 2 2 2 4 5" xfId="15336"/>
    <cellStyle name="Normalny 2 94 12 6 2 2 2 4 6" xfId="15337"/>
    <cellStyle name="Normalny 2 94 12 6 2 2 2 5" xfId="15338"/>
    <cellStyle name="Normalny 2 94 12 6 2 2 2 5 2" xfId="15339"/>
    <cellStyle name="Normalny 2 94 12 6 2 2 2 5 3" xfId="15340"/>
    <cellStyle name="Normalny 2 94 12 6 2 2 2 5 4" xfId="15341"/>
    <cellStyle name="Normalny 2 94 12 6 2 2 2 5 5" xfId="15342"/>
    <cellStyle name="Normalny 2 94 12 6 2 2 2 5 6" xfId="15343"/>
    <cellStyle name="Normalny 2 94 12 6 2 2 2 6" xfId="15344"/>
    <cellStyle name="Normalny 2 94 12 6 2 2 2 6 2" xfId="15345"/>
    <cellStyle name="Normalny 2 94 12 6 2 2 2 6 3" xfId="15346"/>
    <cellStyle name="Normalny 2 94 12 6 2 2 2 6 4" xfId="15347"/>
    <cellStyle name="Normalny 2 94 12 6 2 2 2 6 5" xfId="15348"/>
    <cellStyle name="Normalny 2 94 12 6 2 2 2 6 6" xfId="15349"/>
    <cellStyle name="Normalny 2 94 12 6 2 2 2 7" xfId="15350"/>
    <cellStyle name="Normalny 2 94 12 6 2 2 2 7 2" xfId="15351"/>
    <cellStyle name="Normalny 2 94 12 6 2 2 2 7 3" xfId="15352"/>
    <cellStyle name="Normalny 2 94 12 6 2 2 2 7 4" xfId="15353"/>
    <cellStyle name="Normalny 2 94 12 6 2 2 2 7 5" xfId="15354"/>
    <cellStyle name="Normalny 2 94 12 6 2 2 2 7 6" xfId="15355"/>
    <cellStyle name="Normalny 2 94 12 6 2 2 2 8" xfId="15356"/>
    <cellStyle name="Normalny 2 94 12 6 2 2 2 8 2" xfId="15357"/>
    <cellStyle name="Normalny 2 94 12 6 2 2 2 8 3" xfId="15358"/>
    <cellStyle name="Normalny 2 94 12 6 2 2 2 8 4" xfId="15359"/>
    <cellStyle name="Normalny 2 94 12 6 2 2 2 8 5" xfId="15360"/>
    <cellStyle name="Normalny 2 94 12 6 2 2 2 8 6" xfId="15361"/>
    <cellStyle name="Normalny 2 94 12 6 2 2 2 9" xfId="15362"/>
    <cellStyle name="Normalny 2 94 12 6 2 2 2 9 2" xfId="15363"/>
    <cellStyle name="Normalny 2 94 12 6 2 2 2 9 3" xfId="15364"/>
    <cellStyle name="Normalny 2 94 12 6 2 2 2 9 4" xfId="15365"/>
    <cellStyle name="Normalny 2 94 12 6 2 2 2 9 5" xfId="15366"/>
    <cellStyle name="Normalny 2 94 12 6 2 2 2 9 6" xfId="15367"/>
    <cellStyle name="Normalny 2 94 12 6 2 2 20" xfId="15368"/>
    <cellStyle name="Normalny 2 94 12 6 2 2 21" xfId="15369"/>
    <cellStyle name="Normalny 2 94 12 6 2 2 22" xfId="15370"/>
    <cellStyle name="Normalny 2 94 12 6 2 2 23" xfId="15371"/>
    <cellStyle name="Normalny 2 94 12 6 2 2 24" xfId="15372"/>
    <cellStyle name="Normalny 2 94 12 6 2 2 25" xfId="15373"/>
    <cellStyle name="Normalny 2 94 12 6 2 2 26" xfId="15374"/>
    <cellStyle name="Normalny 2 94 12 6 2 2 3" xfId="15375"/>
    <cellStyle name="Normalny 2 94 12 6 2 2 3 2" xfId="15376"/>
    <cellStyle name="Normalny 2 94 12 6 2 2 3 3" xfId="15377"/>
    <cellStyle name="Normalny 2 94 12 6 2 2 3 4" xfId="15378"/>
    <cellStyle name="Normalny 2 94 12 6 2 2 3 5" xfId="15379"/>
    <cellStyle name="Normalny 2 94 12 6 2 2 3 6" xfId="15380"/>
    <cellStyle name="Normalny 2 94 12 6 2 2 4" xfId="15381"/>
    <cellStyle name="Normalny 2 94 12 6 2 2 4 2" xfId="15382"/>
    <cellStyle name="Normalny 2 94 12 6 2 2 4 3" xfId="15383"/>
    <cellStyle name="Normalny 2 94 12 6 2 2 4 4" xfId="15384"/>
    <cellStyle name="Normalny 2 94 12 6 2 2 4 5" xfId="15385"/>
    <cellStyle name="Normalny 2 94 12 6 2 2 4 6" xfId="15386"/>
    <cellStyle name="Normalny 2 94 12 6 2 2 5" xfId="15387"/>
    <cellStyle name="Normalny 2 94 12 6 2 2 5 2" xfId="15388"/>
    <cellStyle name="Normalny 2 94 12 6 2 2 5 3" xfId="15389"/>
    <cellStyle name="Normalny 2 94 12 6 2 2 5 4" xfId="15390"/>
    <cellStyle name="Normalny 2 94 12 6 2 2 5 5" xfId="15391"/>
    <cellStyle name="Normalny 2 94 12 6 2 2 5 6" xfId="15392"/>
    <cellStyle name="Normalny 2 94 12 6 2 2 6" xfId="15393"/>
    <cellStyle name="Normalny 2 94 12 6 2 2 7" xfId="15394"/>
    <cellStyle name="Normalny 2 94 12 6 2 2 8" xfId="15395"/>
    <cellStyle name="Normalny 2 94 12 6 2 2 9" xfId="15396"/>
    <cellStyle name="Normalny 2 94 12 6 2 20" xfId="15397"/>
    <cellStyle name="Normalny 2 94 12 6 2 20 2" xfId="15398"/>
    <cellStyle name="Normalny 2 94 12 6 2 20 3" xfId="15399"/>
    <cellStyle name="Normalny 2 94 12 6 2 20 4" xfId="15400"/>
    <cellStyle name="Normalny 2 94 12 6 2 20 5" xfId="15401"/>
    <cellStyle name="Normalny 2 94 12 6 2 20 6" xfId="15402"/>
    <cellStyle name="Normalny 2 94 12 6 2 21" xfId="15403"/>
    <cellStyle name="Normalny 2 94 12 6 2 21 2" xfId="15404"/>
    <cellStyle name="Normalny 2 94 12 6 2 21 3" xfId="15405"/>
    <cellStyle name="Normalny 2 94 12 6 2 21 4" xfId="15406"/>
    <cellStyle name="Normalny 2 94 12 6 2 21 5" xfId="15407"/>
    <cellStyle name="Normalny 2 94 12 6 2 21 6" xfId="15408"/>
    <cellStyle name="Normalny 2 94 12 6 2 22" xfId="15409"/>
    <cellStyle name="Normalny 2 94 12 6 2 22 2" xfId="15410"/>
    <cellStyle name="Normalny 2 94 12 6 2 22 3" xfId="15411"/>
    <cellStyle name="Normalny 2 94 12 6 2 22 4" xfId="15412"/>
    <cellStyle name="Normalny 2 94 12 6 2 22 5" xfId="15413"/>
    <cellStyle name="Normalny 2 94 12 6 2 22 6" xfId="15414"/>
    <cellStyle name="Normalny 2 94 12 6 2 23" xfId="15415"/>
    <cellStyle name="Normalny 2 94 12 6 2 23 2" xfId="15416"/>
    <cellStyle name="Normalny 2 94 12 6 2 23 3" xfId="15417"/>
    <cellStyle name="Normalny 2 94 12 6 2 23 4" xfId="15418"/>
    <cellStyle name="Normalny 2 94 12 6 2 23 5" xfId="15419"/>
    <cellStyle name="Normalny 2 94 12 6 2 23 6" xfId="15420"/>
    <cellStyle name="Normalny 2 94 12 6 2 24" xfId="15421"/>
    <cellStyle name="Normalny 2 94 12 6 2 24 2" xfId="15422"/>
    <cellStyle name="Normalny 2 94 12 6 2 24 3" xfId="15423"/>
    <cellStyle name="Normalny 2 94 12 6 2 24 4" xfId="15424"/>
    <cellStyle name="Normalny 2 94 12 6 2 24 5" xfId="15425"/>
    <cellStyle name="Normalny 2 94 12 6 2 24 6" xfId="15426"/>
    <cellStyle name="Normalny 2 94 12 6 2 25" xfId="15427"/>
    <cellStyle name="Normalny 2 94 12 6 2 25 2" xfId="15428"/>
    <cellStyle name="Normalny 2 94 12 6 2 25 3" xfId="15429"/>
    <cellStyle name="Normalny 2 94 12 6 2 25 4" xfId="15430"/>
    <cellStyle name="Normalny 2 94 12 6 2 25 5" xfId="15431"/>
    <cellStyle name="Normalny 2 94 12 6 2 25 6" xfId="15432"/>
    <cellStyle name="Normalny 2 94 12 6 2 26" xfId="15433"/>
    <cellStyle name="Normalny 2 94 12 6 2 26 2" xfId="15434"/>
    <cellStyle name="Normalny 2 94 12 6 2 26 3" xfId="15435"/>
    <cellStyle name="Normalny 2 94 12 6 2 26 4" xfId="15436"/>
    <cellStyle name="Normalny 2 94 12 6 2 26 5" xfId="15437"/>
    <cellStyle name="Normalny 2 94 12 6 2 26 6" xfId="15438"/>
    <cellStyle name="Normalny 2 94 12 6 2 27" xfId="15439"/>
    <cellStyle name="Normalny 2 94 12 6 2 27 2" xfId="15440"/>
    <cellStyle name="Normalny 2 94 12 6 2 27 3" xfId="15441"/>
    <cellStyle name="Normalny 2 94 12 6 2 27 4" xfId="15442"/>
    <cellStyle name="Normalny 2 94 12 6 2 27 5" xfId="15443"/>
    <cellStyle name="Normalny 2 94 12 6 2 27 6" xfId="15444"/>
    <cellStyle name="Normalny 2 94 12 6 2 28" xfId="15445"/>
    <cellStyle name="Normalny 2 94 12 6 2 28 2" xfId="15446"/>
    <cellStyle name="Normalny 2 94 12 6 2 28 3" xfId="15447"/>
    <cellStyle name="Normalny 2 94 12 6 2 28 4" xfId="15448"/>
    <cellStyle name="Normalny 2 94 12 6 2 28 5" xfId="15449"/>
    <cellStyle name="Normalny 2 94 12 6 2 28 6" xfId="15450"/>
    <cellStyle name="Normalny 2 94 12 6 2 29" xfId="15451"/>
    <cellStyle name="Normalny 2 94 12 6 2 29 2" xfId="15452"/>
    <cellStyle name="Normalny 2 94 12 6 2 29 3" xfId="15453"/>
    <cellStyle name="Normalny 2 94 12 6 2 29 4" xfId="15454"/>
    <cellStyle name="Normalny 2 94 12 6 2 29 5" xfId="15455"/>
    <cellStyle name="Normalny 2 94 12 6 2 29 6" xfId="15456"/>
    <cellStyle name="Normalny 2 94 12 6 2 3" xfId="15457"/>
    <cellStyle name="Normalny 2 94 12 6 2 3 2" xfId="15458"/>
    <cellStyle name="Normalny 2 94 12 6 2 3 3" xfId="15459"/>
    <cellStyle name="Normalny 2 94 12 6 2 3 4" xfId="15460"/>
    <cellStyle name="Normalny 2 94 12 6 2 3 5" xfId="15461"/>
    <cellStyle name="Normalny 2 94 12 6 2 3 6" xfId="15462"/>
    <cellStyle name="Normalny 2 94 12 6 2 30" xfId="15463"/>
    <cellStyle name="Normalny 2 94 12 6 2 30 2" xfId="15464"/>
    <cellStyle name="Normalny 2 94 12 6 2 30 3" xfId="15465"/>
    <cellStyle name="Normalny 2 94 12 6 2 30 4" xfId="15466"/>
    <cellStyle name="Normalny 2 94 12 6 2 30 5" xfId="15467"/>
    <cellStyle name="Normalny 2 94 12 6 2 30 6" xfId="15468"/>
    <cellStyle name="Normalny 2 94 12 6 2 31" xfId="15469"/>
    <cellStyle name="Normalny 2 94 12 6 2 31 2" xfId="15470"/>
    <cellStyle name="Normalny 2 94 12 6 2 31 3" xfId="15471"/>
    <cellStyle name="Normalny 2 94 12 6 2 31 4" xfId="15472"/>
    <cellStyle name="Normalny 2 94 12 6 2 31 5" xfId="15473"/>
    <cellStyle name="Normalny 2 94 12 6 2 31 6" xfId="15474"/>
    <cellStyle name="Normalny 2 94 12 6 2 32" xfId="15475"/>
    <cellStyle name="Normalny 2 94 12 6 2 32 2" xfId="15476"/>
    <cellStyle name="Normalny 2 94 12 6 2 32 3" xfId="15477"/>
    <cellStyle name="Normalny 2 94 12 6 2 32 4" xfId="15478"/>
    <cellStyle name="Normalny 2 94 12 6 2 32 5" xfId="15479"/>
    <cellStyle name="Normalny 2 94 12 6 2 32 6" xfId="15480"/>
    <cellStyle name="Normalny 2 94 12 6 2 33" xfId="15481"/>
    <cellStyle name="Normalny 2 94 12 6 2 33 2" xfId="15482"/>
    <cellStyle name="Normalny 2 94 12 6 2 33 3" xfId="15483"/>
    <cellStyle name="Normalny 2 94 12 6 2 33 4" xfId="15484"/>
    <cellStyle name="Normalny 2 94 12 6 2 33 5" xfId="15485"/>
    <cellStyle name="Normalny 2 94 12 6 2 33 6" xfId="15486"/>
    <cellStyle name="Normalny 2 94 12 6 2 34" xfId="15487"/>
    <cellStyle name="Normalny 2 94 12 6 2 34 2" xfId="15488"/>
    <cellStyle name="Normalny 2 94 12 6 2 34 3" xfId="15489"/>
    <cellStyle name="Normalny 2 94 12 6 2 34 4" xfId="15490"/>
    <cellStyle name="Normalny 2 94 12 6 2 34 5" xfId="15491"/>
    <cellStyle name="Normalny 2 94 12 6 2 34 6" xfId="15492"/>
    <cellStyle name="Normalny 2 94 12 6 2 35" xfId="15493"/>
    <cellStyle name="Normalny 2 94 12 6 2 35 2" xfId="15494"/>
    <cellStyle name="Normalny 2 94 12 6 2 35 3" xfId="15495"/>
    <cellStyle name="Normalny 2 94 12 6 2 35 4" xfId="15496"/>
    <cellStyle name="Normalny 2 94 12 6 2 35 5" xfId="15497"/>
    <cellStyle name="Normalny 2 94 12 6 2 35 6" xfId="15498"/>
    <cellStyle name="Normalny 2 94 12 6 2 36" xfId="15499"/>
    <cellStyle name="Normalny 2 94 12 6 2 36 2" xfId="15500"/>
    <cellStyle name="Normalny 2 94 12 6 2 36 3" xfId="15501"/>
    <cellStyle name="Normalny 2 94 12 6 2 36 4" xfId="15502"/>
    <cellStyle name="Normalny 2 94 12 6 2 36 5" xfId="15503"/>
    <cellStyle name="Normalny 2 94 12 6 2 36 6" xfId="15504"/>
    <cellStyle name="Normalny 2 94 12 6 2 37" xfId="15505"/>
    <cellStyle name="Normalny 2 94 12 6 2 37 2" xfId="15506"/>
    <cellStyle name="Normalny 2 94 12 6 2 37 3" xfId="15507"/>
    <cellStyle name="Normalny 2 94 12 6 2 37 4" xfId="15508"/>
    <cellStyle name="Normalny 2 94 12 6 2 37 5" xfId="15509"/>
    <cellStyle name="Normalny 2 94 12 6 2 37 6" xfId="15510"/>
    <cellStyle name="Normalny 2 94 12 6 2 38" xfId="15511"/>
    <cellStyle name="Normalny 2 94 12 6 2 38 2" xfId="15512"/>
    <cellStyle name="Normalny 2 94 12 6 2 38 3" xfId="15513"/>
    <cellStyle name="Normalny 2 94 12 6 2 38 4" xfId="15514"/>
    <cellStyle name="Normalny 2 94 12 6 2 38 5" xfId="15515"/>
    <cellStyle name="Normalny 2 94 12 6 2 38 6" xfId="15516"/>
    <cellStyle name="Normalny 2 94 12 6 2 39" xfId="15517"/>
    <cellStyle name="Normalny 2 94 12 6 2 39 2" xfId="15518"/>
    <cellStyle name="Normalny 2 94 12 6 2 39 3" xfId="15519"/>
    <cellStyle name="Normalny 2 94 12 6 2 39 4" xfId="15520"/>
    <cellStyle name="Normalny 2 94 12 6 2 39 5" xfId="15521"/>
    <cellStyle name="Normalny 2 94 12 6 2 39 6" xfId="15522"/>
    <cellStyle name="Normalny 2 94 12 6 2 4" xfId="15523"/>
    <cellStyle name="Normalny 2 94 12 6 2 4 2" xfId="15524"/>
    <cellStyle name="Normalny 2 94 12 6 2 4 3" xfId="15525"/>
    <cellStyle name="Normalny 2 94 12 6 2 4 4" xfId="15526"/>
    <cellStyle name="Normalny 2 94 12 6 2 4 5" xfId="15527"/>
    <cellStyle name="Normalny 2 94 12 6 2 4 6" xfId="15528"/>
    <cellStyle name="Normalny 2 94 12 6 2 40" xfId="15529"/>
    <cellStyle name="Normalny 2 94 12 6 2 40 2" xfId="15530"/>
    <cellStyle name="Normalny 2 94 12 6 2 40 3" xfId="15531"/>
    <cellStyle name="Normalny 2 94 12 6 2 40 4" xfId="15532"/>
    <cellStyle name="Normalny 2 94 12 6 2 40 5" xfId="15533"/>
    <cellStyle name="Normalny 2 94 12 6 2 40 6" xfId="15534"/>
    <cellStyle name="Normalny 2 94 12 6 2 41" xfId="15535"/>
    <cellStyle name="Normalny 2 94 12 6 2 41 2" xfId="15536"/>
    <cellStyle name="Normalny 2 94 12 6 2 41 3" xfId="15537"/>
    <cellStyle name="Normalny 2 94 12 6 2 41 4" xfId="15538"/>
    <cellStyle name="Normalny 2 94 12 6 2 41 5" xfId="15539"/>
    <cellStyle name="Normalny 2 94 12 6 2 41 6" xfId="15540"/>
    <cellStyle name="Normalny 2 94 12 6 2 42" xfId="15541"/>
    <cellStyle name="Normalny 2 94 12 6 2 42 2" xfId="15542"/>
    <cellStyle name="Normalny 2 94 12 6 2 42 3" xfId="15543"/>
    <cellStyle name="Normalny 2 94 12 6 2 42 4" xfId="15544"/>
    <cellStyle name="Normalny 2 94 12 6 2 42 5" xfId="15545"/>
    <cellStyle name="Normalny 2 94 12 6 2 42 6" xfId="15546"/>
    <cellStyle name="Normalny 2 94 12 6 2 43" xfId="15547"/>
    <cellStyle name="Normalny 2 94 12 6 2 43 2" xfId="15548"/>
    <cellStyle name="Normalny 2 94 12 6 2 43 3" xfId="15549"/>
    <cellStyle name="Normalny 2 94 12 6 2 43 4" xfId="15550"/>
    <cellStyle name="Normalny 2 94 12 6 2 43 5" xfId="15551"/>
    <cellStyle name="Normalny 2 94 12 6 2 43 6" xfId="15552"/>
    <cellStyle name="Normalny 2 94 12 6 2 44" xfId="15553"/>
    <cellStyle name="Normalny 2 94 12 6 2 44 2" xfId="15554"/>
    <cellStyle name="Normalny 2 94 12 6 2 44 3" xfId="15555"/>
    <cellStyle name="Normalny 2 94 12 6 2 44 4" xfId="15556"/>
    <cellStyle name="Normalny 2 94 12 6 2 44 5" xfId="15557"/>
    <cellStyle name="Normalny 2 94 12 6 2 44 6" xfId="15558"/>
    <cellStyle name="Normalny 2 94 12 6 2 45" xfId="15559"/>
    <cellStyle name="Normalny 2 94 12 6 2 45 2" xfId="15560"/>
    <cellStyle name="Normalny 2 94 12 6 2 45 3" xfId="15561"/>
    <cellStyle name="Normalny 2 94 12 6 2 45 4" xfId="15562"/>
    <cellStyle name="Normalny 2 94 12 6 2 45 5" xfId="15563"/>
    <cellStyle name="Normalny 2 94 12 6 2 45 6" xfId="15564"/>
    <cellStyle name="Normalny 2 94 12 6 2 46" xfId="15565"/>
    <cellStyle name="Normalny 2 94 12 6 2 46 2" xfId="15566"/>
    <cellStyle name="Normalny 2 94 12 6 2 46 3" xfId="15567"/>
    <cellStyle name="Normalny 2 94 12 6 2 46 4" xfId="15568"/>
    <cellStyle name="Normalny 2 94 12 6 2 46 5" xfId="15569"/>
    <cellStyle name="Normalny 2 94 12 6 2 46 6" xfId="15570"/>
    <cellStyle name="Normalny 2 94 12 6 2 47" xfId="15571"/>
    <cellStyle name="Normalny 2 94 12 6 2 47 2" xfId="15572"/>
    <cellStyle name="Normalny 2 94 12 6 2 47 3" xfId="15573"/>
    <cellStyle name="Normalny 2 94 12 6 2 47 4" xfId="15574"/>
    <cellStyle name="Normalny 2 94 12 6 2 47 5" xfId="15575"/>
    <cellStyle name="Normalny 2 94 12 6 2 47 6" xfId="15576"/>
    <cellStyle name="Normalny 2 94 12 6 2 48" xfId="15577"/>
    <cellStyle name="Normalny 2 94 12 6 2 48 2" xfId="15578"/>
    <cellStyle name="Normalny 2 94 12 6 2 48 3" xfId="15579"/>
    <cellStyle name="Normalny 2 94 12 6 2 48 4" xfId="15580"/>
    <cellStyle name="Normalny 2 94 12 6 2 48 5" xfId="15581"/>
    <cellStyle name="Normalny 2 94 12 6 2 48 6" xfId="15582"/>
    <cellStyle name="Normalny 2 94 12 6 2 49" xfId="15583"/>
    <cellStyle name="Normalny 2 94 12 6 2 49 2" xfId="15584"/>
    <cellStyle name="Normalny 2 94 12 6 2 49 3" xfId="15585"/>
    <cellStyle name="Normalny 2 94 12 6 2 49 4" xfId="15586"/>
    <cellStyle name="Normalny 2 94 12 6 2 49 5" xfId="15587"/>
    <cellStyle name="Normalny 2 94 12 6 2 49 6" xfId="15588"/>
    <cellStyle name="Normalny 2 94 12 6 2 5" xfId="15589"/>
    <cellStyle name="Normalny 2 94 12 6 2 5 2" xfId="15590"/>
    <cellStyle name="Normalny 2 94 12 6 2 5 3" xfId="15591"/>
    <cellStyle name="Normalny 2 94 12 6 2 5 4" xfId="15592"/>
    <cellStyle name="Normalny 2 94 12 6 2 5 5" xfId="15593"/>
    <cellStyle name="Normalny 2 94 12 6 2 5 6" xfId="15594"/>
    <cellStyle name="Normalny 2 94 12 6 2 50" xfId="15595"/>
    <cellStyle name="Normalny 2 94 12 6 2 50 2" xfId="15596"/>
    <cellStyle name="Normalny 2 94 12 6 2 50 3" xfId="15597"/>
    <cellStyle name="Normalny 2 94 12 6 2 50 4" xfId="15598"/>
    <cellStyle name="Normalny 2 94 12 6 2 50 5" xfId="15599"/>
    <cellStyle name="Normalny 2 94 12 6 2 50 6" xfId="15600"/>
    <cellStyle name="Normalny 2 94 12 6 2 51" xfId="15601"/>
    <cellStyle name="Normalny 2 94 12 6 2 51 2" xfId="15602"/>
    <cellStyle name="Normalny 2 94 12 6 2 51 3" xfId="15603"/>
    <cellStyle name="Normalny 2 94 12 6 2 51 4" xfId="15604"/>
    <cellStyle name="Normalny 2 94 12 6 2 51 5" xfId="15605"/>
    <cellStyle name="Normalny 2 94 12 6 2 51 6" xfId="15606"/>
    <cellStyle name="Normalny 2 94 12 6 2 52" xfId="15607"/>
    <cellStyle name="Normalny 2 94 12 6 2 52 2" xfId="15608"/>
    <cellStyle name="Normalny 2 94 12 6 2 52 3" xfId="15609"/>
    <cellStyle name="Normalny 2 94 12 6 2 52 4" xfId="15610"/>
    <cellStyle name="Normalny 2 94 12 6 2 52 5" xfId="15611"/>
    <cellStyle name="Normalny 2 94 12 6 2 52 6" xfId="15612"/>
    <cellStyle name="Normalny 2 94 12 6 2 53" xfId="15613"/>
    <cellStyle name="Normalny 2 94 12 6 2 53 2" xfId="15614"/>
    <cellStyle name="Normalny 2 94 12 6 2 53 3" xfId="15615"/>
    <cellStyle name="Normalny 2 94 12 6 2 53 4" xfId="15616"/>
    <cellStyle name="Normalny 2 94 12 6 2 53 5" xfId="15617"/>
    <cellStyle name="Normalny 2 94 12 6 2 53 6" xfId="15618"/>
    <cellStyle name="Normalny 2 94 12 6 2 54" xfId="15619"/>
    <cellStyle name="Normalny 2 94 12 6 2 54 2" xfId="15620"/>
    <cellStyle name="Normalny 2 94 12 6 2 54 3" xfId="15621"/>
    <cellStyle name="Normalny 2 94 12 6 2 54 4" xfId="15622"/>
    <cellStyle name="Normalny 2 94 12 6 2 54 5" xfId="15623"/>
    <cellStyle name="Normalny 2 94 12 6 2 54 6" xfId="15624"/>
    <cellStyle name="Normalny 2 94 12 6 2 55" xfId="15625"/>
    <cellStyle name="Normalny 2 94 12 6 2 55 2" xfId="15626"/>
    <cellStyle name="Normalny 2 94 12 6 2 55 3" xfId="15627"/>
    <cellStyle name="Normalny 2 94 12 6 2 55 4" xfId="15628"/>
    <cellStyle name="Normalny 2 94 12 6 2 55 5" xfId="15629"/>
    <cellStyle name="Normalny 2 94 12 6 2 55 6" xfId="15630"/>
    <cellStyle name="Normalny 2 94 12 6 2 56" xfId="15631"/>
    <cellStyle name="Normalny 2 94 12 6 2 56 2" xfId="15632"/>
    <cellStyle name="Normalny 2 94 12 6 2 56 3" xfId="15633"/>
    <cellStyle name="Normalny 2 94 12 6 2 56 4" xfId="15634"/>
    <cellStyle name="Normalny 2 94 12 6 2 56 5" xfId="15635"/>
    <cellStyle name="Normalny 2 94 12 6 2 56 6" xfId="15636"/>
    <cellStyle name="Normalny 2 94 12 6 2 57" xfId="15637"/>
    <cellStyle name="Normalny 2 94 12 6 2 57 2" xfId="15638"/>
    <cellStyle name="Normalny 2 94 12 6 2 57 3" xfId="15639"/>
    <cellStyle name="Normalny 2 94 12 6 2 57 4" xfId="15640"/>
    <cellStyle name="Normalny 2 94 12 6 2 57 5" xfId="15641"/>
    <cellStyle name="Normalny 2 94 12 6 2 57 6" xfId="15642"/>
    <cellStyle name="Normalny 2 94 12 6 2 58" xfId="15643"/>
    <cellStyle name="Normalny 2 94 12 6 2 58 2" xfId="15644"/>
    <cellStyle name="Normalny 2 94 12 6 2 58 3" xfId="15645"/>
    <cellStyle name="Normalny 2 94 12 6 2 58 4" xfId="15646"/>
    <cellStyle name="Normalny 2 94 12 6 2 58 5" xfId="15647"/>
    <cellStyle name="Normalny 2 94 12 6 2 58 6" xfId="15648"/>
    <cellStyle name="Normalny 2 94 12 6 2 59" xfId="15649"/>
    <cellStyle name="Normalny 2 94 12 6 2 59 2" xfId="15650"/>
    <cellStyle name="Normalny 2 94 12 6 2 59 3" xfId="15651"/>
    <cellStyle name="Normalny 2 94 12 6 2 59 4" xfId="15652"/>
    <cellStyle name="Normalny 2 94 12 6 2 59 5" xfId="15653"/>
    <cellStyle name="Normalny 2 94 12 6 2 59 6" xfId="15654"/>
    <cellStyle name="Normalny 2 94 12 6 2 6" xfId="15655"/>
    <cellStyle name="Normalny 2 94 12 6 2 6 2" xfId="15656"/>
    <cellStyle name="Normalny 2 94 12 6 2 6 3" xfId="15657"/>
    <cellStyle name="Normalny 2 94 12 6 2 6 4" xfId="15658"/>
    <cellStyle name="Normalny 2 94 12 6 2 6 5" xfId="15659"/>
    <cellStyle name="Normalny 2 94 12 6 2 6 6" xfId="15660"/>
    <cellStyle name="Normalny 2 94 12 6 2 60" xfId="15661"/>
    <cellStyle name="Normalny 2 94 12 6 2 60 2" xfId="15662"/>
    <cellStyle name="Normalny 2 94 12 6 2 60 3" xfId="15663"/>
    <cellStyle name="Normalny 2 94 12 6 2 60 4" xfId="15664"/>
    <cellStyle name="Normalny 2 94 12 6 2 60 5" xfId="15665"/>
    <cellStyle name="Normalny 2 94 12 6 2 60 6" xfId="15666"/>
    <cellStyle name="Normalny 2 94 12 6 2 61" xfId="15667"/>
    <cellStyle name="Normalny 2 94 12 6 2 61 2" xfId="15668"/>
    <cellStyle name="Normalny 2 94 12 6 2 61 3" xfId="15669"/>
    <cellStyle name="Normalny 2 94 12 6 2 61 4" xfId="15670"/>
    <cellStyle name="Normalny 2 94 12 6 2 61 5" xfId="15671"/>
    <cellStyle name="Normalny 2 94 12 6 2 61 6" xfId="15672"/>
    <cellStyle name="Normalny 2 94 12 6 2 62" xfId="15673"/>
    <cellStyle name="Normalny 2 94 12 6 2 62 2" xfId="15674"/>
    <cellStyle name="Normalny 2 94 12 6 2 62 3" xfId="15675"/>
    <cellStyle name="Normalny 2 94 12 6 2 62 4" xfId="15676"/>
    <cellStyle name="Normalny 2 94 12 6 2 62 5" xfId="15677"/>
    <cellStyle name="Normalny 2 94 12 6 2 62 6" xfId="15678"/>
    <cellStyle name="Normalny 2 94 12 6 2 63" xfId="15679"/>
    <cellStyle name="Normalny 2 94 12 6 2 63 2" xfId="15680"/>
    <cellStyle name="Normalny 2 94 12 6 2 63 3" xfId="15681"/>
    <cellStyle name="Normalny 2 94 12 6 2 63 4" xfId="15682"/>
    <cellStyle name="Normalny 2 94 12 6 2 63 5" xfId="15683"/>
    <cellStyle name="Normalny 2 94 12 6 2 63 6" xfId="15684"/>
    <cellStyle name="Normalny 2 94 12 6 2 64" xfId="15685"/>
    <cellStyle name="Normalny 2 94 12 6 2 64 2" xfId="15686"/>
    <cellStyle name="Normalny 2 94 12 6 2 64 3" xfId="15687"/>
    <cellStyle name="Normalny 2 94 12 6 2 64 4" xfId="15688"/>
    <cellStyle name="Normalny 2 94 12 6 2 64 5" xfId="15689"/>
    <cellStyle name="Normalny 2 94 12 6 2 64 6" xfId="15690"/>
    <cellStyle name="Normalny 2 94 12 6 2 65" xfId="15691"/>
    <cellStyle name="Normalny 2 94 12 6 2 65 2" xfId="15692"/>
    <cellStyle name="Normalny 2 94 12 6 2 65 3" xfId="15693"/>
    <cellStyle name="Normalny 2 94 12 6 2 65 4" xfId="15694"/>
    <cellStyle name="Normalny 2 94 12 6 2 65 5" xfId="15695"/>
    <cellStyle name="Normalny 2 94 12 6 2 65 6" xfId="15696"/>
    <cellStyle name="Normalny 2 94 12 6 2 66" xfId="15697"/>
    <cellStyle name="Normalny 2 94 12 6 2 66 2" xfId="15698"/>
    <cellStyle name="Normalny 2 94 12 6 2 66 3" xfId="15699"/>
    <cellStyle name="Normalny 2 94 12 6 2 66 4" xfId="15700"/>
    <cellStyle name="Normalny 2 94 12 6 2 66 5" xfId="15701"/>
    <cellStyle name="Normalny 2 94 12 6 2 66 6" xfId="15702"/>
    <cellStyle name="Normalny 2 94 12 6 2 67" xfId="15703"/>
    <cellStyle name="Normalny 2 94 12 6 2 67 2" xfId="15704"/>
    <cellStyle name="Normalny 2 94 12 6 2 67 3" xfId="15705"/>
    <cellStyle name="Normalny 2 94 12 6 2 67 4" xfId="15706"/>
    <cellStyle name="Normalny 2 94 12 6 2 67 5" xfId="15707"/>
    <cellStyle name="Normalny 2 94 12 6 2 67 6" xfId="15708"/>
    <cellStyle name="Normalny 2 94 12 6 2 68" xfId="15709"/>
    <cellStyle name="Normalny 2 94 12 6 2 68 2" xfId="15710"/>
    <cellStyle name="Normalny 2 94 12 6 2 68 3" xfId="15711"/>
    <cellStyle name="Normalny 2 94 12 6 2 68 4" xfId="15712"/>
    <cellStyle name="Normalny 2 94 12 6 2 68 5" xfId="15713"/>
    <cellStyle name="Normalny 2 94 12 6 2 68 6" xfId="15714"/>
    <cellStyle name="Normalny 2 94 12 6 2 69" xfId="15715"/>
    <cellStyle name="Normalny 2 94 12 6 2 69 2" xfId="15716"/>
    <cellStyle name="Normalny 2 94 12 6 2 69 3" xfId="15717"/>
    <cellStyle name="Normalny 2 94 12 6 2 69 4" xfId="15718"/>
    <cellStyle name="Normalny 2 94 12 6 2 69 5" xfId="15719"/>
    <cellStyle name="Normalny 2 94 12 6 2 69 6" xfId="15720"/>
    <cellStyle name="Normalny 2 94 12 6 2 7" xfId="15721"/>
    <cellStyle name="Normalny 2 94 12 6 2 7 2" xfId="15722"/>
    <cellStyle name="Normalny 2 94 12 6 2 7 3" xfId="15723"/>
    <cellStyle name="Normalny 2 94 12 6 2 7 4" xfId="15724"/>
    <cellStyle name="Normalny 2 94 12 6 2 7 5" xfId="15725"/>
    <cellStyle name="Normalny 2 94 12 6 2 7 6" xfId="15726"/>
    <cellStyle name="Normalny 2 94 12 6 2 70" xfId="15727"/>
    <cellStyle name="Normalny 2 94 12 6 2 70 2" xfId="15728"/>
    <cellStyle name="Normalny 2 94 12 6 2 70 3" xfId="15729"/>
    <cellStyle name="Normalny 2 94 12 6 2 70 4" xfId="15730"/>
    <cellStyle name="Normalny 2 94 12 6 2 70 5" xfId="15731"/>
    <cellStyle name="Normalny 2 94 12 6 2 70 6" xfId="15732"/>
    <cellStyle name="Normalny 2 94 12 6 2 71" xfId="15733"/>
    <cellStyle name="Normalny 2 94 12 6 2 71 10" xfId="15734"/>
    <cellStyle name="Normalny 2 94 12 6 2 71 11" xfId="15735"/>
    <cellStyle name="Normalny 2 94 12 6 2 71 12" xfId="15736"/>
    <cellStyle name="Normalny 2 94 12 6 2 71 13" xfId="15737"/>
    <cellStyle name="Normalny 2 94 12 6 2 71 14" xfId="15738"/>
    <cellStyle name="Normalny 2 94 12 6 2 71 15" xfId="15739"/>
    <cellStyle name="Normalny 2 94 12 6 2 71 16" xfId="15740"/>
    <cellStyle name="Normalny 2 94 12 6 2 71 17" xfId="15741"/>
    <cellStyle name="Normalny 2 94 12 6 2 71 18" xfId="15742"/>
    <cellStyle name="Normalny 2 94 12 6 2 71 19" xfId="15743"/>
    <cellStyle name="Normalny 2 94 12 6 2 71 2" xfId="15744"/>
    <cellStyle name="Normalny 2 94 12 6 2 71 2 2" xfId="15745"/>
    <cellStyle name="Normalny 2 94 12 6 2 71 2 3" xfId="15746"/>
    <cellStyle name="Normalny 2 94 12 6 2 71 2 4" xfId="15747"/>
    <cellStyle name="Normalny 2 94 12 6 2 71 2 5" xfId="15748"/>
    <cellStyle name="Normalny 2 94 12 6 2 71 2 6" xfId="15749"/>
    <cellStyle name="Normalny 2 94 12 6 2 71 20" xfId="15750"/>
    <cellStyle name="Normalny 2 94 12 6 2 71 21" xfId="15751"/>
    <cellStyle name="Normalny 2 94 12 6 2 71 22" xfId="15752"/>
    <cellStyle name="Normalny 2 94 12 6 2 71 23" xfId="15753"/>
    <cellStyle name="Normalny 2 94 12 6 2 71 24" xfId="15754"/>
    <cellStyle name="Normalny 2 94 12 6 2 71 3" xfId="15755"/>
    <cellStyle name="Normalny 2 94 12 6 2 71 4" xfId="15756"/>
    <cellStyle name="Normalny 2 94 12 6 2 71 5" xfId="15757"/>
    <cellStyle name="Normalny 2 94 12 6 2 71 6" xfId="15758"/>
    <cellStyle name="Normalny 2 94 12 6 2 71 7" xfId="15759"/>
    <cellStyle name="Normalny 2 94 12 6 2 71 8" xfId="15760"/>
    <cellStyle name="Normalny 2 94 12 6 2 71 9" xfId="15761"/>
    <cellStyle name="Normalny 2 94 12 6 2 72" xfId="15762"/>
    <cellStyle name="Normalny 2 94 12 6 2 73" xfId="15763"/>
    <cellStyle name="Normalny 2 94 12 6 2 73 2" xfId="15764"/>
    <cellStyle name="Normalny 2 94 12 6 2 73 2 2" xfId="15765"/>
    <cellStyle name="Normalny 2 94 12 6 2 73 2 3" xfId="15766"/>
    <cellStyle name="Normalny 2 94 12 6 2 73 2 4" xfId="15767"/>
    <cellStyle name="Normalny 2 94 12 6 2 73 2 5" xfId="15768"/>
    <cellStyle name="Normalny 2 94 12 6 2 73 2 6" xfId="15769"/>
    <cellStyle name="Normalny 2 94 12 6 2 74" xfId="15770"/>
    <cellStyle name="Normalny 2 94 12 6 2 74 2" xfId="15771"/>
    <cellStyle name="Normalny 2 94 12 6 2 74 3" xfId="15772"/>
    <cellStyle name="Normalny 2 94 12 6 2 74 4" xfId="15773"/>
    <cellStyle name="Normalny 2 94 12 6 2 74 5" xfId="15774"/>
    <cellStyle name="Normalny 2 94 12 6 2 74 6" xfId="15775"/>
    <cellStyle name="Normalny 2 94 12 6 2 75" xfId="15776"/>
    <cellStyle name="Normalny 2 94 12 6 2 75 2" xfId="15777"/>
    <cellStyle name="Normalny 2 94 12 6 2 75 3" xfId="15778"/>
    <cellStyle name="Normalny 2 94 12 6 2 75 4" xfId="15779"/>
    <cellStyle name="Normalny 2 94 12 6 2 75 5" xfId="15780"/>
    <cellStyle name="Normalny 2 94 12 6 2 75 6" xfId="15781"/>
    <cellStyle name="Normalny 2 94 12 6 2 76" xfId="15782"/>
    <cellStyle name="Normalny 2 94 12 6 2 76 2" xfId="15783"/>
    <cellStyle name="Normalny 2 94 12 6 2 76 3" xfId="15784"/>
    <cellStyle name="Normalny 2 94 12 6 2 76 4" xfId="15785"/>
    <cellStyle name="Normalny 2 94 12 6 2 76 5" xfId="15786"/>
    <cellStyle name="Normalny 2 94 12 6 2 76 6" xfId="15787"/>
    <cellStyle name="Normalny 2 94 12 6 2 77" xfId="15788"/>
    <cellStyle name="Normalny 2 94 12 6 2 77 2" xfId="15789"/>
    <cellStyle name="Normalny 2 94 12 6 2 77 3" xfId="15790"/>
    <cellStyle name="Normalny 2 94 12 6 2 77 4" xfId="15791"/>
    <cellStyle name="Normalny 2 94 12 6 2 77 5" xfId="15792"/>
    <cellStyle name="Normalny 2 94 12 6 2 77 6" xfId="15793"/>
    <cellStyle name="Normalny 2 94 12 6 2 78" xfId="15794"/>
    <cellStyle name="Normalny 2 94 12 6 2 78 2" xfId="15795"/>
    <cellStyle name="Normalny 2 94 12 6 2 78 3" xfId="15796"/>
    <cellStyle name="Normalny 2 94 12 6 2 78 4" xfId="15797"/>
    <cellStyle name="Normalny 2 94 12 6 2 78 5" xfId="15798"/>
    <cellStyle name="Normalny 2 94 12 6 2 78 6" xfId="15799"/>
    <cellStyle name="Normalny 2 94 12 6 2 79" xfId="15800"/>
    <cellStyle name="Normalny 2 94 12 6 2 79 2" xfId="15801"/>
    <cellStyle name="Normalny 2 94 12 6 2 79 3" xfId="15802"/>
    <cellStyle name="Normalny 2 94 12 6 2 79 4" xfId="15803"/>
    <cellStyle name="Normalny 2 94 12 6 2 79 5" xfId="15804"/>
    <cellStyle name="Normalny 2 94 12 6 2 79 6" xfId="15805"/>
    <cellStyle name="Normalny 2 94 12 6 2 8" xfId="15806"/>
    <cellStyle name="Normalny 2 94 12 6 2 8 2" xfId="15807"/>
    <cellStyle name="Normalny 2 94 12 6 2 8 3" xfId="15808"/>
    <cellStyle name="Normalny 2 94 12 6 2 8 4" xfId="15809"/>
    <cellStyle name="Normalny 2 94 12 6 2 8 5" xfId="15810"/>
    <cellStyle name="Normalny 2 94 12 6 2 8 6" xfId="15811"/>
    <cellStyle name="Normalny 2 94 12 6 2 80" xfId="15812"/>
    <cellStyle name="Normalny 2 94 12 6 2 80 2" xfId="15813"/>
    <cellStyle name="Normalny 2 94 12 6 2 80 3" xfId="15814"/>
    <cellStyle name="Normalny 2 94 12 6 2 80 4" xfId="15815"/>
    <cellStyle name="Normalny 2 94 12 6 2 80 5" xfId="15816"/>
    <cellStyle name="Normalny 2 94 12 6 2 80 6" xfId="15817"/>
    <cellStyle name="Normalny 2 94 12 6 2 81" xfId="15818"/>
    <cellStyle name="Normalny 2 94 12 6 2 81 2" xfId="15819"/>
    <cellStyle name="Normalny 2 94 12 6 2 81 3" xfId="15820"/>
    <cellStyle name="Normalny 2 94 12 6 2 81 4" xfId="15821"/>
    <cellStyle name="Normalny 2 94 12 6 2 81 5" xfId="15822"/>
    <cellStyle name="Normalny 2 94 12 6 2 81 6" xfId="15823"/>
    <cellStyle name="Normalny 2 94 12 6 2 82" xfId="15824"/>
    <cellStyle name="Normalny 2 94 12 6 2 82 2" xfId="15825"/>
    <cellStyle name="Normalny 2 94 12 6 2 82 3" xfId="15826"/>
    <cellStyle name="Normalny 2 94 12 6 2 82 4" xfId="15827"/>
    <cellStyle name="Normalny 2 94 12 6 2 82 5" xfId="15828"/>
    <cellStyle name="Normalny 2 94 12 6 2 82 6" xfId="15829"/>
    <cellStyle name="Normalny 2 94 12 6 2 83" xfId="15830"/>
    <cellStyle name="Normalny 2 94 12 6 2 83 2" xfId="15831"/>
    <cellStyle name="Normalny 2 94 12 6 2 83 3" xfId="15832"/>
    <cellStyle name="Normalny 2 94 12 6 2 83 4" xfId="15833"/>
    <cellStyle name="Normalny 2 94 12 6 2 83 5" xfId="15834"/>
    <cellStyle name="Normalny 2 94 12 6 2 83 6" xfId="15835"/>
    <cellStyle name="Normalny 2 94 12 6 2 84" xfId="15836"/>
    <cellStyle name="Normalny 2 94 12 6 2 84 2" xfId="15837"/>
    <cellStyle name="Normalny 2 94 12 6 2 84 3" xfId="15838"/>
    <cellStyle name="Normalny 2 94 12 6 2 84 4" xfId="15839"/>
    <cellStyle name="Normalny 2 94 12 6 2 84 5" xfId="15840"/>
    <cellStyle name="Normalny 2 94 12 6 2 84 6" xfId="15841"/>
    <cellStyle name="Normalny 2 94 12 6 2 85" xfId="15842"/>
    <cellStyle name="Normalny 2 94 12 6 2 85 2" xfId="15843"/>
    <cellStyle name="Normalny 2 94 12 6 2 85 3" xfId="15844"/>
    <cellStyle name="Normalny 2 94 12 6 2 85 4" xfId="15845"/>
    <cellStyle name="Normalny 2 94 12 6 2 85 5" xfId="15846"/>
    <cellStyle name="Normalny 2 94 12 6 2 85 6" xfId="15847"/>
    <cellStyle name="Normalny 2 94 12 6 2 86" xfId="15848"/>
    <cellStyle name="Normalny 2 94 12 6 2 86 2" xfId="15849"/>
    <cellStyle name="Normalny 2 94 12 6 2 86 3" xfId="15850"/>
    <cellStyle name="Normalny 2 94 12 6 2 86 4" xfId="15851"/>
    <cellStyle name="Normalny 2 94 12 6 2 86 5" xfId="15852"/>
    <cellStyle name="Normalny 2 94 12 6 2 86 6" xfId="15853"/>
    <cellStyle name="Normalny 2 94 12 6 2 87" xfId="15854"/>
    <cellStyle name="Normalny 2 94 12 6 2 87 2" xfId="15855"/>
    <cellStyle name="Normalny 2 94 12 6 2 87 3" xfId="15856"/>
    <cellStyle name="Normalny 2 94 12 6 2 87 4" xfId="15857"/>
    <cellStyle name="Normalny 2 94 12 6 2 87 5" xfId="15858"/>
    <cellStyle name="Normalny 2 94 12 6 2 87 6" xfId="15859"/>
    <cellStyle name="Normalny 2 94 12 6 2 88" xfId="15860"/>
    <cellStyle name="Normalny 2 94 12 6 2 88 2" xfId="15861"/>
    <cellStyle name="Normalny 2 94 12 6 2 88 3" xfId="15862"/>
    <cellStyle name="Normalny 2 94 12 6 2 88 4" xfId="15863"/>
    <cellStyle name="Normalny 2 94 12 6 2 88 5" xfId="15864"/>
    <cellStyle name="Normalny 2 94 12 6 2 88 6" xfId="15865"/>
    <cellStyle name="Normalny 2 94 12 6 2 89" xfId="15866"/>
    <cellStyle name="Normalny 2 94 12 6 2 89 2" xfId="15867"/>
    <cellStyle name="Normalny 2 94 12 6 2 89 3" xfId="15868"/>
    <cellStyle name="Normalny 2 94 12 6 2 89 4" xfId="15869"/>
    <cellStyle name="Normalny 2 94 12 6 2 89 5" xfId="15870"/>
    <cellStyle name="Normalny 2 94 12 6 2 89 6" xfId="15871"/>
    <cellStyle name="Normalny 2 94 12 6 2 9" xfId="15872"/>
    <cellStyle name="Normalny 2 94 12 6 2 9 2" xfId="15873"/>
    <cellStyle name="Normalny 2 94 12 6 2 9 3" xfId="15874"/>
    <cellStyle name="Normalny 2 94 12 6 2 9 4" xfId="15875"/>
    <cellStyle name="Normalny 2 94 12 6 2 9 5" xfId="15876"/>
    <cellStyle name="Normalny 2 94 12 6 2 9 6" xfId="15877"/>
    <cellStyle name="Normalny 2 94 12 6 2 90" xfId="15878"/>
    <cellStyle name="Normalny 2 94 12 6 2 90 2" xfId="15879"/>
    <cellStyle name="Normalny 2 94 12 6 2 90 3" xfId="15880"/>
    <cellStyle name="Normalny 2 94 12 6 2 90 4" xfId="15881"/>
    <cellStyle name="Normalny 2 94 12 6 2 90 5" xfId="15882"/>
    <cellStyle name="Normalny 2 94 12 6 2 90 6" xfId="15883"/>
    <cellStyle name="Normalny 2 94 12 6 2 91" xfId="15884"/>
    <cellStyle name="Normalny 2 94 12 6 2 91 2" xfId="15885"/>
    <cellStyle name="Normalny 2 94 12 6 2 91 3" xfId="15886"/>
    <cellStyle name="Normalny 2 94 12 6 2 91 4" xfId="15887"/>
    <cellStyle name="Normalny 2 94 12 6 2 91 5" xfId="15888"/>
    <cellStyle name="Normalny 2 94 12 6 2 91 6" xfId="15889"/>
    <cellStyle name="Normalny 2 94 12 6 2 92" xfId="15890"/>
    <cellStyle name="Normalny 2 94 12 6 2 92 2" xfId="15891"/>
    <cellStyle name="Normalny 2 94 12 6 2 92 3" xfId="15892"/>
    <cellStyle name="Normalny 2 94 12 6 2 92 4" xfId="15893"/>
    <cellStyle name="Normalny 2 94 12 6 2 92 5" xfId="15894"/>
    <cellStyle name="Normalny 2 94 12 6 2 92 6" xfId="15895"/>
    <cellStyle name="Normalny 2 94 12 6 2 93" xfId="15896"/>
    <cellStyle name="Normalny 2 94 12 6 2 93 2" xfId="15897"/>
    <cellStyle name="Normalny 2 94 12 6 2 93 3" xfId="15898"/>
    <cellStyle name="Normalny 2 94 12 6 2 93 4" xfId="15899"/>
    <cellStyle name="Normalny 2 94 12 6 2 93 5" xfId="15900"/>
    <cellStyle name="Normalny 2 94 12 6 2 93 6" xfId="15901"/>
    <cellStyle name="Normalny 2 94 12 6 2 94" xfId="15902"/>
    <cellStyle name="Normalny 2 94 12 6 2 94 2" xfId="15903"/>
    <cellStyle name="Normalny 2 94 12 6 2 94 3" xfId="15904"/>
    <cellStyle name="Normalny 2 94 12 6 2 94 4" xfId="15905"/>
    <cellStyle name="Normalny 2 94 12 6 2 94 5" xfId="15906"/>
    <cellStyle name="Normalny 2 94 12 6 2 94 6" xfId="15907"/>
    <cellStyle name="Normalny 2 94 12 6 2 95" xfId="15908"/>
    <cellStyle name="Normalny 2 94 12 6 2 96" xfId="15909"/>
    <cellStyle name="Normalny 2 94 12 6 2 97" xfId="15910"/>
    <cellStyle name="Normalny 2 94 12 6 2 98" xfId="15911"/>
    <cellStyle name="Normalny 2 94 12 6 2 99" xfId="15912"/>
    <cellStyle name="Normalny 2 94 12 6 20" xfId="15913"/>
    <cellStyle name="Normalny 2 94 12 6 21" xfId="15914"/>
    <cellStyle name="Normalny 2 94 12 6 22" xfId="15915"/>
    <cellStyle name="Normalny 2 94 12 6 23" xfId="15916"/>
    <cellStyle name="Normalny 2 94 12 6 24" xfId="15917"/>
    <cellStyle name="Normalny 2 94 12 6 25" xfId="15918"/>
    <cellStyle name="Normalny 2 94 12 6 26" xfId="15919"/>
    <cellStyle name="Normalny 2 94 12 6 27" xfId="15920"/>
    <cellStyle name="Normalny 2 94 12 6 28" xfId="15921"/>
    <cellStyle name="Normalny 2 94 12 6 29" xfId="15922"/>
    <cellStyle name="Normalny 2 94 12 6 3" xfId="15923"/>
    <cellStyle name="Normalny 2 94 12 6 3 10" xfId="15924"/>
    <cellStyle name="Normalny 2 94 12 6 3 10 2" xfId="15925"/>
    <cellStyle name="Normalny 2 94 12 6 3 10 3" xfId="15926"/>
    <cellStyle name="Normalny 2 94 12 6 3 10 4" xfId="15927"/>
    <cellStyle name="Normalny 2 94 12 6 3 10 5" xfId="15928"/>
    <cellStyle name="Normalny 2 94 12 6 3 10 6" xfId="15929"/>
    <cellStyle name="Normalny 2 94 12 6 3 11" xfId="15930"/>
    <cellStyle name="Normalny 2 94 12 6 3 11 2" xfId="15931"/>
    <cellStyle name="Normalny 2 94 12 6 3 11 3" xfId="15932"/>
    <cellStyle name="Normalny 2 94 12 6 3 11 4" xfId="15933"/>
    <cellStyle name="Normalny 2 94 12 6 3 11 5" xfId="15934"/>
    <cellStyle name="Normalny 2 94 12 6 3 11 6" xfId="15935"/>
    <cellStyle name="Normalny 2 94 12 6 3 12" xfId="15936"/>
    <cellStyle name="Normalny 2 94 12 6 3 12 2" xfId="15937"/>
    <cellStyle name="Normalny 2 94 12 6 3 12 3" xfId="15938"/>
    <cellStyle name="Normalny 2 94 12 6 3 12 4" xfId="15939"/>
    <cellStyle name="Normalny 2 94 12 6 3 12 5" xfId="15940"/>
    <cellStyle name="Normalny 2 94 12 6 3 12 6" xfId="15941"/>
    <cellStyle name="Normalny 2 94 12 6 3 13" xfId="15942"/>
    <cellStyle name="Normalny 2 94 12 6 3 13 2" xfId="15943"/>
    <cellStyle name="Normalny 2 94 12 6 3 13 3" xfId="15944"/>
    <cellStyle name="Normalny 2 94 12 6 3 13 4" xfId="15945"/>
    <cellStyle name="Normalny 2 94 12 6 3 13 5" xfId="15946"/>
    <cellStyle name="Normalny 2 94 12 6 3 13 6" xfId="15947"/>
    <cellStyle name="Normalny 2 94 12 6 3 14" xfId="15948"/>
    <cellStyle name="Normalny 2 94 12 6 3 14 2" xfId="15949"/>
    <cellStyle name="Normalny 2 94 12 6 3 14 3" xfId="15950"/>
    <cellStyle name="Normalny 2 94 12 6 3 14 4" xfId="15951"/>
    <cellStyle name="Normalny 2 94 12 6 3 14 5" xfId="15952"/>
    <cellStyle name="Normalny 2 94 12 6 3 14 6" xfId="15953"/>
    <cellStyle name="Normalny 2 94 12 6 3 15" xfId="15954"/>
    <cellStyle name="Normalny 2 94 12 6 3 15 2" xfId="15955"/>
    <cellStyle name="Normalny 2 94 12 6 3 15 3" xfId="15956"/>
    <cellStyle name="Normalny 2 94 12 6 3 15 4" xfId="15957"/>
    <cellStyle name="Normalny 2 94 12 6 3 15 5" xfId="15958"/>
    <cellStyle name="Normalny 2 94 12 6 3 15 6" xfId="15959"/>
    <cellStyle name="Normalny 2 94 12 6 3 16" xfId="15960"/>
    <cellStyle name="Normalny 2 94 12 6 3 16 2" xfId="15961"/>
    <cellStyle name="Normalny 2 94 12 6 3 16 3" xfId="15962"/>
    <cellStyle name="Normalny 2 94 12 6 3 16 4" xfId="15963"/>
    <cellStyle name="Normalny 2 94 12 6 3 16 5" xfId="15964"/>
    <cellStyle name="Normalny 2 94 12 6 3 16 6" xfId="15965"/>
    <cellStyle name="Normalny 2 94 12 6 3 17" xfId="15966"/>
    <cellStyle name="Normalny 2 94 12 6 3 17 2" xfId="15967"/>
    <cellStyle name="Normalny 2 94 12 6 3 17 3" xfId="15968"/>
    <cellStyle name="Normalny 2 94 12 6 3 17 4" xfId="15969"/>
    <cellStyle name="Normalny 2 94 12 6 3 17 5" xfId="15970"/>
    <cellStyle name="Normalny 2 94 12 6 3 17 6" xfId="15971"/>
    <cellStyle name="Normalny 2 94 12 6 3 18" xfId="15972"/>
    <cellStyle name="Normalny 2 94 12 6 3 18 2" xfId="15973"/>
    <cellStyle name="Normalny 2 94 12 6 3 18 3" xfId="15974"/>
    <cellStyle name="Normalny 2 94 12 6 3 18 4" xfId="15975"/>
    <cellStyle name="Normalny 2 94 12 6 3 18 5" xfId="15976"/>
    <cellStyle name="Normalny 2 94 12 6 3 18 6" xfId="15977"/>
    <cellStyle name="Normalny 2 94 12 6 3 19" xfId="15978"/>
    <cellStyle name="Normalny 2 94 12 6 3 19 2" xfId="15979"/>
    <cellStyle name="Normalny 2 94 12 6 3 19 3" xfId="15980"/>
    <cellStyle name="Normalny 2 94 12 6 3 19 4" xfId="15981"/>
    <cellStyle name="Normalny 2 94 12 6 3 19 5" xfId="15982"/>
    <cellStyle name="Normalny 2 94 12 6 3 19 6" xfId="15983"/>
    <cellStyle name="Normalny 2 94 12 6 3 2" xfId="15984"/>
    <cellStyle name="Normalny 2 94 12 6 3 2 10" xfId="15985"/>
    <cellStyle name="Normalny 2 94 12 6 3 2 11" xfId="15986"/>
    <cellStyle name="Normalny 2 94 12 6 3 2 12" xfId="15987"/>
    <cellStyle name="Normalny 2 94 12 6 3 2 13" xfId="15988"/>
    <cellStyle name="Normalny 2 94 12 6 3 2 14" xfId="15989"/>
    <cellStyle name="Normalny 2 94 12 6 3 2 15" xfId="15990"/>
    <cellStyle name="Normalny 2 94 12 6 3 2 16" xfId="15991"/>
    <cellStyle name="Normalny 2 94 12 6 3 2 17" xfId="15992"/>
    <cellStyle name="Normalny 2 94 12 6 3 2 18" xfId="15993"/>
    <cellStyle name="Normalny 2 94 12 6 3 2 19" xfId="15994"/>
    <cellStyle name="Normalny 2 94 12 6 3 2 2" xfId="15995"/>
    <cellStyle name="Normalny 2 94 12 6 3 2 2 2" xfId="15996"/>
    <cellStyle name="Normalny 2 94 12 6 3 2 2 3" xfId="15997"/>
    <cellStyle name="Normalny 2 94 12 6 3 2 2 4" xfId="15998"/>
    <cellStyle name="Normalny 2 94 12 6 3 2 2 5" xfId="15999"/>
    <cellStyle name="Normalny 2 94 12 6 3 2 2 6" xfId="16000"/>
    <cellStyle name="Normalny 2 94 12 6 3 2 20" xfId="16001"/>
    <cellStyle name="Normalny 2 94 12 6 3 2 21" xfId="16002"/>
    <cellStyle name="Normalny 2 94 12 6 3 2 22" xfId="16003"/>
    <cellStyle name="Normalny 2 94 12 6 3 2 23" xfId="16004"/>
    <cellStyle name="Normalny 2 94 12 6 3 2 24" xfId="16005"/>
    <cellStyle name="Normalny 2 94 12 6 3 2 3" xfId="16006"/>
    <cellStyle name="Normalny 2 94 12 6 3 2 4" xfId="16007"/>
    <cellStyle name="Normalny 2 94 12 6 3 2 5" xfId="16008"/>
    <cellStyle name="Normalny 2 94 12 6 3 2 6" xfId="16009"/>
    <cellStyle name="Normalny 2 94 12 6 3 2 7" xfId="16010"/>
    <cellStyle name="Normalny 2 94 12 6 3 2 8" xfId="16011"/>
    <cellStyle name="Normalny 2 94 12 6 3 2 9" xfId="16012"/>
    <cellStyle name="Normalny 2 94 12 6 3 20" xfId="16013"/>
    <cellStyle name="Normalny 2 94 12 6 3 20 2" xfId="16014"/>
    <cellStyle name="Normalny 2 94 12 6 3 20 3" xfId="16015"/>
    <cellStyle name="Normalny 2 94 12 6 3 20 4" xfId="16016"/>
    <cellStyle name="Normalny 2 94 12 6 3 20 5" xfId="16017"/>
    <cellStyle name="Normalny 2 94 12 6 3 20 6" xfId="16018"/>
    <cellStyle name="Normalny 2 94 12 6 3 21" xfId="16019"/>
    <cellStyle name="Normalny 2 94 12 6 3 21 2" xfId="16020"/>
    <cellStyle name="Normalny 2 94 12 6 3 21 3" xfId="16021"/>
    <cellStyle name="Normalny 2 94 12 6 3 21 4" xfId="16022"/>
    <cellStyle name="Normalny 2 94 12 6 3 21 5" xfId="16023"/>
    <cellStyle name="Normalny 2 94 12 6 3 21 6" xfId="16024"/>
    <cellStyle name="Normalny 2 94 12 6 3 22" xfId="16025"/>
    <cellStyle name="Normalny 2 94 12 6 3 22 2" xfId="16026"/>
    <cellStyle name="Normalny 2 94 12 6 3 22 3" xfId="16027"/>
    <cellStyle name="Normalny 2 94 12 6 3 22 4" xfId="16028"/>
    <cellStyle name="Normalny 2 94 12 6 3 22 5" xfId="16029"/>
    <cellStyle name="Normalny 2 94 12 6 3 22 6" xfId="16030"/>
    <cellStyle name="Normalny 2 94 12 6 3 23" xfId="16031"/>
    <cellStyle name="Normalny 2 94 12 6 3 23 2" xfId="16032"/>
    <cellStyle name="Normalny 2 94 12 6 3 23 3" xfId="16033"/>
    <cellStyle name="Normalny 2 94 12 6 3 23 4" xfId="16034"/>
    <cellStyle name="Normalny 2 94 12 6 3 23 5" xfId="16035"/>
    <cellStyle name="Normalny 2 94 12 6 3 23 6" xfId="16036"/>
    <cellStyle name="Normalny 2 94 12 6 3 24" xfId="16037"/>
    <cellStyle name="Normalny 2 94 12 6 3 24 2" xfId="16038"/>
    <cellStyle name="Normalny 2 94 12 6 3 24 3" xfId="16039"/>
    <cellStyle name="Normalny 2 94 12 6 3 24 4" xfId="16040"/>
    <cellStyle name="Normalny 2 94 12 6 3 24 5" xfId="16041"/>
    <cellStyle name="Normalny 2 94 12 6 3 24 6" xfId="16042"/>
    <cellStyle name="Normalny 2 94 12 6 3 25" xfId="16043"/>
    <cellStyle name="Normalny 2 94 12 6 3 25 2" xfId="16044"/>
    <cellStyle name="Normalny 2 94 12 6 3 25 3" xfId="16045"/>
    <cellStyle name="Normalny 2 94 12 6 3 25 4" xfId="16046"/>
    <cellStyle name="Normalny 2 94 12 6 3 25 5" xfId="16047"/>
    <cellStyle name="Normalny 2 94 12 6 3 25 6" xfId="16048"/>
    <cellStyle name="Normalny 2 94 12 6 3 26" xfId="16049"/>
    <cellStyle name="Normalny 2 94 12 6 3 26 2" xfId="16050"/>
    <cellStyle name="Normalny 2 94 12 6 3 26 3" xfId="16051"/>
    <cellStyle name="Normalny 2 94 12 6 3 26 4" xfId="16052"/>
    <cellStyle name="Normalny 2 94 12 6 3 26 5" xfId="16053"/>
    <cellStyle name="Normalny 2 94 12 6 3 26 6" xfId="16054"/>
    <cellStyle name="Normalny 2 94 12 6 3 27" xfId="16055"/>
    <cellStyle name="Normalny 2 94 12 6 3 28" xfId="16056"/>
    <cellStyle name="Normalny 2 94 12 6 3 29" xfId="16057"/>
    <cellStyle name="Normalny 2 94 12 6 3 3" xfId="16058"/>
    <cellStyle name="Normalny 2 94 12 6 3 30" xfId="16059"/>
    <cellStyle name="Normalny 2 94 12 6 3 31" xfId="16060"/>
    <cellStyle name="Normalny 2 94 12 6 3 32" xfId="16061"/>
    <cellStyle name="Normalny 2 94 12 6 3 4" xfId="16062"/>
    <cellStyle name="Normalny 2 94 12 6 3 5" xfId="16063"/>
    <cellStyle name="Normalny 2 94 12 6 3 5 2" xfId="16064"/>
    <cellStyle name="Normalny 2 94 12 6 3 5 2 2" xfId="16065"/>
    <cellStyle name="Normalny 2 94 12 6 3 5 2 3" xfId="16066"/>
    <cellStyle name="Normalny 2 94 12 6 3 5 2 4" xfId="16067"/>
    <cellStyle name="Normalny 2 94 12 6 3 5 2 5" xfId="16068"/>
    <cellStyle name="Normalny 2 94 12 6 3 5 2 6" xfId="16069"/>
    <cellStyle name="Normalny 2 94 12 6 3 6" xfId="16070"/>
    <cellStyle name="Normalny 2 94 12 6 3 6 2" xfId="16071"/>
    <cellStyle name="Normalny 2 94 12 6 3 6 3" xfId="16072"/>
    <cellStyle name="Normalny 2 94 12 6 3 6 4" xfId="16073"/>
    <cellStyle name="Normalny 2 94 12 6 3 6 5" xfId="16074"/>
    <cellStyle name="Normalny 2 94 12 6 3 6 6" xfId="16075"/>
    <cellStyle name="Normalny 2 94 12 6 3 7" xfId="16076"/>
    <cellStyle name="Normalny 2 94 12 6 3 7 2" xfId="16077"/>
    <cellStyle name="Normalny 2 94 12 6 3 7 3" xfId="16078"/>
    <cellStyle name="Normalny 2 94 12 6 3 7 4" xfId="16079"/>
    <cellStyle name="Normalny 2 94 12 6 3 7 5" xfId="16080"/>
    <cellStyle name="Normalny 2 94 12 6 3 7 6" xfId="16081"/>
    <cellStyle name="Normalny 2 94 12 6 3 8" xfId="16082"/>
    <cellStyle name="Normalny 2 94 12 6 3 8 2" xfId="16083"/>
    <cellStyle name="Normalny 2 94 12 6 3 8 3" xfId="16084"/>
    <cellStyle name="Normalny 2 94 12 6 3 8 4" xfId="16085"/>
    <cellStyle name="Normalny 2 94 12 6 3 8 5" xfId="16086"/>
    <cellStyle name="Normalny 2 94 12 6 3 8 6" xfId="16087"/>
    <cellStyle name="Normalny 2 94 12 6 3 9" xfId="16088"/>
    <cellStyle name="Normalny 2 94 12 6 3 9 2" xfId="16089"/>
    <cellStyle name="Normalny 2 94 12 6 3 9 3" xfId="16090"/>
    <cellStyle name="Normalny 2 94 12 6 3 9 4" xfId="16091"/>
    <cellStyle name="Normalny 2 94 12 6 3 9 5" xfId="16092"/>
    <cellStyle name="Normalny 2 94 12 6 3 9 6" xfId="16093"/>
    <cellStyle name="Normalny 2 94 12 6 30" xfId="16094"/>
    <cellStyle name="Normalny 2 94 12 6 31" xfId="16095"/>
    <cellStyle name="Normalny 2 94 12 6 32" xfId="16096"/>
    <cellStyle name="Normalny 2 94 12 6 33" xfId="16097"/>
    <cellStyle name="Normalny 2 94 12 6 34" xfId="16098"/>
    <cellStyle name="Normalny 2 94 12 6 35" xfId="16099"/>
    <cellStyle name="Normalny 2 94 12 6 36" xfId="16100"/>
    <cellStyle name="Normalny 2 94 12 6 37" xfId="16101"/>
    <cellStyle name="Normalny 2 94 12 6 38" xfId="16102"/>
    <cellStyle name="Normalny 2 94 12 6 39" xfId="16103"/>
    <cellStyle name="Normalny 2 94 12 6 4" xfId="16104"/>
    <cellStyle name="Normalny 2 94 12 6 40" xfId="16105"/>
    <cellStyle name="Normalny 2 94 12 6 41" xfId="16106"/>
    <cellStyle name="Normalny 2 94 12 6 42" xfId="16107"/>
    <cellStyle name="Normalny 2 94 12 6 43" xfId="16108"/>
    <cellStyle name="Normalny 2 94 12 6 44" xfId="16109"/>
    <cellStyle name="Normalny 2 94 12 6 45" xfId="16110"/>
    <cellStyle name="Normalny 2 94 12 6 46" xfId="16111"/>
    <cellStyle name="Normalny 2 94 12 6 47" xfId="16112"/>
    <cellStyle name="Normalny 2 94 12 6 48" xfId="16113"/>
    <cellStyle name="Normalny 2 94 12 6 49" xfId="16114"/>
    <cellStyle name="Normalny 2 94 12 6 5" xfId="16115"/>
    <cellStyle name="Normalny 2 94 12 6 50" xfId="16116"/>
    <cellStyle name="Normalny 2 94 12 6 51" xfId="16117"/>
    <cellStyle name="Normalny 2 94 12 6 52" xfId="16118"/>
    <cellStyle name="Normalny 2 94 12 6 53" xfId="16119"/>
    <cellStyle name="Normalny 2 94 12 6 54" xfId="16120"/>
    <cellStyle name="Normalny 2 94 12 6 55" xfId="16121"/>
    <cellStyle name="Normalny 2 94 12 6 56" xfId="16122"/>
    <cellStyle name="Normalny 2 94 12 6 57" xfId="16123"/>
    <cellStyle name="Normalny 2 94 12 6 58" xfId="16124"/>
    <cellStyle name="Normalny 2 94 12 6 59" xfId="16125"/>
    <cellStyle name="Normalny 2 94 12 6 6" xfId="16126"/>
    <cellStyle name="Normalny 2 94 12 6 60" xfId="16127"/>
    <cellStyle name="Normalny 2 94 12 6 61" xfId="16128"/>
    <cellStyle name="Normalny 2 94 12 6 62" xfId="16129"/>
    <cellStyle name="Normalny 2 94 12 6 63" xfId="16130"/>
    <cellStyle name="Normalny 2 94 12 6 64" xfId="16131"/>
    <cellStyle name="Normalny 2 94 12 6 65" xfId="16132"/>
    <cellStyle name="Normalny 2 94 12 6 66" xfId="16133"/>
    <cellStyle name="Normalny 2 94 12 6 67" xfId="16134"/>
    <cellStyle name="Normalny 2 94 12 6 68" xfId="16135"/>
    <cellStyle name="Normalny 2 94 12 6 69" xfId="16136"/>
    <cellStyle name="Normalny 2 94 12 6 7" xfId="16137"/>
    <cellStyle name="Normalny 2 94 12 6 70" xfId="16138"/>
    <cellStyle name="Normalny 2 94 12 6 71" xfId="16139"/>
    <cellStyle name="Normalny 2 94 12 6 72" xfId="16140"/>
    <cellStyle name="Normalny 2 94 12 6 73" xfId="16141"/>
    <cellStyle name="Normalny 2 94 12 6 73 10" xfId="16142"/>
    <cellStyle name="Normalny 2 94 12 6 73 10 2" xfId="16143"/>
    <cellStyle name="Normalny 2 94 12 6 73 10 3" xfId="16144"/>
    <cellStyle name="Normalny 2 94 12 6 73 10 4" xfId="16145"/>
    <cellStyle name="Normalny 2 94 12 6 73 10 5" xfId="16146"/>
    <cellStyle name="Normalny 2 94 12 6 73 10 6" xfId="16147"/>
    <cellStyle name="Normalny 2 94 12 6 73 11" xfId="16148"/>
    <cellStyle name="Normalny 2 94 12 6 73 11 2" xfId="16149"/>
    <cellStyle name="Normalny 2 94 12 6 73 11 3" xfId="16150"/>
    <cellStyle name="Normalny 2 94 12 6 73 11 4" xfId="16151"/>
    <cellStyle name="Normalny 2 94 12 6 73 11 5" xfId="16152"/>
    <cellStyle name="Normalny 2 94 12 6 73 11 6" xfId="16153"/>
    <cellStyle name="Normalny 2 94 12 6 73 12" xfId="16154"/>
    <cellStyle name="Normalny 2 94 12 6 73 12 2" xfId="16155"/>
    <cellStyle name="Normalny 2 94 12 6 73 12 3" xfId="16156"/>
    <cellStyle name="Normalny 2 94 12 6 73 12 4" xfId="16157"/>
    <cellStyle name="Normalny 2 94 12 6 73 12 5" xfId="16158"/>
    <cellStyle name="Normalny 2 94 12 6 73 12 6" xfId="16159"/>
    <cellStyle name="Normalny 2 94 12 6 73 13" xfId="16160"/>
    <cellStyle name="Normalny 2 94 12 6 73 13 2" xfId="16161"/>
    <cellStyle name="Normalny 2 94 12 6 73 13 3" xfId="16162"/>
    <cellStyle name="Normalny 2 94 12 6 73 13 4" xfId="16163"/>
    <cellStyle name="Normalny 2 94 12 6 73 13 5" xfId="16164"/>
    <cellStyle name="Normalny 2 94 12 6 73 13 6" xfId="16165"/>
    <cellStyle name="Normalny 2 94 12 6 73 14" xfId="16166"/>
    <cellStyle name="Normalny 2 94 12 6 73 14 2" xfId="16167"/>
    <cellStyle name="Normalny 2 94 12 6 73 14 3" xfId="16168"/>
    <cellStyle name="Normalny 2 94 12 6 73 14 4" xfId="16169"/>
    <cellStyle name="Normalny 2 94 12 6 73 14 5" xfId="16170"/>
    <cellStyle name="Normalny 2 94 12 6 73 14 6" xfId="16171"/>
    <cellStyle name="Normalny 2 94 12 6 73 15" xfId="16172"/>
    <cellStyle name="Normalny 2 94 12 6 73 15 2" xfId="16173"/>
    <cellStyle name="Normalny 2 94 12 6 73 15 3" xfId="16174"/>
    <cellStyle name="Normalny 2 94 12 6 73 15 4" xfId="16175"/>
    <cellStyle name="Normalny 2 94 12 6 73 15 5" xfId="16176"/>
    <cellStyle name="Normalny 2 94 12 6 73 15 6" xfId="16177"/>
    <cellStyle name="Normalny 2 94 12 6 73 16" xfId="16178"/>
    <cellStyle name="Normalny 2 94 12 6 73 16 2" xfId="16179"/>
    <cellStyle name="Normalny 2 94 12 6 73 16 3" xfId="16180"/>
    <cellStyle name="Normalny 2 94 12 6 73 16 4" xfId="16181"/>
    <cellStyle name="Normalny 2 94 12 6 73 16 5" xfId="16182"/>
    <cellStyle name="Normalny 2 94 12 6 73 16 6" xfId="16183"/>
    <cellStyle name="Normalny 2 94 12 6 73 17" xfId="16184"/>
    <cellStyle name="Normalny 2 94 12 6 73 17 2" xfId="16185"/>
    <cellStyle name="Normalny 2 94 12 6 73 17 3" xfId="16186"/>
    <cellStyle name="Normalny 2 94 12 6 73 17 4" xfId="16187"/>
    <cellStyle name="Normalny 2 94 12 6 73 17 5" xfId="16188"/>
    <cellStyle name="Normalny 2 94 12 6 73 17 6" xfId="16189"/>
    <cellStyle name="Normalny 2 94 12 6 73 18" xfId="16190"/>
    <cellStyle name="Normalny 2 94 12 6 73 18 2" xfId="16191"/>
    <cellStyle name="Normalny 2 94 12 6 73 18 3" xfId="16192"/>
    <cellStyle name="Normalny 2 94 12 6 73 18 4" xfId="16193"/>
    <cellStyle name="Normalny 2 94 12 6 73 18 5" xfId="16194"/>
    <cellStyle name="Normalny 2 94 12 6 73 18 6" xfId="16195"/>
    <cellStyle name="Normalny 2 94 12 6 73 19" xfId="16196"/>
    <cellStyle name="Normalny 2 94 12 6 73 19 2" xfId="16197"/>
    <cellStyle name="Normalny 2 94 12 6 73 19 3" xfId="16198"/>
    <cellStyle name="Normalny 2 94 12 6 73 19 4" xfId="16199"/>
    <cellStyle name="Normalny 2 94 12 6 73 19 5" xfId="16200"/>
    <cellStyle name="Normalny 2 94 12 6 73 19 6" xfId="16201"/>
    <cellStyle name="Normalny 2 94 12 6 73 2" xfId="16202"/>
    <cellStyle name="Normalny 2 94 12 6 73 2 2" xfId="16203"/>
    <cellStyle name="Normalny 2 94 12 6 73 2 2 2" xfId="16204"/>
    <cellStyle name="Normalny 2 94 12 6 73 2 2 3" xfId="16205"/>
    <cellStyle name="Normalny 2 94 12 6 73 2 2 4" xfId="16206"/>
    <cellStyle name="Normalny 2 94 12 6 73 2 2 5" xfId="16207"/>
    <cellStyle name="Normalny 2 94 12 6 73 2 2 6" xfId="16208"/>
    <cellStyle name="Normalny 2 94 12 6 73 20" xfId="16209"/>
    <cellStyle name="Normalny 2 94 12 6 73 20 2" xfId="16210"/>
    <cellStyle name="Normalny 2 94 12 6 73 20 3" xfId="16211"/>
    <cellStyle name="Normalny 2 94 12 6 73 20 4" xfId="16212"/>
    <cellStyle name="Normalny 2 94 12 6 73 20 5" xfId="16213"/>
    <cellStyle name="Normalny 2 94 12 6 73 20 6" xfId="16214"/>
    <cellStyle name="Normalny 2 94 12 6 73 21" xfId="16215"/>
    <cellStyle name="Normalny 2 94 12 6 73 21 2" xfId="16216"/>
    <cellStyle name="Normalny 2 94 12 6 73 21 3" xfId="16217"/>
    <cellStyle name="Normalny 2 94 12 6 73 21 4" xfId="16218"/>
    <cellStyle name="Normalny 2 94 12 6 73 21 5" xfId="16219"/>
    <cellStyle name="Normalny 2 94 12 6 73 21 6" xfId="16220"/>
    <cellStyle name="Normalny 2 94 12 6 73 22" xfId="16221"/>
    <cellStyle name="Normalny 2 94 12 6 73 22 2" xfId="16222"/>
    <cellStyle name="Normalny 2 94 12 6 73 22 3" xfId="16223"/>
    <cellStyle name="Normalny 2 94 12 6 73 22 4" xfId="16224"/>
    <cellStyle name="Normalny 2 94 12 6 73 22 5" xfId="16225"/>
    <cellStyle name="Normalny 2 94 12 6 73 22 6" xfId="16226"/>
    <cellStyle name="Normalny 2 94 12 6 73 23" xfId="16227"/>
    <cellStyle name="Normalny 2 94 12 6 73 23 2" xfId="16228"/>
    <cellStyle name="Normalny 2 94 12 6 73 23 3" xfId="16229"/>
    <cellStyle name="Normalny 2 94 12 6 73 23 4" xfId="16230"/>
    <cellStyle name="Normalny 2 94 12 6 73 23 5" xfId="16231"/>
    <cellStyle name="Normalny 2 94 12 6 73 23 6" xfId="16232"/>
    <cellStyle name="Normalny 2 94 12 6 73 24" xfId="16233"/>
    <cellStyle name="Normalny 2 94 12 6 73 24 2" xfId="16234"/>
    <cellStyle name="Normalny 2 94 12 6 73 24 3" xfId="16235"/>
    <cellStyle name="Normalny 2 94 12 6 73 24 4" xfId="16236"/>
    <cellStyle name="Normalny 2 94 12 6 73 24 5" xfId="16237"/>
    <cellStyle name="Normalny 2 94 12 6 73 24 6" xfId="16238"/>
    <cellStyle name="Normalny 2 94 12 6 73 25" xfId="16239"/>
    <cellStyle name="Normalny 2 94 12 6 73 26" xfId="16240"/>
    <cellStyle name="Normalny 2 94 12 6 73 27" xfId="16241"/>
    <cellStyle name="Normalny 2 94 12 6 73 28" xfId="16242"/>
    <cellStyle name="Normalny 2 94 12 6 73 3" xfId="16243"/>
    <cellStyle name="Normalny 2 94 12 6 73 3 2" xfId="16244"/>
    <cellStyle name="Normalny 2 94 12 6 73 3 3" xfId="16245"/>
    <cellStyle name="Normalny 2 94 12 6 73 3 4" xfId="16246"/>
    <cellStyle name="Normalny 2 94 12 6 73 3 5" xfId="16247"/>
    <cellStyle name="Normalny 2 94 12 6 73 3 6" xfId="16248"/>
    <cellStyle name="Normalny 2 94 12 6 73 4" xfId="16249"/>
    <cellStyle name="Normalny 2 94 12 6 73 4 2" xfId="16250"/>
    <cellStyle name="Normalny 2 94 12 6 73 4 3" xfId="16251"/>
    <cellStyle name="Normalny 2 94 12 6 73 4 4" xfId="16252"/>
    <cellStyle name="Normalny 2 94 12 6 73 4 5" xfId="16253"/>
    <cellStyle name="Normalny 2 94 12 6 73 4 6" xfId="16254"/>
    <cellStyle name="Normalny 2 94 12 6 73 5" xfId="16255"/>
    <cellStyle name="Normalny 2 94 12 6 73 5 2" xfId="16256"/>
    <cellStyle name="Normalny 2 94 12 6 73 5 3" xfId="16257"/>
    <cellStyle name="Normalny 2 94 12 6 73 5 4" xfId="16258"/>
    <cellStyle name="Normalny 2 94 12 6 73 5 5" xfId="16259"/>
    <cellStyle name="Normalny 2 94 12 6 73 5 6" xfId="16260"/>
    <cellStyle name="Normalny 2 94 12 6 73 6" xfId="16261"/>
    <cellStyle name="Normalny 2 94 12 6 73 6 2" xfId="16262"/>
    <cellStyle name="Normalny 2 94 12 6 73 6 3" xfId="16263"/>
    <cellStyle name="Normalny 2 94 12 6 73 6 4" xfId="16264"/>
    <cellStyle name="Normalny 2 94 12 6 73 6 5" xfId="16265"/>
    <cellStyle name="Normalny 2 94 12 6 73 6 6" xfId="16266"/>
    <cellStyle name="Normalny 2 94 12 6 73 7" xfId="16267"/>
    <cellStyle name="Normalny 2 94 12 6 73 7 2" xfId="16268"/>
    <cellStyle name="Normalny 2 94 12 6 73 7 3" xfId="16269"/>
    <cellStyle name="Normalny 2 94 12 6 73 7 4" xfId="16270"/>
    <cellStyle name="Normalny 2 94 12 6 73 7 5" xfId="16271"/>
    <cellStyle name="Normalny 2 94 12 6 73 7 6" xfId="16272"/>
    <cellStyle name="Normalny 2 94 12 6 73 8" xfId="16273"/>
    <cellStyle name="Normalny 2 94 12 6 73 8 2" xfId="16274"/>
    <cellStyle name="Normalny 2 94 12 6 73 8 3" xfId="16275"/>
    <cellStyle name="Normalny 2 94 12 6 73 8 4" xfId="16276"/>
    <cellStyle name="Normalny 2 94 12 6 73 8 5" xfId="16277"/>
    <cellStyle name="Normalny 2 94 12 6 73 8 6" xfId="16278"/>
    <cellStyle name="Normalny 2 94 12 6 73 9" xfId="16279"/>
    <cellStyle name="Normalny 2 94 12 6 73 9 2" xfId="16280"/>
    <cellStyle name="Normalny 2 94 12 6 73 9 3" xfId="16281"/>
    <cellStyle name="Normalny 2 94 12 6 73 9 4" xfId="16282"/>
    <cellStyle name="Normalny 2 94 12 6 73 9 5" xfId="16283"/>
    <cellStyle name="Normalny 2 94 12 6 73 9 6" xfId="16284"/>
    <cellStyle name="Normalny 2 94 12 6 74" xfId="16285"/>
    <cellStyle name="Normalny 2 94 12 6 74 2" xfId="16286"/>
    <cellStyle name="Normalny 2 94 12 6 74 3" xfId="16287"/>
    <cellStyle name="Normalny 2 94 12 6 74 4" xfId="16288"/>
    <cellStyle name="Normalny 2 94 12 6 74 5" xfId="16289"/>
    <cellStyle name="Normalny 2 94 12 6 74 6" xfId="16290"/>
    <cellStyle name="Normalny 2 94 12 6 75" xfId="16291"/>
    <cellStyle name="Normalny 2 94 12 6 75 2" xfId="16292"/>
    <cellStyle name="Normalny 2 94 12 6 75 3" xfId="16293"/>
    <cellStyle name="Normalny 2 94 12 6 75 4" xfId="16294"/>
    <cellStyle name="Normalny 2 94 12 6 75 5" xfId="16295"/>
    <cellStyle name="Normalny 2 94 12 6 75 6" xfId="16296"/>
    <cellStyle name="Normalny 2 94 12 6 76" xfId="16297"/>
    <cellStyle name="Normalny 2 94 12 6 77" xfId="16298"/>
    <cellStyle name="Normalny 2 94 12 6 78" xfId="16299"/>
    <cellStyle name="Normalny 2 94 12 6 79" xfId="16300"/>
    <cellStyle name="Normalny 2 94 12 6 8" xfId="16301"/>
    <cellStyle name="Normalny 2 94 12 6 80" xfId="16302"/>
    <cellStyle name="Normalny 2 94 12 6 81" xfId="16303"/>
    <cellStyle name="Normalny 2 94 12 6 82" xfId="16304"/>
    <cellStyle name="Normalny 2 94 12 6 83" xfId="16305"/>
    <cellStyle name="Normalny 2 94 12 6 84" xfId="16306"/>
    <cellStyle name="Normalny 2 94 12 6 85" xfId="16307"/>
    <cellStyle name="Normalny 2 94 12 6 86" xfId="16308"/>
    <cellStyle name="Normalny 2 94 12 6 87" xfId="16309"/>
    <cellStyle name="Normalny 2 94 12 6 88" xfId="16310"/>
    <cellStyle name="Normalny 2 94 12 6 89" xfId="16311"/>
    <cellStyle name="Normalny 2 94 12 6 9" xfId="16312"/>
    <cellStyle name="Normalny 2 94 12 6 90" xfId="16313"/>
    <cellStyle name="Normalny 2 94 12 6 91" xfId="16314"/>
    <cellStyle name="Normalny 2 94 12 6 92" xfId="16315"/>
    <cellStyle name="Normalny 2 94 12 6 93" xfId="16316"/>
    <cellStyle name="Normalny 2 94 12 6 94" xfId="16317"/>
    <cellStyle name="Normalny 2 94 12 6 95" xfId="16318"/>
    <cellStyle name="Normalny 2 94 12 6 96" xfId="16319"/>
    <cellStyle name="Normalny 2 94 12 6 97" xfId="16320"/>
    <cellStyle name="Normalny 2 94 12 6 97 2" xfId="16321"/>
    <cellStyle name="Normalny 2 94 12 6 97 3" xfId="16322"/>
    <cellStyle name="Normalny 2 94 12 6 97 4" xfId="16323"/>
    <cellStyle name="Normalny 2 94 12 6 97 5" xfId="16324"/>
    <cellStyle name="Normalny 2 94 12 6 97 6" xfId="16325"/>
    <cellStyle name="Normalny 2 94 12 6 98" xfId="16326"/>
    <cellStyle name="Normalny 2 94 12 6 98 2" xfId="16327"/>
    <cellStyle name="Normalny 2 94 12 6 98 3" xfId="16328"/>
    <cellStyle name="Normalny 2 94 12 6 98 4" xfId="16329"/>
    <cellStyle name="Normalny 2 94 12 6 98 5" xfId="16330"/>
    <cellStyle name="Normalny 2 94 12 6 98 6" xfId="16331"/>
    <cellStyle name="Normalny 2 94 12 60" xfId="16332"/>
    <cellStyle name="Normalny 2 94 12 60 2" xfId="16333"/>
    <cellStyle name="Normalny 2 94 12 60 3" xfId="16334"/>
    <cellStyle name="Normalny 2 94 12 60 4" xfId="16335"/>
    <cellStyle name="Normalny 2 94 12 60 5" xfId="16336"/>
    <cellStyle name="Normalny 2 94 12 60 6" xfId="16337"/>
    <cellStyle name="Normalny 2 94 12 61" xfId="16338"/>
    <cellStyle name="Normalny 2 94 12 61 2" xfId="16339"/>
    <cellStyle name="Normalny 2 94 12 61 3" xfId="16340"/>
    <cellStyle name="Normalny 2 94 12 61 4" xfId="16341"/>
    <cellStyle name="Normalny 2 94 12 61 5" xfId="16342"/>
    <cellStyle name="Normalny 2 94 12 61 6" xfId="16343"/>
    <cellStyle name="Normalny 2 94 12 62" xfId="16344"/>
    <cellStyle name="Normalny 2 94 12 62 2" xfId="16345"/>
    <cellStyle name="Normalny 2 94 12 62 3" xfId="16346"/>
    <cellStyle name="Normalny 2 94 12 62 4" xfId="16347"/>
    <cellStyle name="Normalny 2 94 12 62 5" xfId="16348"/>
    <cellStyle name="Normalny 2 94 12 62 6" xfId="16349"/>
    <cellStyle name="Normalny 2 94 12 63" xfId="16350"/>
    <cellStyle name="Normalny 2 94 12 63 2" xfId="16351"/>
    <cellStyle name="Normalny 2 94 12 63 3" xfId="16352"/>
    <cellStyle name="Normalny 2 94 12 63 4" xfId="16353"/>
    <cellStyle name="Normalny 2 94 12 63 5" xfId="16354"/>
    <cellStyle name="Normalny 2 94 12 63 6" xfId="16355"/>
    <cellStyle name="Normalny 2 94 12 64" xfId="16356"/>
    <cellStyle name="Normalny 2 94 12 64 2" xfId="16357"/>
    <cellStyle name="Normalny 2 94 12 64 3" xfId="16358"/>
    <cellStyle name="Normalny 2 94 12 64 4" xfId="16359"/>
    <cellStyle name="Normalny 2 94 12 64 5" xfId="16360"/>
    <cellStyle name="Normalny 2 94 12 64 6" xfId="16361"/>
    <cellStyle name="Normalny 2 94 12 65" xfId="16362"/>
    <cellStyle name="Normalny 2 94 12 65 2" xfId="16363"/>
    <cellStyle name="Normalny 2 94 12 65 3" xfId="16364"/>
    <cellStyle name="Normalny 2 94 12 65 4" xfId="16365"/>
    <cellStyle name="Normalny 2 94 12 65 5" xfId="16366"/>
    <cellStyle name="Normalny 2 94 12 65 6" xfId="16367"/>
    <cellStyle name="Normalny 2 94 12 66" xfId="16368"/>
    <cellStyle name="Normalny 2 94 12 66 2" xfId="16369"/>
    <cellStyle name="Normalny 2 94 12 66 3" xfId="16370"/>
    <cellStyle name="Normalny 2 94 12 66 4" xfId="16371"/>
    <cellStyle name="Normalny 2 94 12 66 5" xfId="16372"/>
    <cellStyle name="Normalny 2 94 12 66 6" xfId="16373"/>
    <cellStyle name="Normalny 2 94 12 67" xfId="16374"/>
    <cellStyle name="Normalny 2 94 12 67 2" xfId="16375"/>
    <cellStyle name="Normalny 2 94 12 67 3" xfId="16376"/>
    <cellStyle name="Normalny 2 94 12 67 4" xfId="16377"/>
    <cellStyle name="Normalny 2 94 12 67 5" xfId="16378"/>
    <cellStyle name="Normalny 2 94 12 67 6" xfId="16379"/>
    <cellStyle name="Normalny 2 94 12 68" xfId="16380"/>
    <cellStyle name="Normalny 2 94 12 68 2" xfId="16381"/>
    <cellStyle name="Normalny 2 94 12 68 3" xfId="16382"/>
    <cellStyle name="Normalny 2 94 12 68 4" xfId="16383"/>
    <cellStyle name="Normalny 2 94 12 68 5" xfId="16384"/>
    <cellStyle name="Normalny 2 94 12 68 6" xfId="16385"/>
    <cellStyle name="Normalny 2 94 12 69" xfId="16386"/>
    <cellStyle name="Normalny 2 94 12 69 2" xfId="16387"/>
    <cellStyle name="Normalny 2 94 12 69 3" xfId="16388"/>
    <cellStyle name="Normalny 2 94 12 69 4" xfId="16389"/>
    <cellStyle name="Normalny 2 94 12 69 5" xfId="16390"/>
    <cellStyle name="Normalny 2 94 12 69 6" xfId="16391"/>
    <cellStyle name="Normalny 2 94 12 7" xfId="16392"/>
    <cellStyle name="Normalny 2 94 12 7 10" xfId="16393"/>
    <cellStyle name="Normalny 2 94 12 7 10 2" xfId="16394"/>
    <cellStyle name="Normalny 2 94 12 7 10 3" xfId="16395"/>
    <cellStyle name="Normalny 2 94 12 7 10 4" xfId="16396"/>
    <cellStyle name="Normalny 2 94 12 7 10 5" xfId="16397"/>
    <cellStyle name="Normalny 2 94 12 7 10 6" xfId="16398"/>
    <cellStyle name="Normalny 2 94 12 7 11" xfId="16399"/>
    <cellStyle name="Normalny 2 94 12 7 11 2" xfId="16400"/>
    <cellStyle name="Normalny 2 94 12 7 11 3" xfId="16401"/>
    <cellStyle name="Normalny 2 94 12 7 11 4" xfId="16402"/>
    <cellStyle name="Normalny 2 94 12 7 11 5" xfId="16403"/>
    <cellStyle name="Normalny 2 94 12 7 11 6" xfId="16404"/>
    <cellStyle name="Normalny 2 94 12 7 12" xfId="16405"/>
    <cellStyle name="Normalny 2 94 12 7 12 2" xfId="16406"/>
    <cellStyle name="Normalny 2 94 12 7 12 3" xfId="16407"/>
    <cellStyle name="Normalny 2 94 12 7 12 4" xfId="16408"/>
    <cellStyle name="Normalny 2 94 12 7 12 5" xfId="16409"/>
    <cellStyle name="Normalny 2 94 12 7 12 6" xfId="16410"/>
    <cellStyle name="Normalny 2 94 12 7 13" xfId="16411"/>
    <cellStyle name="Normalny 2 94 12 7 13 2" xfId="16412"/>
    <cellStyle name="Normalny 2 94 12 7 13 3" xfId="16413"/>
    <cellStyle name="Normalny 2 94 12 7 13 4" xfId="16414"/>
    <cellStyle name="Normalny 2 94 12 7 13 5" xfId="16415"/>
    <cellStyle name="Normalny 2 94 12 7 13 6" xfId="16416"/>
    <cellStyle name="Normalny 2 94 12 7 2" xfId="16417"/>
    <cellStyle name="Normalny 2 94 12 7 2 2" xfId="16418"/>
    <cellStyle name="Normalny 2 94 12 7 2 3" xfId="16419"/>
    <cellStyle name="Normalny 2 94 12 7 2 4" xfId="16420"/>
    <cellStyle name="Normalny 2 94 12 7 2 5" xfId="16421"/>
    <cellStyle name="Normalny 2 94 12 7 2 6" xfId="16422"/>
    <cellStyle name="Normalny 2 94 12 7 3" xfId="16423"/>
    <cellStyle name="Normalny 2 94 12 7 3 2" xfId="16424"/>
    <cellStyle name="Normalny 2 94 12 7 3 3" xfId="16425"/>
    <cellStyle name="Normalny 2 94 12 7 3 4" xfId="16426"/>
    <cellStyle name="Normalny 2 94 12 7 3 5" xfId="16427"/>
    <cellStyle name="Normalny 2 94 12 7 3 6" xfId="16428"/>
    <cellStyle name="Normalny 2 94 12 7 4" xfId="16429"/>
    <cellStyle name="Normalny 2 94 12 7 4 2" xfId="16430"/>
    <cellStyle name="Normalny 2 94 12 7 4 3" xfId="16431"/>
    <cellStyle name="Normalny 2 94 12 7 4 4" xfId="16432"/>
    <cellStyle name="Normalny 2 94 12 7 4 5" xfId="16433"/>
    <cellStyle name="Normalny 2 94 12 7 4 6" xfId="16434"/>
    <cellStyle name="Normalny 2 94 12 7 5" xfId="16435"/>
    <cellStyle name="Normalny 2 94 12 7 5 2" xfId="16436"/>
    <cellStyle name="Normalny 2 94 12 7 5 3" xfId="16437"/>
    <cellStyle name="Normalny 2 94 12 7 5 4" xfId="16438"/>
    <cellStyle name="Normalny 2 94 12 7 5 5" xfId="16439"/>
    <cellStyle name="Normalny 2 94 12 7 5 6" xfId="16440"/>
    <cellStyle name="Normalny 2 94 12 7 6" xfId="16441"/>
    <cellStyle name="Normalny 2 94 12 7 6 2" xfId="16442"/>
    <cellStyle name="Normalny 2 94 12 7 6 3" xfId="16443"/>
    <cellStyle name="Normalny 2 94 12 7 6 4" xfId="16444"/>
    <cellStyle name="Normalny 2 94 12 7 6 5" xfId="16445"/>
    <cellStyle name="Normalny 2 94 12 7 6 6" xfId="16446"/>
    <cellStyle name="Normalny 2 94 12 7 7" xfId="16447"/>
    <cellStyle name="Normalny 2 94 12 7 7 2" xfId="16448"/>
    <cellStyle name="Normalny 2 94 12 7 7 3" xfId="16449"/>
    <cellStyle name="Normalny 2 94 12 7 7 4" xfId="16450"/>
    <cellStyle name="Normalny 2 94 12 7 7 5" xfId="16451"/>
    <cellStyle name="Normalny 2 94 12 7 7 6" xfId="16452"/>
    <cellStyle name="Normalny 2 94 12 7 8" xfId="16453"/>
    <cellStyle name="Normalny 2 94 12 7 8 2" xfId="16454"/>
    <cellStyle name="Normalny 2 94 12 7 8 3" xfId="16455"/>
    <cellStyle name="Normalny 2 94 12 7 8 4" xfId="16456"/>
    <cellStyle name="Normalny 2 94 12 7 8 5" xfId="16457"/>
    <cellStyle name="Normalny 2 94 12 7 8 6" xfId="16458"/>
    <cellStyle name="Normalny 2 94 12 7 9" xfId="16459"/>
    <cellStyle name="Normalny 2 94 12 7 9 2" xfId="16460"/>
    <cellStyle name="Normalny 2 94 12 7 9 3" xfId="16461"/>
    <cellStyle name="Normalny 2 94 12 7 9 4" xfId="16462"/>
    <cellStyle name="Normalny 2 94 12 7 9 5" xfId="16463"/>
    <cellStyle name="Normalny 2 94 12 7 9 6" xfId="16464"/>
    <cellStyle name="Normalny 2 94 12 70" xfId="16465"/>
    <cellStyle name="Normalny 2 94 12 70 2" xfId="16466"/>
    <cellStyle name="Normalny 2 94 12 70 3" xfId="16467"/>
    <cellStyle name="Normalny 2 94 12 70 4" xfId="16468"/>
    <cellStyle name="Normalny 2 94 12 70 5" xfId="16469"/>
    <cellStyle name="Normalny 2 94 12 70 6" xfId="16470"/>
    <cellStyle name="Normalny 2 94 12 71" xfId="16471"/>
    <cellStyle name="Normalny 2 94 12 71 2" xfId="16472"/>
    <cellStyle name="Normalny 2 94 12 71 3" xfId="16473"/>
    <cellStyle name="Normalny 2 94 12 71 4" xfId="16474"/>
    <cellStyle name="Normalny 2 94 12 71 5" xfId="16475"/>
    <cellStyle name="Normalny 2 94 12 71 6" xfId="16476"/>
    <cellStyle name="Normalny 2 94 12 72" xfId="16477"/>
    <cellStyle name="Normalny 2 94 12 72 2" xfId="16478"/>
    <cellStyle name="Normalny 2 94 12 72 3" xfId="16479"/>
    <cellStyle name="Normalny 2 94 12 72 4" xfId="16480"/>
    <cellStyle name="Normalny 2 94 12 72 5" xfId="16481"/>
    <cellStyle name="Normalny 2 94 12 72 6" xfId="16482"/>
    <cellStyle name="Normalny 2 94 12 73" xfId="16483"/>
    <cellStyle name="Normalny 2 94 12 73 2" xfId="16484"/>
    <cellStyle name="Normalny 2 94 12 73 3" xfId="16485"/>
    <cellStyle name="Normalny 2 94 12 73 4" xfId="16486"/>
    <cellStyle name="Normalny 2 94 12 73 5" xfId="16487"/>
    <cellStyle name="Normalny 2 94 12 73 6" xfId="16488"/>
    <cellStyle name="Normalny 2 94 12 74" xfId="16489"/>
    <cellStyle name="Normalny 2 94 12 74 2" xfId="16490"/>
    <cellStyle name="Normalny 2 94 12 74 3" xfId="16491"/>
    <cellStyle name="Normalny 2 94 12 74 4" xfId="16492"/>
    <cellStyle name="Normalny 2 94 12 74 5" xfId="16493"/>
    <cellStyle name="Normalny 2 94 12 74 6" xfId="16494"/>
    <cellStyle name="Normalny 2 94 12 75" xfId="16495"/>
    <cellStyle name="Normalny 2 94 12 75 2" xfId="16496"/>
    <cellStyle name="Normalny 2 94 12 75 3" xfId="16497"/>
    <cellStyle name="Normalny 2 94 12 75 4" xfId="16498"/>
    <cellStyle name="Normalny 2 94 12 75 5" xfId="16499"/>
    <cellStyle name="Normalny 2 94 12 75 6" xfId="16500"/>
    <cellStyle name="Normalny 2 94 12 76" xfId="16501"/>
    <cellStyle name="Normalny 2 94 12 76 2" xfId="16502"/>
    <cellStyle name="Normalny 2 94 12 76 3" xfId="16503"/>
    <cellStyle name="Normalny 2 94 12 76 4" xfId="16504"/>
    <cellStyle name="Normalny 2 94 12 76 5" xfId="16505"/>
    <cellStyle name="Normalny 2 94 12 76 6" xfId="16506"/>
    <cellStyle name="Normalny 2 94 12 77" xfId="16507"/>
    <cellStyle name="Normalny 2 94 12 77 2" xfId="16508"/>
    <cellStyle name="Normalny 2 94 12 77 3" xfId="16509"/>
    <cellStyle name="Normalny 2 94 12 77 4" xfId="16510"/>
    <cellStyle name="Normalny 2 94 12 77 5" xfId="16511"/>
    <cellStyle name="Normalny 2 94 12 77 6" xfId="16512"/>
    <cellStyle name="Normalny 2 94 12 78" xfId="16513"/>
    <cellStyle name="Normalny 2 94 12 78 2" xfId="16514"/>
    <cellStyle name="Normalny 2 94 12 78 3" xfId="16515"/>
    <cellStyle name="Normalny 2 94 12 78 4" xfId="16516"/>
    <cellStyle name="Normalny 2 94 12 78 5" xfId="16517"/>
    <cellStyle name="Normalny 2 94 12 78 6" xfId="16518"/>
    <cellStyle name="Normalny 2 94 12 79" xfId="16519"/>
    <cellStyle name="Normalny 2 94 12 79 2" xfId="16520"/>
    <cellStyle name="Normalny 2 94 12 79 3" xfId="16521"/>
    <cellStyle name="Normalny 2 94 12 79 4" xfId="16522"/>
    <cellStyle name="Normalny 2 94 12 79 5" xfId="16523"/>
    <cellStyle name="Normalny 2 94 12 79 6" xfId="16524"/>
    <cellStyle name="Normalny 2 94 12 8" xfId="16525"/>
    <cellStyle name="Normalny 2 94 12 8 10" xfId="16526"/>
    <cellStyle name="Normalny 2 94 12 8 11" xfId="16527"/>
    <cellStyle name="Normalny 2 94 12 8 12" xfId="16528"/>
    <cellStyle name="Normalny 2 94 12 8 13" xfId="16529"/>
    <cellStyle name="Normalny 2 94 12 8 14" xfId="16530"/>
    <cellStyle name="Normalny 2 94 12 8 15" xfId="16531"/>
    <cellStyle name="Normalny 2 94 12 8 16" xfId="16532"/>
    <cellStyle name="Normalny 2 94 12 8 17" xfId="16533"/>
    <cellStyle name="Normalny 2 94 12 8 18" xfId="16534"/>
    <cellStyle name="Normalny 2 94 12 8 19" xfId="16535"/>
    <cellStyle name="Normalny 2 94 12 8 2" xfId="16536"/>
    <cellStyle name="Normalny 2 94 12 8 2 10" xfId="16537"/>
    <cellStyle name="Normalny 2 94 12 8 2 10 2" xfId="16538"/>
    <cellStyle name="Normalny 2 94 12 8 2 10 3" xfId="16539"/>
    <cellStyle name="Normalny 2 94 12 8 2 10 4" xfId="16540"/>
    <cellStyle name="Normalny 2 94 12 8 2 10 5" xfId="16541"/>
    <cellStyle name="Normalny 2 94 12 8 2 10 6" xfId="16542"/>
    <cellStyle name="Normalny 2 94 12 8 2 11" xfId="16543"/>
    <cellStyle name="Normalny 2 94 12 8 2 11 2" xfId="16544"/>
    <cellStyle name="Normalny 2 94 12 8 2 11 3" xfId="16545"/>
    <cellStyle name="Normalny 2 94 12 8 2 11 4" xfId="16546"/>
    <cellStyle name="Normalny 2 94 12 8 2 11 5" xfId="16547"/>
    <cellStyle name="Normalny 2 94 12 8 2 11 6" xfId="16548"/>
    <cellStyle name="Normalny 2 94 12 8 2 12" xfId="16549"/>
    <cellStyle name="Normalny 2 94 12 8 2 12 2" xfId="16550"/>
    <cellStyle name="Normalny 2 94 12 8 2 12 3" xfId="16551"/>
    <cellStyle name="Normalny 2 94 12 8 2 12 4" xfId="16552"/>
    <cellStyle name="Normalny 2 94 12 8 2 12 5" xfId="16553"/>
    <cellStyle name="Normalny 2 94 12 8 2 12 6" xfId="16554"/>
    <cellStyle name="Normalny 2 94 12 8 2 13" xfId="16555"/>
    <cellStyle name="Normalny 2 94 12 8 2 13 2" xfId="16556"/>
    <cellStyle name="Normalny 2 94 12 8 2 13 3" xfId="16557"/>
    <cellStyle name="Normalny 2 94 12 8 2 13 4" xfId="16558"/>
    <cellStyle name="Normalny 2 94 12 8 2 13 5" xfId="16559"/>
    <cellStyle name="Normalny 2 94 12 8 2 13 6" xfId="16560"/>
    <cellStyle name="Normalny 2 94 12 8 2 14" xfId="16561"/>
    <cellStyle name="Normalny 2 94 12 8 2 14 2" xfId="16562"/>
    <cellStyle name="Normalny 2 94 12 8 2 14 3" xfId="16563"/>
    <cellStyle name="Normalny 2 94 12 8 2 14 4" xfId="16564"/>
    <cellStyle name="Normalny 2 94 12 8 2 14 5" xfId="16565"/>
    <cellStyle name="Normalny 2 94 12 8 2 14 6" xfId="16566"/>
    <cellStyle name="Normalny 2 94 12 8 2 15" xfId="16567"/>
    <cellStyle name="Normalny 2 94 12 8 2 15 2" xfId="16568"/>
    <cellStyle name="Normalny 2 94 12 8 2 15 3" xfId="16569"/>
    <cellStyle name="Normalny 2 94 12 8 2 15 4" xfId="16570"/>
    <cellStyle name="Normalny 2 94 12 8 2 15 5" xfId="16571"/>
    <cellStyle name="Normalny 2 94 12 8 2 15 6" xfId="16572"/>
    <cellStyle name="Normalny 2 94 12 8 2 16" xfId="16573"/>
    <cellStyle name="Normalny 2 94 12 8 2 16 2" xfId="16574"/>
    <cellStyle name="Normalny 2 94 12 8 2 16 3" xfId="16575"/>
    <cellStyle name="Normalny 2 94 12 8 2 16 4" xfId="16576"/>
    <cellStyle name="Normalny 2 94 12 8 2 16 5" xfId="16577"/>
    <cellStyle name="Normalny 2 94 12 8 2 16 6" xfId="16578"/>
    <cellStyle name="Normalny 2 94 12 8 2 17" xfId="16579"/>
    <cellStyle name="Normalny 2 94 12 8 2 17 2" xfId="16580"/>
    <cellStyle name="Normalny 2 94 12 8 2 17 3" xfId="16581"/>
    <cellStyle name="Normalny 2 94 12 8 2 17 4" xfId="16582"/>
    <cellStyle name="Normalny 2 94 12 8 2 17 5" xfId="16583"/>
    <cellStyle name="Normalny 2 94 12 8 2 17 6" xfId="16584"/>
    <cellStyle name="Normalny 2 94 12 8 2 18" xfId="16585"/>
    <cellStyle name="Normalny 2 94 12 8 2 18 2" xfId="16586"/>
    <cellStyle name="Normalny 2 94 12 8 2 18 3" xfId="16587"/>
    <cellStyle name="Normalny 2 94 12 8 2 18 4" xfId="16588"/>
    <cellStyle name="Normalny 2 94 12 8 2 18 5" xfId="16589"/>
    <cellStyle name="Normalny 2 94 12 8 2 18 6" xfId="16590"/>
    <cellStyle name="Normalny 2 94 12 8 2 19" xfId="16591"/>
    <cellStyle name="Normalny 2 94 12 8 2 19 2" xfId="16592"/>
    <cellStyle name="Normalny 2 94 12 8 2 19 3" xfId="16593"/>
    <cellStyle name="Normalny 2 94 12 8 2 19 4" xfId="16594"/>
    <cellStyle name="Normalny 2 94 12 8 2 19 5" xfId="16595"/>
    <cellStyle name="Normalny 2 94 12 8 2 19 6" xfId="16596"/>
    <cellStyle name="Normalny 2 94 12 8 2 2" xfId="16597"/>
    <cellStyle name="Normalny 2 94 12 8 2 2 2" xfId="16598"/>
    <cellStyle name="Normalny 2 94 12 8 2 2 2 2" xfId="16599"/>
    <cellStyle name="Normalny 2 94 12 8 2 2 2 3" xfId="16600"/>
    <cellStyle name="Normalny 2 94 12 8 2 2 2 4" xfId="16601"/>
    <cellStyle name="Normalny 2 94 12 8 2 2 2 5" xfId="16602"/>
    <cellStyle name="Normalny 2 94 12 8 2 2 2 6" xfId="16603"/>
    <cellStyle name="Normalny 2 94 12 8 2 20" xfId="16604"/>
    <cellStyle name="Normalny 2 94 12 8 2 20 2" xfId="16605"/>
    <cellStyle name="Normalny 2 94 12 8 2 20 3" xfId="16606"/>
    <cellStyle name="Normalny 2 94 12 8 2 20 4" xfId="16607"/>
    <cellStyle name="Normalny 2 94 12 8 2 20 5" xfId="16608"/>
    <cellStyle name="Normalny 2 94 12 8 2 20 6" xfId="16609"/>
    <cellStyle name="Normalny 2 94 12 8 2 21" xfId="16610"/>
    <cellStyle name="Normalny 2 94 12 8 2 21 2" xfId="16611"/>
    <cellStyle name="Normalny 2 94 12 8 2 21 3" xfId="16612"/>
    <cellStyle name="Normalny 2 94 12 8 2 21 4" xfId="16613"/>
    <cellStyle name="Normalny 2 94 12 8 2 21 5" xfId="16614"/>
    <cellStyle name="Normalny 2 94 12 8 2 21 6" xfId="16615"/>
    <cellStyle name="Normalny 2 94 12 8 2 22" xfId="16616"/>
    <cellStyle name="Normalny 2 94 12 8 2 22 2" xfId="16617"/>
    <cellStyle name="Normalny 2 94 12 8 2 22 3" xfId="16618"/>
    <cellStyle name="Normalny 2 94 12 8 2 22 4" xfId="16619"/>
    <cellStyle name="Normalny 2 94 12 8 2 22 5" xfId="16620"/>
    <cellStyle name="Normalny 2 94 12 8 2 22 6" xfId="16621"/>
    <cellStyle name="Normalny 2 94 12 8 2 23" xfId="16622"/>
    <cellStyle name="Normalny 2 94 12 8 2 23 2" xfId="16623"/>
    <cellStyle name="Normalny 2 94 12 8 2 23 3" xfId="16624"/>
    <cellStyle name="Normalny 2 94 12 8 2 23 4" xfId="16625"/>
    <cellStyle name="Normalny 2 94 12 8 2 23 5" xfId="16626"/>
    <cellStyle name="Normalny 2 94 12 8 2 23 6" xfId="16627"/>
    <cellStyle name="Normalny 2 94 12 8 2 24" xfId="16628"/>
    <cellStyle name="Normalny 2 94 12 8 2 24 2" xfId="16629"/>
    <cellStyle name="Normalny 2 94 12 8 2 24 3" xfId="16630"/>
    <cellStyle name="Normalny 2 94 12 8 2 24 4" xfId="16631"/>
    <cellStyle name="Normalny 2 94 12 8 2 24 5" xfId="16632"/>
    <cellStyle name="Normalny 2 94 12 8 2 24 6" xfId="16633"/>
    <cellStyle name="Normalny 2 94 12 8 2 25" xfId="16634"/>
    <cellStyle name="Normalny 2 94 12 8 2 26" xfId="16635"/>
    <cellStyle name="Normalny 2 94 12 8 2 27" xfId="16636"/>
    <cellStyle name="Normalny 2 94 12 8 2 28" xfId="16637"/>
    <cellStyle name="Normalny 2 94 12 8 2 3" xfId="16638"/>
    <cellStyle name="Normalny 2 94 12 8 2 3 2" xfId="16639"/>
    <cellStyle name="Normalny 2 94 12 8 2 3 3" xfId="16640"/>
    <cellStyle name="Normalny 2 94 12 8 2 3 4" xfId="16641"/>
    <cellStyle name="Normalny 2 94 12 8 2 3 5" xfId="16642"/>
    <cellStyle name="Normalny 2 94 12 8 2 3 6" xfId="16643"/>
    <cellStyle name="Normalny 2 94 12 8 2 4" xfId="16644"/>
    <cellStyle name="Normalny 2 94 12 8 2 4 2" xfId="16645"/>
    <cellStyle name="Normalny 2 94 12 8 2 4 3" xfId="16646"/>
    <cellStyle name="Normalny 2 94 12 8 2 4 4" xfId="16647"/>
    <cellStyle name="Normalny 2 94 12 8 2 4 5" xfId="16648"/>
    <cellStyle name="Normalny 2 94 12 8 2 4 6" xfId="16649"/>
    <cellStyle name="Normalny 2 94 12 8 2 5" xfId="16650"/>
    <cellStyle name="Normalny 2 94 12 8 2 5 2" xfId="16651"/>
    <cellStyle name="Normalny 2 94 12 8 2 5 3" xfId="16652"/>
    <cellStyle name="Normalny 2 94 12 8 2 5 4" xfId="16653"/>
    <cellStyle name="Normalny 2 94 12 8 2 5 5" xfId="16654"/>
    <cellStyle name="Normalny 2 94 12 8 2 5 6" xfId="16655"/>
    <cellStyle name="Normalny 2 94 12 8 2 6" xfId="16656"/>
    <cellStyle name="Normalny 2 94 12 8 2 6 2" xfId="16657"/>
    <cellStyle name="Normalny 2 94 12 8 2 6 3" xfId="16658"/>
    <cellStyle name="Normalny 2 94 12 8 2 6 4" xfId="16659"/>
    <cellStyle name="Normalny 2 94 12 8 2 6 5" xfId="16660"/>
    <cellStyle name="Normalny 2 94 12 8 2 6 6" xfId="16661"/>
    <cellStyle name="Normalny 2 94 12 8 2 7" xfId="16662"/>
    <cellStyle name="Normalny 2 94 12 8 2 7 2" xfId="16663"/>
    <cellStyle name="Normalny 2 94 12 8 2 7 3" xfId="16664"/>
    <cellStyle name="Normalny 2 94 12 8 2 7 4" xfId="16665"/>
    <cellStyle name="Normalny 2 94 12 8 2 7 5" xfId="16666"/>
    <cellStyle name="Normalny 2 94 12 8 2 7 6" xfId="16667"/>
    <cellStyle name="Normalny 2 94 12 8 2 8" xfId="16668"/>
    <cellStyle name="Normalny 2 94 12 8 2 8 2" xfId="16669"/>
    <cellStyle name="Normalny 2 94 12 8 2 8 3" xfId="16670"/>
    <cellStyle name="Normalny 2 94 12 8 2 8 4" xfId="16671"/>
    <cellStyle name="Normalny 2 94 12 8 2 8 5" xfId="16672"/>
    <cellStyle name="Normalny 2 94 12 8 2 8 6" xfId="16673"/>
    <cellStyle name="Normalny 2 94 12 8 2 9" xfId="16674"/>
    <cellStyle name="Normalny 2 94 12 8 2 9 2" xfId="16675"/>
    <cellStyle name="Normalny 2 94 12 8 2 9 3" xfId="16676"/>
    <cellStyle name="Normalny 2 94 12 8 2 9 4" xfId="16677"/>
    <cellStyle name="Normalny 2 94 12 8 2 9 5" xfId="16678"/>
    <cellStyle name="Normalny 2 94 12 8 2 9 6" xfId="16679"/>
    <cellStyle name="Normalny 2 94 12 8 20" xfId="16680"/>
    <cellStyle name="Normalny 2 94 12 8 21" xfId="16681"/>
    <cellStyle name="Normalny 2 94 12 8 22" xfId="16682"/>
    <cellStyle name="Normalny 2 94 12 8 23" xfId="16683"/>
    <cellStyle name="Normalny 2 94 12 8 24" xfId="16684"/>
    <cellStyle name="Normalny 2 94 12 8 25" xfId="16685"/>
    <cellStyle name="Normalny 2 94 12 8 26" xfId="16686"/>
    <cellStyle name="Normalny 2 94 12 8 27" xfId="16687"/>
    <cellStyle name="Normalny 2 94 12 8 27 2" xfId="16688"/>
    <cellStyle name="Normalny 2 94 12 8 27 3" xfId="16689"/>
    <cellStyle name="Normalny 2 94 12 8 27 4" xfId="16690"/>
    <cellStyle name="Normalny 2 94 12 8 27 5" xfId="16691"/>
    <cellStyle name="Normalny 2 94 12 8 27 6" xfId="16692"/>
    <cellStyle name="Normalny 2 94 12 8 28" xfId="16693"/>
    <cellStyle name="Normalny 2 94 12 8 28 2" xfId="16694"/>
    <cellStyle name="Normalny 2 94 12 8 28 3" xfId="16695"/>
    <cellStyle name="Normalny 2 94 12 8 28 4" xfId="16696"/>
    <cellStyle name="Normalny 2 94 12 8 28 5" xfId="16697"/>
    <cellStyle name="Normalny 2 94 12 8 28 6" xfId="16698"/>
    <cellStyle name="Normalny 2 94 12 8 3" xfId="16699"/>
    <cellStyle name="Normalny 2 94 12 8 3 2" xfId="16700"/>
    <cellStyle name="Normalny 2 94 12 8 3 3" xfId="16701"/>
    <cellStyle name="Normalny 2 94 12 8 3 4" xfId="16702"/>
    <cellStyle name="Normalny 2 94 12 8 3 5" xfId="16703"/>
    <cellStyle name="Normalny 2 94 12 8 3 6" xfId="16704"/>
    <cellStyle name="Normalny 2 94 12 8 4" xfId="16705"/>
    <cellStyle name="Normalny 2 94 12 8 4 2" xfId="16706"/>
    <cellStyle name="Normalny 2 94 12 8 4 3" xfId="16707"/>
    <cellStyle name="Normalny 2 94 12 8 4 4" xfId="16708"/>
    <cellStyle name="Normalny 2 94 12 8 4 5" xfId="16709"/>
    <cellStyle name="Normalny 2 94 12 8 4 6" xfId="16710"/>
    <cellStyle name="Normalny 2 94 12 8 5" xfId="16711"/>
    <cellStyle name="Normalny 2 94 12 8 5 2" xfId="16712"/>
    <cellStyle name="Normalny 2 94 12 8 5 3" xfId="16713"/>
    <cellStyle name="Normalny 2 94 12 8 5 4" xfId="16714"/>
    <cellStyle name="Normalny 2 94 12 8 5 5" xfId="16715"/>
    <cellStyle name="Normalny 2 94 12 8 5 6" xfId="16716"/>
    <cellStyle name="Normalny 2 94 12 8 6" xfId="16717"/>
    <cellStyle name="Normalny 2 94 12 8 7" xfId="16718"/>
    <cellStyle name="Normalny 2 94 12 8 8" xfId="16719"/>
    <cellStyle name="Normalny 2 94 12 8 9" xfId="16720"/>
    <cellStyle name="Normalny 2 94 12 80" xfId="16721"/>
    <cellStyle name="Normalny 2 94 12 80 2" xfId="16722"/>
    <cellStyle name="Normalny 2 94 12 80 3" xfId="16723"/>
    <cellStyle name="Normalny 2 94 12 80 4" xfId="16724"/>
    <cellStyle name="Normalny 2 94 12 80 5" xfId="16725"/>
    <cellStyle name="Normalny 2 94 12 80 6" xfId="16726"/>
    <cellStyle name="Normalny 2 94 12 81" xfId="16727"/>
    <cellStyle name="Normalny 2 94 12 81 2" xfId="16728"/>
    <cellStyle name="Normalny 2 94 12 81 3" xfId="16729"/>
    <cellStyle name="Normalny 2 94 12 81 4" xfId="16730"/>
    <cellStyle name="Normalny 2 94 12 81 5" xfId="16731"/>
    <cellStyle name="Normalny 2 94 12 81 6" xfId="16732"/>
    <cellStyle name="Normalny 2 94 12 82" xfId="16733"/>
    <cellStyle name="Normalny 2 94 12 82 2" xfId="16734"/>
    <cellStyle name="Normalny 2 94 12 82 3" xfId="16735"/>
    <cellStyle name="Normalny 2 94 12 82 4" xfId="16736"/>
    <cellStyle name="Normalny 2 94 12 82 5" xfId="16737"/>
    <cellStyle name="Normalny 2 94 12 82 6" xfId="16738"/>
    <cellStyle name="Normalny 2 94 12 83" xfId="16739"/>
    <cellStyle name="Normalny 2 94 12 83 2" xfId="16740"/>
    <cellStyle name="Normalny 2 94 12 83 3" xfId="16741"/>
    <cellStyle name="Normalny 2 94 12 83 4" xfId="16742"/>
    <cellStyle name="Normalny 2 94 12 83 5" xfId="16743"/>
    <cellStyle name="Normalny 2 94 12 83 6" xfId="16744"/>
    <cellStyle name="Normalny 2 94 12 84" xfId="16745"/>
    <cellStyle name="Normalny 2 94 12 84 2" xfId="16746"/>
    <cellStyle name="Normalny 2 94 12 84 3" xfId="16747"/>
    <cellStyle name="Normalny 2 94 12 84 4" xfId="16748"/>
    <cellStyle name="Normalny 2 94 12 84 5" xfId="16749"/>
    <cellStyle name="Normalny 2 94 12 84 6" xfId="16750"/>
    <cellStyle name="Normalny 2 94 12 85" xfId="16751"/>
    <cellStyle name="Normalny 2 94 12 85 2" xfId="16752"/>
    <cellStyle name="Normalny 2 94 12 85 3" xfId="16753"/>
    <cellStyle name="Normalny 2 94 12 85 4" xfId="16754"/>
    <cellStyle name="Normalny 2 94 12 85 5" xfId="16755"/>
    <cellStyle name="Normalny 2 94 12 85 6" xfId="16756"/>
    <cellStyle name="Normalny 2 94 12 86" xfId="16757"/>
    <cellStyle name="Normalny 2 94 12 86 2" xfId="16758"/>
    <cellStyle name="Normalny 2 94 12 86 3" xfId="16759"/>
    <cellStyle name="Normalny 2 94 12 86 4" xfId="16760"/>
    <cellStyle name="Normalny 2 94 12 86 5" xfId="16761"/>
    <cellStyle name="Normalny 2 94 12 86 6" xfId="16762"/>
    <cellStyle name="Normalny 2 94 12 87" xfId="16763"/>
    <cellStyle name="Normalny 2 94 12 87 2" xfId="16764"/>
    <cellStyle name="Normalny 2 94 12 87 3" xfId="16765"/>
    <cellStyle name="Normalny 2 94 12 87 4" xfId="16766"/>
    <cellStyle name="Normalny 2 94 12 87 5" xfId="16767"/>
    <cellStyle name="Normalny 2 94 12 87 6" xfId="16768"/>
    <cellStyle name="Normalny 2 94 12 88" xfId="16769"/>
    <cellStyle name="Normalny 2 94 12 88 2" xfId="16770"/>
    <cellStyle name="Normalny 2 94 12 88 3" xfId="16771"/>
    <cellStyle name="Normalny 2 94 12 88 4" xfId="16772"/>
    <cellStyle name="Normalny 2 94 12 88 5" xfId="16773"/>
    <cellStyle name="Normalny 2 94 12 88 6" xfId="16774"/>
    <cellStyle name="Normalny 2 94 12 89" xfId="16775"/>
    <cellStyle name="Normalny 2 94 12 89 2" xfId="16776"/>
    <cellStyle name="Normalny 2 94 12 89 3" xfId="16777"/>
    <cellStyle name="Normalny 2 94 12 89 4" xfId="16778"/>
    <cellStyle name="Normalny 2 94 12 89 5" xfId="16779"/>
    <cellStyle name="Normalny 2 94 12 89 6" xfId="16780"/>
    <cellStyle name="Normalny 2 94 12 9" xfId="16781"/>
    <cellStyle name="Normalny 2 94 12 9 2" xfId="16782"/>
    <cellStyle name="Normalny 2 94 12 9 3" xfId="16783"/>
    <cellStyle name="Normalny 2 94 12 9 4" xfId="16784"/>
    <cellStyle name="Normalny 2 94 12 9 5" xfId="16785"/>
    <cellStyle name="Normalny 2 94 12 9 6" xfId="16786"/>
    <cellStyle name="Normalny 2 94 12 90" xfId="16787"/>
    <cellStyle name="Normalny 2 94 12 90 10" xfId="16788"/>
    <cellStyle name="Normalny 2 94 12 90 11" xfId="16789"/>
    <cellStyle name="Normalny 2 94 12 90 12" xfId="16790"/>
    <cellStyle name="Normalny 2 94 12 90 13" xfId="16791"/>
    <cellStyle name="Normalny 2 94 12 90 14" xfId="16792"/>
    <cellStyle name="Normalny 2 94 12 90 15" xfId="16793"/>
    <cellStyle name="Normalny 2 94 12 90 16" xfId="16794"/>
    <cellStyle name="Normalny 2 94 12 90 17" xfId="16795"/>
    <cellStyle name="Normalny 2 94 12 90 18" xfId="16796"/>
    <cellStyle name="Normalny 2 94 12 90 19" xfId="16797"/>
    <cellStyle name="Normalny 2 94 12 90 2" xfId="16798"/>
    <cellStyle name="Normalny 2 94 12 90 2 2" xfId="16799"/>
    <cellStyle name="Normalny 2 94 12 90 2 3" xfId="16800"/>
    <cellStyle name="Normalny 2 94 12 90 2 4" xfId="16801"/>
    <cellStyle name="Normalny 2 94 12 90 2 5" xfId="16802"/>
    <cellStyle name="Normalny 2 94 12 90 2 6" xfId="16803"/>
    <cellStyle name="Normalny 2 94 12 90 20" xfId="16804"/>
    <cellStyle name="Normalny 2 94 12 90 21" xfId="16805"/>
    <cellStyle name="Normalny 2 94 12 90 22" xfId="16806"/>
    <cellStyle name="Normalny 2 94 12 90 23" xfId="16807"/>
    <cellStyle name="Normalny 2 94 12 90 24" xfId="16808"/>
    <cellStyle name="Normalny 2 94 12 90 3" xfId="16809"/>
    <cellStyle name="Normalny 2 94 12 90 4" xfId="16810"/>
    <cellStyle name="Normalny 2 94 12 90 5" xfId="16811"/>
    <cellStyle name="Normalny 2 94 12 90 6" xfId="16812"/>
    <cellStyle name="Normalny 2 94 12 90 7" xfId="16813"/>
    <cellStyle name="Normalny 2 94 12 90 8" xfId="16814"/>
    <cellStyle name="Normalny 2 94 12 90 9" xfId="16815"/>
    <cellStyle name="Normalny 2 94 12 91" xfId="16816"/>
    <cellStyle name="Normalny 2 94 12 92" xfId="16817"/>
    <cellStyle name="Normalny 2 94 12 92 2" xfId="16818"/>
    <cellStyle name="Normalny 2 94 12 92 2 2" xfId="16819"/>
    <cellStyle name="Normalny 2 94 12 92 2 3" xfId="16820"/>
    <cellStyle name="Normalny 2 94 12 92 2 4" xfId="16821"/>
    <cellStyle name="Normalny 2 94 12 92 2 5" xfId="16822"/>
    <cellStyle name="Normalny 2 94 12 92 2 6" xfId="16823"/>
    <cellStyle name="Normalny 2 94 12 93" xfId="16824"/>
    <cellStyle name="Normalny 2 94 12 93 2" xfId="16825"/>
    <cellStyle name="Normalny 2 94 12 93 3" xfId="16826"/>
    <cellStyle name="Normalny 2 94 12 93 4" xfId="16827"/>
    <cellStyle name="Normalny 2 94 12 93 5" xfId="16828"/>
    <cellStyle name="Normalny 2 94 12 93 6" xfId="16829"/>
    <cellStyle name="Normalny 2 94 12 94" xfId="16830"/>
    <cellStyle name="Normalny 2 94 12 94 2" xfId="16831"/>
    <cellStyle name="Normalny 2 94 12 94 3" xfId="16832"/>
    <cellStyle name="Normalny 2 94 12 94 4" xfId="16833"/>
    <cellStyle name="Normalny 2 94 12 94 5" xfId="16834"/>
    <cellStyle name="Normalny 2 94 12 94 6" xfId="16835"/>
    <cellStyle name="Normalny 2 94 12 95" xfId="16836"/>
    <cellStyle name="Normalny 2 94 12 95 2" xfId="16837"/>
    <cellStyle name="Normalny 2 94 12 95 3" xfId="16838"/>
    <cellStyle name="Normalny 2 94 12 95 4" xfId="16839"/>
    <cellStyle name="Normalny 2 94 12 95 5" xfId="16840"/>
    <cellStyle name="Normalny 2 94 12 95 6" xfId="16841"/>
    <cellStyle name="Normalny 2 94 12 96" xfId="16842"/>
    <cellStyle name="Normalny 2 94 12 96 2" xfId="16843"/>
    <cellStyle name="Normalny 2 94 12 96 3" xfId="16844"/>
    <cellStyle name="Normalny 2 94 12 96 4" xfId="16845"/>
    <cellStyle name="Normalny 2 94 12 96 5" xfId="16846"/>
    <cellStyle name="Normalny 2 94 12 96 6" xfId="16847"/>
    <cellStyle name="Normalny 2 94 12 97" xfId="16848"/>
    <cellStyle name="Normalny 2 94 12 97 2" xfId="16849"/>
    <cellStyle name="Normalny 2 94 12 97 3" xfId="16850"/>
    <cellStyle name="Normalny 2 94 12 97 4" xfId="16851"/>
    <cellStyle name="Normalny 2 94 12 97 5" xfId="16852"/>
    <cellStyle name="Normalny 2 94 12 97 6" xfId="16853"/>
    <cellStyle name="Normalny 2 94 12 98" xfId="16854"/>
    <cellStyle name="Normalny 2 94 12 98 2" xfId="16855"/>
    <cellStyle name="Normalny 2 94 12 98 3" xfId="16856"/>
    <cellStyle name="Normalny 2 94 12 98 4" xfId="16857"/>
    <cellStyle name="Normalny 2 94 12 98 5" xfId="16858"/>
    <cellStyle name="Normalny 2 94 12 98 6" xfId="16859"/>
    <cellStyle name="Normalny 2 94 12 99" xfId="16860"/>
    <cellStyle name="Normalny 2 94 12 99 2" xfId="16861"/>
    <cellStyle name="Normalny 2 94 12 99 3" xfId="16862"/>
    <cellStyle name="Normalny 2 94 12 99 4" xfId="16863"/>
    <cellStyle name="Normalny 2 94 12 99 5" xfId="16864"/>
    <cellStyle name="Normalny 2 94 12 99 6" xfId="16865"/>
    <cellStyle name="Normalny 2 94 13" xfId="16866"/>
    <cellStyle name="Normalny 2 94 13 10" xfId="16867"/>
    <cellStyle name="Normalny 2 94 13 10 2" xfId="16868"/>
    <cellStyle name="Normalny 2 94 13 10 3" xfId="16869"/>
    <cellStyle name="Normalny 2 94 13 10 4" xfId="16870"/>
    <cellStyle name="Normalny 2 94 13 10 5" xfId="16871"/>
    <cellStyle name="Normalny 2 94 13 10 6" xfId="16872"/>
    <cellStyle name="Normalny 2 94 13 11" xfId="16873"/>
    <cellStyle name="Normalny 2 94 13 11 2" xfId="16874"/>
    <cellStyle name="Normalny 2 94 13 11 3" xfId="16875"/>
    <cellStyle name="Normalny 2 94 13 11 4" xfId="16876"/>
    <cellStyle name="Normalny 2 94 13 11 5" xfId="16877"/>
    <cellStyle name="Normalny 2 94 13 11 6" xfId="16878"/>
    <cellStyle name="Normalny 2 94 13 12" xfId="16879"/>
    <cellStyle name="Normalny 2 94 13 12 2" xfId="16880"/>
    <cellStyle name="Normalny 2 94 13 12 3" xfId="16881"/>
    <cellStyle name="Normalny 2 94 13 12 4" xfId="16882"/>
    <cellStyle name="Normalny 2 94 13 12 5" xfId="16883"/>
    <cellStyle name="Normalny 2 94 13 12 6" xfId="16884"/>
    <cellStyle name="Normalny 2 94 13 13" xfId="16885"/>
    <cellStyle name="Normalny 2 94 13 13 2" xfId="16886"/>
    <cellStyle name="Normalny 2 94 13 13 3" xfId="16887"/>
    <cellStyle name="Normalny 2 94 13 13 4" xfId="16888"/>
    <cellStyle name="Normalny 2 94 13 13 5" xfId="16889"/>
    <cellStyle name="Normalny 2 94 13 13 6" xfId="16890"/>
    <cellStyle name="Normalny 2 94 13 14" xfId="16891"/>
    <cellStyle name="Normalny 2 94 13 14 2" xfId="16892"/>
    <cellStyle name="Normalny 2 94 13 14 3" xfId="16893"/>
    <cellStyle name="Normalny 2 94 13 14 4" xfId="16894"/>
    <cellStyle name="Normalny 2 94 13 14 5" xfId="16895"/>
    <cellStyle name="Normalny 2 94 13 14 6" xfId="16896"/>
    <cellStyle name="Normalny 2 94 13 15" xfId="16897"/>
    <cellStyle name="Normalny 2 94 13 15 2" xfId="16898"/>
    <cellStyle name="Normalny 2 94 13 15 3" xfId="16899"/>
    <cellStyle name="Normalny 2 94 13 15 4" xfId="16900"/>
    <cellStyle name="Normalny 2 94 13 15 5" xfId="16901"/>
    <cellStyle name="Normalny 2 94 13 15 6" xfId="16902"/>
    <cellStyle name="Normalny 2 94 13 16" xfId="16903"/>
    <cellStyle name="Normalny 2 94 13 16 2" xfId="16904"/>
    <cellStyle name="Normalny 2 94 13 16 3" xfId="16905"/>
    <cellStyle name="Normalny 2 94 13 16 4" xfId="16906"/>
    <cellStyle name="Normalny 2 94 13 16 5" xfId="16907"/>
    <cellStyle name="Normalny 2 94 13 16 6" xfId="16908"/>
    <cellStyle name="Normalny 2 94 13 17" xfId="16909"/>
    <cellStyle name="Normalny 2 94 13 17 2" xfId="16910"/>
    <cellStyle name="Normalny 2 94 13 17 3" xfId="16911"/>
    <cellStyle name="Normalny 2 94 13 17 4" xfId="16912"/>
    <cellStyle name="Normalny 2 94 13 17 5" xfId="16913"/>
    <cellStyle name="Normalny 2 94 13 17 6" xfId="16914"/>
    <cellStyle name="Normalny 2 94 13 18" xfId="16915"/>
    <cellStyle name="Normalny 2 94 13 18 2" xfId="16916"/>
    <cellStyle name="Normalny 2 94 13 18 3" xfId="16917"/>
    <cellStyle name="Normalny 2 94 13 18 4" xfId="16918"/>
    <cellStyle name="Normalny 2 94 13 18 5" xfId="16919"/>
    <cellStyle name="Normalny 2 94 13 18 6" xfId="16920"/>
    <cellStyle name="Normalny 2 94 13 2" xfId="16921"/>
    <cellStyle name="Normalny 2 94 13 2 2" xfId="16922"/>
    <cellStyle name="Normalny 2 94 13 2 3" xfId="16923"/>
    <cellStyle name="Normalny 2 94 13 2 4" xfId="16924"/>
    <cellStyle name="Normalny 2 94 13 2 5" xfId="16925"/>
    <cellStyle name="Normalny 2 94 13 2 6" xfId="16926"/>
    <cellStyle name="Normalny 2 94 13 3" xfId="16927"/>
    <cellStyle name="Normalny 2 94 13 3 2" xfId="16928"/>
    <cellStyle name="Normalny 2 94 13 3 3" xfId="16929"/>
    <cellStyle name="Normalny 2 94 13 3 4" xfId="16930"/>
    <cellStyle name="Normalny 2 94 13 3 5" xfId="16931"/>
    <cellStyle name="Normalny 2 94 13 3 6" xfId="16932"/>
    <cellStyle name="Normalny 2 94 13 4" xfId="16933"/>
    <cellStyle name="Normalny 2 94 13 4 2" xfId="16934"/>
    <cellStyle name="Normalny 2 94 13 4 3" xfId="16935"/>
    <cellStyle name="Normalny 2 94 13 4 4" xfId="16936"/>
    <cellStyle name="Normalny 2 94 13 4 5" xfId="16937"/>
    <cellStyle name="Normalny 2 94 13 4 6" xfId="16938"/>
    <cellStyle name="Normalny 2 94 13 5" xfId="16939"/>
    <cellStyle name="Normalny 2 94 13 5 2" xfId="16940"/>
    <cellStyle name="Normalny 2 94 13 5 3" xfId="16941"/>
    <cellStyle name="Normalny 2 94 13 5 4" xfId="16942"/>
    <cellStyle name="Normalny 2 94 13 5 5" xfId="16943"/>
    <cellStyle name="Normalny 2 94 13 5 6" xfId="16944"/>
    <cellStyle name="Normalny 2 94 13 6" xfId="16945"/>
    <cellStyle name="Normalny 2 94 13 6 2" xfId="16946"/>
    <cellStyle name="Normalny 2 94 13 6 3" xfId="16947"/>
    <cellStyle name="Normalny 2 94 13 6 4" xfId="16948"/>
    <cellStyle name="Normalny 2 94 13 6 5" xfId="16949"/>
    <cellStyle name="Normalny 2 94 13 6 6" xfId="16950"/>
    <cellStyle name="Normalny 2 94 13 7" xfId="16951"/>
    <cellStyle name="Normalny 2 94 13 7 2" xfId="16952"/>
    <cellStyle name="Normalny 2 94 13 7 3" xfId="16953"/>
    <cellStyle name="Normalny 2 94 13 7 4" xfId="16954"/>
    <cellStyle name="Normalny 2 94 13 7 5" xfId="16955"/>
    <cellStyle name="Normalny 2 94 13 7 6" xfId="16956"/>
    <cellStyle name="Normalny 2 94 13 8" xfId="16957"/>
    <cellStyle name="Normalny 2 94 13 8 2" xfId="16958"/>
    <cellStyle name="Normalny 2 94 13 8 3" xfId="16959"/>
    <cellStyle name="Normalny 2 94 13 8 4" xfId="16960"/>
    <cellStyle name="Normalny 2 94 13 8 5" xfId="16961"/>
    <cellStyle name="Normalny 2 94 13 8 6" xfId="16962"/>
    <cellStyle name="Normalny 2 94 13 9" xfId="16963"/>
    <cellStyle name="Normalny 2 94 13 9 2" xfId="16964"/>
    <cellStyle name="Normalny 2 94 13 9 3" xfId="16965"/>
    <cellStyle name="Normalny 2 94 13 9 4" xfId="16966"/>
    <cellStyle name="Normalny 2 94 13 9 5" xfId="16967"/>
    <cellStyle name="Normalny 2 94 13 9 6" xfId="16968"/>
    <cellStyle name="Normalny 2 94 14" xfId="16969"/>
    <cellStyle name="Normalny 2 94 15" xfId="16970"/>
    <cellStyle name="Normalny 2 94 16" xfId="16971"/>
    <cellStyle name="Normalny 2 94 17" xfId="16972"/>
    <cellStyle name="Normalny 2 94 18" xfId="16973"/>
    <cellStyle name="Normalny 2 94 19" xfId="16974"/>
    <cellStyle name="Normalny 2 94 2" xfId="16975"/>
    <cellStyle name="Normalny 2 94 2 10" xfId="16976"/>
    <cellStyle name="Normalny 2 94 2 10 10" xfId="16977"/>
    <cellStyle name="Normalny 2 94 2 10 11" xfId="16978"/>
    <cellStyle name="Normalny 2 94 2 10 12" xfId="16979"/>
    <cellStyle name="Normalny 2 94 2 10 13" xfId="16980"/>
    <cellStyle name="Normalny 2 94 2 10 14" xfId="16981"/>
    <cellStyle name="Normalny 2 94 2 10 15" xfId="16982"/>
    <cellStyle name="Normalny 2 94 2 10 16" xfId="16983"/>
    <cellStyle name="Normalny 2 94 2 10 17" xfId="16984"/>
    <cellStyle name="Normalny 2 94 2 10 18" xfId="16985"/>
    <cellStyle name="Normalny 2 94 2 10 19" xfId="16986"/>
    <cellStyle name="Normalny 2 94 2 10 2" xfId="16987"/>
    <cellStyle name="Normalny 2 94 2 10 2 10" xfId="16988"/>
    <cellStyle name="Normalny 2 94 2 10 2 10 2" xfId="16989"/>
    <cellStyle name="Normalny 2 94 2 10 2 10 3" xfId="16990"/>
    <cellStyle name="Normalny 2 94 2 10 2 10 4" xfId="16991"/>
    <cellStyle name="Normalny 2 94 2 10 2 10 5" xfId="16992"/>
    <cellStyle name="Normalny 2 94 2 10 2 10 6" xfId="16993"/>
    <cellStyle name="Normalny 2 94 2 10 2 100" xfId="16994"/>
    <cellStyle name="Normalny 2 94 2 10 2 11" xfId="16995"/>
    <cellStyle name="Normalny 2 94 2 10 2 11 2" xfId="16996"/>
    <cellStyle name="Normalny 2 94 2 10 2 11 3" xfId="16997"/>
    <cellStyle name="Normalny 2 94 2 10 2 11 4" xfId="16998"/>
    <cellStyle name="Normalny 2 94 2 10 2 11 5" xfId="16999"/>
    <cellStyle name="Normalny 2 94 2 10 2 11 6" xfId="17000"/>
    <cellStyle name="Normalny 2 94 2 10 2 12" xfId="17001"/>
    <cellStyle name="Normalny 2 94 2 10 2 12 2" xfId="17002"/>
    <cellStyle name="Normalny 2 94 2 10 2 12 3" xfId="17003"/>
    <cellStyle name="Normalny 2 94 2 10 2 12 4" xfId="17004"/>
    <cellStyle name="Normalny 2 94 2 10 2 12 5" xfId="17005"/>
    <cellStyle name="Normalny 2 94 2 10 2 12 6" xfId="17006"/>
    <cellStyle name="Normalny 2 94 2 10 2 13" xfId="17007"/>
    <cellStyle name="Normalny 2 94 2 10 2 13 2" xfId="17008"/>
    <cellStyle name="Normalny 2 94 2 10 2 13 3" xfId="17009"/>
    <cellStyle name="Normalny 2 94 2 10 2 13 4" xfId="17010"/>
    <cellStyle name="Normalny 2 94 2 10 2 13 5" xfId="17011"/>
    <cellStyle name="Normalny 2 94 2 10 2 13 6" xfId="17012"/>
    <cellStyle name="Normalny 2 94 2 10 2 14" xfId="17013"/>
    <cellStyle name="Normalny 2 94 2 10 2 14 2" xfId="17014"/>
    <cellStyle name="Normalny 2 94 2 10 2 14 3" xfId="17015"/>
    <cellStyle name="Normalny 2 94 2 10 2 14 4" xfId="17016"/>
    <cellStyle name="Normalny 2 94 2 10 2 14 5" xfId="17017"/>
    <cellStyle name="Normalny 2 94 2 10 2 14 6" xfId="17018"/>
    <cellStyle name="Normalny 2 94 2 10 2 15" xfId="17019"/>
    <cellStyle name="Normalny 2 94 2 10 2 15 2" xfId="17020"/>
    <cellStyle name="Normalny 2 94 2 10 2 15 3" xfId="17021"/>
    <cellStyle name="Normalny 2 94 2 10 2 15 4" xfId="17022"/>
    <cellStyle name="Normalny 2 94 2 10 2 15 5" xfId="17023"/>
    <cellStyle name="Normalny 2 94 2 10 2 15 6" xfId="17024"/>
    <cellStyle name="Normalny 2 94 2 10 2 16" xfId="17025"/>
    <cellStyle name="Normalny 2 94 2 10 2 16 2" xfId="17026"/>
    <cellStyle name="Normalny 2 94 2 10 2 16 3" xfId="17027"/>
    <cellStyle name="Normalny 2 94 2 10 2 16 4" xfId="17028"/>
    <cellStyle name="Normalny 2 94 2 10 2 16 5" xfId="17029"/>
    <cellStyle name="Normalny 2 94 2 10 2 16 6" xfId="17030"/>
    <cellStyle name="Normalny 2 94 2 10 2 17" xfId="17031"/>
    <cellStyle name="Normalny 2 94 2 10 2 17 2" xfId="17032"/>
    <cellStyle name="Normalny 2 94 2 10 2 17 3" xfId="17033"/>
    <cellStyle name="Normalny 2 94 2 10 2 17 4" xfId="17034"/>
    <cellStyle name="Normalny 2 94 2 10 2 17 5" xfId="17035"/>
    <cellStyle name="Normalny 2 94 2 10 2 17 6" xfId="17036"/>
    <cellStyle name="Normalny 2 94 2 10 2 18" xfId="17037"/>
    <cellStyle name="Normalny 2 94 2 10 2 18 2" xfId="17038"/>
    <cellStyle name="Normalny 2 94 2 10 2 18 3" xfId="17039"/>
    <cellStyle name="Normalny 2 94 2 10 2 18 4" xfId="17040"/>
    <cellStyle name="Normalny 2 94 2 10 2 18 5" xfId="17041"/>
    <cellStyle name="Normalny 2 94 2 10 2 18 6" xfId="17042"/>
    <cellStyle name="Normalny 2 94 2 10 2 19" xfId="17043"/>
    <cellStyle name="Normalny 2 94 2 10 2 19 2" xfId="17044"/>
    <cellStyle name="Normalny 2 94 2 10 2 19 3" xfId="17045"/>
    <cellStyle name="Normalny 2 94 2 10 2 19 4" xfId="17046"/>
    <cellStyle name="Normalny 2 94 2 10 2 19 5" xfId="17047"/>
    <cellStyle name="Normalny 2 94 2 10 2 19 6" xfId="17048"/>
    <cellStyle name="Normalny 2 94 2 10 2 2" xfId="17049"/>
    <cellStyle name="Normalny 2 94 2 10 2 2 10" xfId="17050"/>
    <cellStyle name="Normalny 2 94 2 10 2 2 11" xfId="17051"/>
    <cellStyle name="Normalny 2 94 2 10 2 2 12" xfId="17052"/>
    <cellStyle name="Normalny 2 94 2 10 2 2 13" xfId="17053"/>
    <cellStyle name="Normalny 2 94 2 10 2 2 14" xfId="17054"/>
    <cellStyle name="Normalny 2 94 2 10 2 2 15" xfId="17055"/>
    <cellStyle name="Normalny 2 94 2 10 2 2 16" xfId="17056"/>
    <cellStyle name="Normalny 2 94 2 10 2 2 17" xfId="17057"/>
    <cellStyle name="Normalny 2 94 2 10 2 2 18" xfId="17058"/>
    <cellStyle name="Normalny 2 94 2 10 2 2 19" xfId="17059"/>
    <cellStyle name="Normalny 2 94 2 10 2 2 2" xfId="17060"/>
    <cellStyle name="Normalny 2 94 2 10 2 2 2 10" xfId="17061"/>
    <cellStyle name="Normalny 2 94 2 10 2 2 2 10 2" xfId="17062"/>
    <cellStyle name="Normalny 2 94 2 10 2 2 2 10 3" xfId="17063"/>
    <cellStyle name="Normalny 2 94 2 10 2 2 2 10 4" xfId="17064"/>
    <cellStyle name="Normalny 2 94 2 10 2 2 2 10 5" xfId="17065"/>
    <cellStyle name="Normalny 2 94 2 10 2 2 2 10 6" xfId="17066"/>
    <cellStyle name="Normalny 2 94 2 10 2 2 2 11" xfId="17067"/>
    <cellStyle name="Normalny 2 94 2 10 2 2 2 11 2" xfId="17068"/>
    <cellStyle name="Normalny 2 94 2 10 2 2 2 11 3" xfId="17069"/>
    <cellStyle name="Normalny 2 94 2 10 2 2 2 11 4" xfId="17070"/>
    <cellStyle name="Normalny 2 94 2 10 2 2 2 11 5" xfId="17071"/>
    <cellStyle name="Normalny 2 94 2 10 2 2 2 11 6" xfId="17072"/>
    <cellStyle name="Normalny 2 94 2 10 2 2 2 12" xfId="17073"/>
    <cellStyle name="Normalny 2 94 2 10 2 2 2 12 2" xfId="17074"/>
    <cellStyle name="Normalny 2 94 2 10 2 2 2 12 3" xfId="17075"/>
    <cellStyle name="Normalny 2 94 2 10 2 2 2 12 4" xfId="17076"/>
    <cellStyle name="Normalny 2 94 2 10 2 2 2 12 5" xfId="17077"/>
    <cellStyle name="Normalny 2 94 2 10 2 2 2 12 6" xfId="17078"/>
    <cellStyle name="Normalny 2 94 2 10 2 2 2 13" xfId="17079"/>
    <cellStyle name="Normalny 2 94 2 10 2 2 2 13 2" xfId="17080"/>
    <cellStyle name="Normalny 2 94 2 10 2 2 2 13 3" xfId="17081"/>
    <cellStyle name="Normalny 2 94 2 10 2 2 2 13 4" xfId="17082"/>
    <cellStyle name="Normalny 2 94 2 10 2 2 2 13 5" xfId="17083"/>
    <cellStyle name="Normalny 2 94 2 10 2 2 2 13 6" xfId="17084"/>
    <cellStyle name="Normalny 2 94 2 10 2 2 2 14" xfId="17085"/>
    <cellStyle name="Normalny 2 94 2 10 2 2 2 14 2" xfId="17086"/>
    <cellStyle name="Normalny 2 94 2 10 2 2 2 14 3" xfId="17087"/>
    <cellStyle name="Normalny 2 94 2 10 2 2 2 14 4" xfId="17088"/>
    <cellStyle name="Normalny 2 94 2 10 2 2 2 14 5" xfId="17089"/>
    <cellStyle name="Normalny 2 94 2 10 2 2 2 14 6" xfId="17090"/>
    <cellStyle name="Normalny 2 94 2 10 2 2 2 15" xfId="17091"/>
    <cellStyle name="Normalny 2 94 2 10 2 2 2 15 2" xfId="17092"/>
    <cellStyle name="Normalny 2 94 2 10 2 2 2 15 3" xfId="17093"/>
    <cellStyle name="Normalny 2 94 2 10 2 2 2 15 4" xfId="17094"/>
    <cellStyle name="Normalny 2 94 2 10 2 2 2 15 5" xfId="17095"/>
    <cellStyle name="Normalny 2 94 2 10 2 2 2 15 6" xfId="17096"/>
    <cellStyle name="Normalny 2 94 2 10 2 2 2 16" xfId="17097"/>
    <cellStyle name="Normalny 2 94 2 10 2 2 2 16 2" xfId="17098"/>
    <cellStyle name="Normalny 2 94 2 10 2 2 2 16 3" xfId="17099"/>
    <cellStyle name="Normalny 2 94 2 10 2 2 2 16 4" xfId="17100"/>
    <cellStyle name="Normalny 2 94 2 10 2 2 2 16 5" xfId="17101"/>
    <cellStyle name="Normalny 2 94 2 10 2 2 2 16 6" xfId="17102"/>
    <cellStyle name="Normalny 2 94 2 10 2 2 2 17" xfId="17103"/>
    <cellStyle name="Normalny 2 94 2 10 2 2 2 17 2" xfId="17104"/>
    <cellStyle name="Normalny 2 94 2 10 2 2 2 17 3" xfId="17105"/>
    <cellStyle name="Normalny 2 94 2 10 2 2 2 17 4" xfId="17106"/>
    <cellStyle name="Normalny 2 94 2 10 2 2 2 17 5" xfId="17107"/>
    <cellStyle name="Normalny 2 94 2 10 2 2 2 17 6" xfId="17108"/>
    <cellStyle name="Normalny 2 94 2 10 2 2 2 18" xfId="17109"/>
    <cellStyle name="Normalny 2 94 2 10 2 2 2 18 2" xfId="17110"/>
    <cellStyle name="Normalny 2 94 2 10 2 2 2 18 3" xfId="17111"/>
    <cellStyle name="Normalny 2 94 2 10 2 2 2 18 4" xfId="17112"/>
    <cellStyle name="Normalny 2 94 2 10 2 2 2 18 5" xfId="17113"/>
    <cellStyle name="Normalny 2 94 2 10 2 2 2 18 6" xfId="17114"/>
    <cellStyle name="Normalny 2 94 2 10 2 2 2 19" xfId="17115"/>
    <cellStyle name="Normalny 2 94 2 10 2 2 2 19 2" xfId="17116"/>
    <cellStyle name="Normalny 2 94 2 10 2 2 2 19 3" xfId="17117"/>
    <cellStyle name="Normalny 2 94 2 10 2 2 2 19 4" xfId="17118"/>
    <cellStyle name="Normalny 2 94 2 10 2 2 2 19 5" xfId="17119"/>
    <cellStyle name="Normalny 2 94 2 10 2 2 2 19 6" xfId="17120"/>
    <cellStyle name="Normalny 2 94 2 10 2 2 2 2" xfId="17121"/>
    <cellStyle name="Normalny 2 94 2 10 2 2 2 2 2" xfId="17122"/>
    <cellStyle name="Normalny 2 94 2 10 2 2 2 2 2 2" xfId="17123"/>
    <cellStyle name="Normalny 2 94 2 10 2 2 2 2 2 3" xfId="17124"/>
    <cellStyle name="Normalny 2 94 2 10 2 2 2 2 2 4" xfId="17125"/>
    <cellStyle name="Normalny 2 94 2 10 2 2 2 2 2 5" xfId="17126"/>
    <cellStyle name="Normalny 2 94 2 10 2 2 2 2 2 6" xfId="17127"/>
    <cellStyle name="Normalny 2 94 2 10 2 2 2 20" xfId="17128"/>
    <cellStyle name="Normalny 2 94 2 10 2 2 2 20 2" xfId="17129"/>
    <cellStyle name="Normalny 2 94 2 10 2 2 2 20 3" xfId="17130"/>
    <cellStyle name="Normalny 2 94 2 10 2 2 2 20 4" xfId="17131"/>
    <cellStyle name="Normalny 2 94 2 10 2 2 2 20 5" xfId="17132"/>
    <cellStyle name="Normalny 2 94 2 10 2 2 2 20 6" xfId="17133"/>
    <cellStyle name="Normalny 2 94 2 10 2 2 2 21" xfId="17134"/>
    <cellStyle name="Normalny 2 94 2 10 2 2 2 21 2" xfId="17135"/>
    <cellStyle name="Normalny 2 94 2 10 2 2 2 21 3" xfId="17136"/>
    <cellStyle name="Normalny 2 94 2 10 2 2 2 21 4" xfId="17137"/>
    <cellStyle name="Normalny 2 94 2 10 2 2 2 21 5" xfId="17138"/>
    <cellStyle name="Normalny 2 94 2 10 2 2 2 21 6" xfId="17139"/>
    <cellStyle name="Normalny 2 94 2 10 2 2 2 22" xfId="17140"/>
    <cellStyle name="Normalny 2 94 2 10 2 2 2 22 2" xfId="17141"/>
    <cellStyle name="Normalny 2 94 2 10 2 2 2 22 3" xfId="17142"/>
    <cellStyle name="Normalny 2 94 2 10 2 2 2 22 4" xfId="17143"/>
    <cellStyle name="Normalny 2 94 2 10 2 2 2 22 5" xfId="17144"/>
    <cellStyle name="Normalny 2 94 2 10 2 2 2 22 6" xfId="17145"/>
    <cellStyle name="Normalny 2 94 2 10 2 2 2 23" xfId="17146"/>
    <cellStyle name="Normalny 2 94 2 10 2 2 2 23 2" xfId="17147"/>
    <cellStyle name="Normalny 2 94 2 10 2 2 2 23 3" xfId="17148"/>
    <cellStyle name="Normalny 2 94 2 10 2 2 2 23 4" xfId="17149"/>
    <cellStyle name="Normalny 2 94 2 10 2 2 2 23 5" xfId="17150"/>
    <cellStyle name="Normalny 2 94 2 10 2 2 2 23 6" xfId="17151"/>
    <cellStyle name="Normalny 2 94 2 10 2 2 2 24" xfId="17152"/>
    <cellStyle name="Normalny 2 94 2 10 2 2 2 24 2" xfId="17153"/>
    <cellStyle name="Normalny 2 94 2 10 2 2 2 24 3" xfId="17154"/>
    <cellStyle name="Normalny 2 94 2 10 2 2 2 24 4" xfId="17155"/>
    <cellStyle name="Normalny 2 94 2 10 2 2 2 24 5" xfId="17156"/>
    <cellStyle name="Normalny 2 94 2 10 2 2 2 24 6" xfId="17157"/>
    <cellStyle name="Normalny 2 94 2 10 2 2 2 25" xfId="17158"/>
    <cellStyle name="Normalny 2 94 2 10 2 2 2 26" xfId="17159"/>
    <cellStyle name="Normalny 2 94 2 10 2 2 2 27" xfId="17160"/>
    <cellStyle name="Normalny 2 94 2 10 2 2 2 28" xfId="17161"/>
    <cellStyle name="Normalny 2 94 2 10 2 2 2 3" xfId="17162"/>
    <cellStyle name="Normalny 2 94 2 10 2 2 2 3 2" xfId="17163"/>
    <cellStyle name="Normalny 2 94 2 10 2 2 2 3 3" xfId="17164"/>
    <cellStyle name="Normalny 2 94 2 10 2 2 2 3 4" xfId="17165"/>
    <cellStyle name="Normalny 2 94 2 10 2 2 2 3 5" xfId="17166"/>
    <cellStyle name="Normalny 2 94 2 10 2 2 2 3 6" xfId="17167"/>
    <cellStyle name="Normalny 2 94 2 10 2 2 2 4" xfId="17168"/>
    <cellStyle name="Normalny 2 94 2 10 2 2 2 4 2" xfId="17169"/>
    <cellStyle name="Normalny 2 94 2 10 2 2 2 4 3" xfId="17170"/>
    <cellStyle name="Normalny 2 94 2 10 2 2 2 4 4" xfId="17171"/>
    <cellStyle name="Normalny 2 94 2 10 2 2 2 4 5" xfId="17172"/>
    <cellStyle name="Normalny 2 94 2 10 2 2 2 4 6" xfId="17173"/>
    <cellStyle name="Normalny 2 94 2 10 2 2 2 5" xfId="17174"/>
    <cellStyle name="Normalny 2 94 2 10 2 2 2 5 2" xfId="17175"/>
    <cellStyle name="Normalny 2 94 2 10 2 2 2 5 3" xfId="17176"/>
    <cellStyle name="Normalny 2 94 2 10 2 2 2 5 4" xfId="17177"/>
    <cellStyle name="Normalny 2 94 2 10 2 2 2 5 5" xfId="17178"/>
    <cellStyle name="Normalny 2 94 2 10 2 2 2 5 6" xfId="17179"/>
    <cellStyle name="Normalny 2 94 2 10 2 2 2 6" xfId="17180"/>
    <cellStyle name="Normalny 2 94 2 10 2 2 2 6 2" xfId="17181"/>
    <cellStyle name="Normalny 2 94 2 10 2 2 2 6 3" xfId="17182"/>
    <cellStyle name="Normalny 2 94 2 10 2 2 2 6 4" xfId="17183"/>
    <cellStyle name="Normalny 2 94 2 10 2 2 2 6 5" xfId="17184"/>
    <cellStyle name="Normalny 2 94 2 10 2 2 2 6 6" xfId="17185"/>
    <cellStyle name="Normalny 2 94 2 10 2 2 2 7" xfId="17186"/>
    <cellStyle name="Normalny 2 94 2 10 2 2 2 7 2" xfId="17187"/>
    <cellStyle name="Normalny 2 94 2 10 2 2 2 7 3" xfId="17188"/>
    <cellStyle name="Normalny 2 94 2 10 2 2 2 7 4" xfId="17189"/>
    <cellStyle name="Normalny 2 94 2 10 2 2 2 7 5" xfId="17190"/>
    <cellStyle name="Normalny 2 94 2 10 2 2 2 7 6" xfId="17191"/>
    <cellStyle name="Normalny 2 94 2 10 2 2 2 8" xfId="17192"/>
    <cellStyle name="Normalny 2 94 2 10 2 2 2 8 2" xfId="17193"/>
    <cellStyle name="Normalny 2 94 2 10 2 2 2 8 3" xfId="17194"/>
    <cellStyle name="Normalny 2 94 2 10 2 2 2 8 4" xfId="17195"/>
    <cellStyle name="Normalny 2 94 2 10 2 2 2 8 5" xfId="17196"/>
    <cellStyle name="Normalny 2 94 2 10 2 2 2 8 6" xfId="17197"/>
    <cellStyle name="Normalny 2 94 2 10 2 2 2 9" xfId="17198"/>
    <cellStyle name="Normalny 2 94 2 10 2 2 2 9 2" xfId="17199"/>
    <cellStyle name="Normalny 2 94 2 10 2 2 2 9 3" xfId="17200"/>
    <cellStyle name="Normalny 2 94 2 10 2 2 2 9 4" xfId="17201"/>
    <cellStyle name="Normalny 2 94 2 10 2 2 2 9 5" xfId="17202"/>
    <cellStyle name="Normalny 2 94 2 10 2 2 2 9 6" xfId="17203"/>
    <cellStyle name="Normalny 2 94 2 10 2 2 20" xfId="17204"/>
    <cellStyle name="Normalny 2 94 2 10 2 2 21" xfId="17205"/>
    <cellStyle name="Normalny 2 94 2 10 2 2 22" xfId="17206"/>
    <cellStyle name="Normalny 2 94 2 10 2 2 23" xfId="17207"/>
    <cellStyle name="Normalny 2 94 2 10 2 2 24" xfId="17208"/>
    <cellStyle name="Normalny 2 94 2 10 2 2 25" xfId="17209"/>
    <cellStyle name="Normalny 2 94 2 10 2 2 26" xfId="17210"/>
    <cellStyle name="Normalny 2 94 2 10 2 2 3" xfId="17211"/>
    <cellStyle name="Normalny 2 94 2 10 2 2 3 2" xfId="17212"/>
    <cellStyle name="Normalny 2 94 2 10 2 2 3 3" xfId="17213"/>
    <cellStyle name="Normalny 2 94 2 10 2 2 3 4" xfId="17214"/>
    <cellStyle name="Normalny 2 94 2 10 2 2 3 5" xfId="17215"/>
    <cellStyle name="Normalny 2 94 2 10 2 2 3 6" xfId="17216"/>
    <cellStyle name="Normalny 2 94 2 10 2 2 4" xfId="17217"/>
    <cellStyle name="Normalny 2 94 2 10 2 2 4 2" xfId="17218"/>
    <cellStyle name="Normalny 2 94 2 10 2 2 4 3" xfId="17219"/>
    <cellStyle name="Normalny 2 94 2 10 2 2 4 4" xfId="17220"/>
    <cellStyle name="Normalny 2 94 2 10 2 2 4 5" xfId="17221"/>
    <cellStyle name="Normalny 2 94 2 10 2 2 4 6" xfId="17222"/>
    <cellStyle name="Normalny 2 94 2 10 2 2 5" xfId="17223"/>
    <cellStyle name="Normalny 2 94 2 10 2 2 5 2" xfId="17224"/>
    <cellStyle name="Normalny 2 94 2 10 2 2 5 3" xfId="17225"/>
    <cellStyle name="Normalny 2 94 2 10 2 2 5 4" xfId="17226"/>
    <cellStyle name="Normalny 2 94 2 10 2 2 5 5" xfId="17227"/>
    <cellStyle name="Normalny 2 94 2 10 2 2 5 6" xfId="17228"/>
    <cellStyle name="Normalny 2 94 2 10 2 2 6" xfId="17229"/>
    <cellStyle name="Normalny 2 94 2 10 2 2 7" xfId="17230"/>
    <cellStyle name="Normalny 2 94 2 10 2 2 8" xfId="17231"/>
    <cellStyle name="Normalny 2 94 2 10 2 2 9" xfId="17232"/>
    <cellStyle name="Normalny 2 94 2 10 2 20" xfId="17233"/>
    <cellStyle name="Normalny 2 94 2 10 2 20 2" xfId="17234"/>
    <cellStyle name="Normalny 2 94 2 10 2 20 3" xfId="17235"/>
    <cellStyle name="Normalny 2 94 2 10 2 20 4" xfId="17236"/>
    <cellStyle name="Normalny 2 94 2 10 2 20 5" xfId="17237"/>
    <cellStyle name="Normalny 2 94 2 10 2 20 6" xfId="17238"/>
    <cellStyle name="Normalny 2 94 2 10 2 21" xfId="17239"/>
    <cellStyle name="Normalny 2 94 2 10 2 21 2" xfId="17240"/>
    <cellStyle name="Normalny 2 94 2 10 2 21 3" xfId="17241"/>
    <cellStyle name="Normalny 2 94 2 10 2 21 4" xfId="17242"/>
    <cellStyle name="Normalny 2 94 2 10 2 21 5" xfId="17243"/>
    <cellStyle name="Normalny 2 94 2 10 2 21 6" xfId="17244"/>
    <cellStyle name="Normalny 2 94 2 10 2 22" xfId="17245"/>
    <cellStyle name="Normalny 2 94 2 10 2 22 2" xfId="17246"/>
    <cellStyle name="Normalny 2 94 2 10 2 22 3" xfId="17247"/>
    <cellStyle name="Normalny 2 94 2 10 2 22 4" xfId="17248"/>
    <cellStyle name="Normalny 2 94 2 10 2 22 5" xfId="17249"/>
    <cellStyle name="Normalny 2 94 2 10 2 22 6" xfId="17250"/>
    <cellStyle name="Normalny 2 94 2 10 2 23" xfId="17251"/>
    <cellStyle name="Normalny 2 94 2 10 2 23 2" xfId="17252"/>
    <cellStyle name="Normalny 2 94 2 10 2 23 3" xfId="17253"/>
    <cellStyle name="Normalny 2 94 2 10 2 23 4" xfId="17254"/>
    <cellStyle name="Normalny 2 94 2 10 2 23 5" xfId="17255"/>
    <cellStyle name="Normalny 2 94 2 10 2 23 6" xfId="17256"/>
    <cellStyle name="Normalny 2 94 2 10 2 24" xfId="17257"/>
    <cellStyle name="Normalny 2 94 2 10 2 24 2" xfId="17258"/>
    <cellStyle name="Normalny 2 94 2 10 2 24 3" xfId="17259"/>
    <cellStyle name="Normalny 2 94 2 10 2 24 4" xfId="17260"/>
    <cellStyle name="Normalny 2 94 2 10 2 24 5" xfId="17261"/>
    <cellStyle name="Normalny 2 94 2 10 2 24 6" xfId="17262"/>
    <cellStyle name="Normalny 2 94 2 10 2 25" xfId="17263"/>
    <cellStyle name="Normalny 2 94 2 10 2 25 2" xfId="17264"/>
    <cellStyle name="Normalny 2 94 2 10 2 25 3" xfId="17265"/>
    <cellStyle name="Normalny 2 94 2 10 2 25 4" xfId="17266"/>
    <cellStyle name="Normalny 2 94 2 10 2 25 5" xfId="17267"/>
    <cellStyle name="Normalny 2 94 2 10 2 25 6" xfId="17268"/>
    <cellStyle name="Normalny 2 94 2 10 2 26" xfId="17269"/>
    <cellStyle name="Normalny 2 94 2 10 2 26 2" xfId="17270"/>
    <cellStyle name="Normalny 2 94 2 10 2 26 3" xfId="17271"/>
    <cellStyle name="Normalny 2 94 2 10 2 26 4" xfId="17272"/>
    <cellStyle name="Normalny 2 94 2 10 2 26 5" xfId="17273"/>
    <cellStyle name="Normalny 2 94 2 10 2 26 6" xfId="17274"/>
    <cellStyle name="Normalny 2 94 2 10 2 27" xfId="17275"/>
    <cellStyle name="Normalny 2 94 2 10 2 27 2" xfId="17276"/>
    <cellStyle name="Normalny 2 94 2 10 2 27 3" xfId="17277"/>
    <cellStyle name="Normalny 2 94 2 10 2 27 4" xfId="17278"/>
    <cellStyle name="Normalny 2 94 2 10 2 27 5" xfId="17279"/>
    <cellStyle name="Normalny 2 94 2 10 2 27 6" xfId="17280"/>
    <cellStyle name="Normalny 2 94 2 10 2 28" xfId="17281"/>
    <cellStyle name="Normalny 2 94 2 10 2 28 2" xfId="17282"/>
    <cellStyle name="Normalny 2 94 2 10 2 28 3" xfId="17283"/>
    <cellStyle name="Normalny 2 94 2 10 2 28 4" xfId="17284"/>
    <cellStyle name="Normalny 2 94 2 10 2 28 5" xfId="17285"/>
    <cellStyle name="Normalny 2 94 2 10 2 28 6" xfId="17286"/>
    <cellStyle name="Normalny 2 94 2 10 2 29" xfId="17287"/>
    <cellStyle name="Normalny 2 94 2 10 2 29 2" xfId="17288"/>
    <cellStyle name="Normalny 2 94 2 10 2 29 3" xfId="17289"/>
    <cellStyle name="Normalny 2 94 2 10 2 29 4" xfId="17290"/>
    <cellStyle name="Normalny 2 94 2 10 2 29 5" xfId="17291"/>
    <cellStyle name="Normalny 2 94 2 10 2 29 6" xfId="17292"/>
    <cellStyle name="Normalny 2 94 2 10 2 3" xfId="17293"/>
    <cellStyle name="Normalny 2 94 2 10 2 3 2" xfId="17294"/>
    <cellStyle name="Normalny 2 94 2 10 2 3 3" xfId="17295"/>
    <cellStyle name="Normalny 2 94 2 10 2 3 4" xfId="17296"/>
    <cellStyle name="Normalny 2 94 2 10 2 3 5" xfId="17297"/>
    <cellStyle name="Normalny 2 94 2 10 2 3 6" xfId="17298"/>
    <cellStyle name="Normalny 2 94 2 10 2 30" xfId="17299"/>
    <cellStyle name="Normalny 2 94 2 10 2 30 2" xfId="17300"/>
    <cellStyle name="Normalny 2 94 2 10 2 30 3" xfId="17301"/>
    <cellStyle name="Normalny 2 94 2 10 2 30 4" xfId="17302"/>
    <cellStyle name="Normalny 2 94 2 10 2 30 5" xfId="17303"/>
    <cellStyle name="Normalny 2 94 2 10 2 30 6" xfId="17304"/>
    <cellStyle name="Normalny 2 94 2 10 2 31" xfId="17305"/>
    <cellStyle name="Normalny 2 94 2 10 2 31 2" xfId="17306"/>
    <cellStyle name="Normalny 2 94 2 10 2 31 3" xfId="17307"/>
    <cellStyle name="Normalny 2 94 2 10 2 31 4" xfId="17308"/>
    <cellStyle name="Normalny 2 94 2 10 2 31 5" xfId="17309"/>
    <cellStyle name="Normalny 2 94 2 10 2 31 6" xfId="17310"/>
    <cellStyle name="Normalny 2 94 2 10 2 32" xfId="17311"/>
    <cellStyle name="Normalny 2 94 2 10 2 32 2" xfId="17312"/>
    <cellStyle name="Normalny 2 94 2 10 2 32 3" xfId="17313"/>
    <cellStyle name="Normalny 2 94 2 10 2 32 4" xfId="17314"/>
    <cellStyle name="Normalny 2 94 2 10 2 32 5" xfId="17315"/>
    <cellStyle name="Normalny 2 94 2 10 2 32 6" xfId="17316"/>
    <cellStyle name="Normalny 2 94 2 10 2 33" xfId="17317"/>
    <cellStyle name="Normalny 2 94 2 10 2 33 2" xfId="17318"/>
    <cellStyle name="Normalny 2 94 2 10 2 33 3" xfId="17319"/>
    <cellStyle name="Normalny 2 94 2 10 2 33 4" xfId="17320"/>
    <cellStyle name="Normalny 2 94 2 10 2 33 5" xfId="17321"/>
    <cellStyle name="Normalny 2 94 2 10 2 33 6" xfId="17322"/>
    <cellStyle name="Normalny 2 94 2 10 2 34" xfId="17323"/>
    <cellStyle name="Normalny 2 94 2 10 2 34 2" xfId="17324"/>
    <cellStyle name="Normalny 2 94 2 10 2 34 3" xfId="17325"/>
    <cellStyle name="Normalny 2 94 2 10 2 34 4" xfId="17326"/>
    <cellStyle name="Normalny 2 94 2 10 2 34 5" xfId="17327"/>
    <cellStyle name="Normalny 2 94 2 10 2 34 6" xfId="17328"/>
    <cellStyle name="Normalny 2 94 2 10 2 35" xfId="17329"/>
    <cellStyle name="Normalny 2 94 2 10 2 35 2" xfId="17330"/>
    <cellStyle name="Normalny 2 94 2 10 2 35 3" xfId="17331"/>
    <cellStyle name="Normalny 2 94 2 10 2 35 4" xfId="17332"/>
    <cellStyle name="Normalny 2 94 2 10 2 35 5" xfId="17333"/>
    <cellStyle name="Normalny 2 94 2 10 2 35 6" xfId="17334"/>
    <cellStyle name="Normalny 2 94 2 10 2 36" xfId="17335"/>
    <cellStyle name="Normalny 2 94 2 10 2 36 2" xfId="17336"/>
    <cellStyle name="Normalny 2 94 2 10 2 36 3" xfId="17337"/>
    <cellStyle name="Normalny 2 94 2 10 2 36 4" xfId="17338"/>
    <cellStyle name="Normalny 2 94 2 10 2 36 5" xfId="17339"/>
    <cellStyle name="Normalny 2 94 2 10 2 36 6" xfId="17340"/>
    <cellStyle name="Normalny 2 94 2 10 2 37" xfId="17341"/>
    <cellStyle name="Normalny 2 94 2 10 2 37 2" xfId="17342"/>
    <cellStyle name="Normalny 2 94 2 10 2 37 3" xfId="17343"/>
    <cellStyle name="Normalny 2 94 2 10 2 37 4" xfId="17344"/>
    <cellStyle name="Normalny 2 94 2 10 2 37 5" xfId="17345"/>
    <cellStyle name="Normalny 2 94 2 10 2 37 6" xfId="17346"/>
    <cellStyle name="Normalny 2 94 2 10 2 38" xfId="17347"/>
    <cellStyle name="Normalny 2 94 2 10 2 38 2" xfId="17348"/>
    <cellStyle name="Normalny 2 94 2 10 2 38 3" xfId="17349"/>
    <cellStyle name="Normalny 2 94 2 10 2 38 4" xfId="17350"/>
    <cellStyle name="Normalny 2 94 2 10 2 38 5" xfId="17351"/>
    <cellStyle name="Normalny 2 94 2 10 2 38 6" xfId="17352"/>
    <cellStyle name="Normalny 2 94 2 10 2 39" xfId="17353"/>
    <cellStyle name="Normalny 2 94 2 10 2 39 2" xfId="17354"/>
    <cellStyle name="Normalny 2 94 2 10 2 39 3" xfId="17355"/>
    <cellStyle name="Normalny 2 94 2 10 2 39 4" xfId="17356"/>
    <cellStyle name="Normalny 2 94 2 10 2 39 5" xfId="17357"/>
    <cellStyle name="Normalny 2 94 2 10 2 39 6" xfId="17358"/>
    <cellStyle name="Normalny 2 94 2 10 2 4" xfId="17359"/>
    <cellStyle name="Normalny 2 94 2 10 2 4 2" xfId="17360"/>
    <cellStyle name="Normalny 2 94 2 10 2 4 3" xfId="17361"/>
    <cellStyle name="Normalny 2 94 2 10 2 4 4" xfId="17362"/>
    <cellStyle name="Normalny 2 94 2 10 2 4 5" xfId="17363"/>
    <cellStyle name="Normalny 2 94 2 10 2 4 6" xfId="17364"/>
    <cellStyle name="Normalny 2 94 2 10 2 40" xfId="17365"/>
    <cellStyle name="Normalny 2 94 2 10 2 40 2" xfId="17366"/>
    <cellStyle name="Normalny 2 94 2 10 2 40 3" xfId="17367"/>
    <cellStyle name="Normalny 2 94 2 10 2 40 4" xfId="17368"/>
    <cellStyle name="Normalny 2 94 2 10 2 40 5" xfId="17369"/>
    <cellStyle name="Normalny 2 94 2 10 2 40 6" xfId="17370"/>
    <cellStyle name="Normalny 2 94 2 10 2 41" xfId="17371"/>
    <cellStyle name="Normalny 2 94 2 10 2 41 2" xfId="17372"/>
    <cellStyle name="Normalny 2 94 2 10 2 41 3" xfId="17373"/>
    <cellStyle name="Normalny 2 94 2 10 2 41 4" xfId="17374"/>
    <cellStyle name="Normalny 2 94 2 10 2 41 5" xfId="17375"/>
    <cellStyle name="Normalny 2 94 2 10 2 41 6" xfId="17376"/>
    <cellStyle name="Normalny 2 94 2 10 2 42" xfId="17377"/>
    <cellStyle name="Normalny 2 94 2 10 2 42 2" xfId="17378"/>
    <cellStyle name="Normalny 2 94 2 10 2 42 3" xfId="17379"/>
    <cellStyle name="Normalny 2 94 2 10 2 42 4" xfId="17380"/>
    <cellStyle name="Normalny 2 94 2 10 2 42 5" xfId="17381"/>
    <cellStyle name="Normalny 2 94 2 10 2 42 6" xfId="17382"/>
    <cellStyle name="Normalny 2 94 2 10 2 43" xfId="17383"/>
    <cellStyle name="Normalny 2 94 2 10 2 43 2" xfId="17384"/>
    <cellStyle name="Normalny 2 94 2 10 2 43 3" xfId="17385"/>
    <cellStyle name="Normalny 2 94 2 10 2 43 4" xfId="17386"/>
    <cellStyle name="Normalny 2 94 2 10 2 43 5" xfId="17387"/>
    <cellStyle name="Normalny 2 94 2 10 2 43 6" xfId="17388"/>
    <cellStyle name="Normalny 2 94 2 10 2 44" xfId="17389"/>
    <cellStyle name="Normalny 2 94 2 10 2 44 2" xfId="17390"/>
    <cellStyle name="Normalny 2 94 2 10 2 44 3" xfId="17391"/>
    <cellStyle name="Normalny 2 94 2 10 2 44 4" xfId="17392"/>
    <cellStyle name="Normalny 2 94 2 10 2 44 5" xfId="17393"/>
    <cellStyle name="Normalny 2 94 2 10 2 44 6" xfId="17394"/>
    <cellStyle name="Normalny 2 94 2 10 2 45" xfId="17395"/>
    <cellStyle name="Normalny 2 94 2 10 2 45 2" xfId="17396"/>
    <cellStyle name="Normalny 2 94 2 10 2 45 3" xfId="17397"/>
    <cellStyle name="Normalny 2 94 2 10 2 45 4" xfId="17398"/>
    <cellStyle name="Normalny 2 94 2 10 2 45 5" xfId="17399"/>
    <cellStyle name="Normalny 2 94 2 10 2 45 6" xfId="17400"/>
    <cellStyle name="Normalny 2 94 2 10 2 46" xfId="17401"/>
    <cellStyle name="Normalny 2 94 2 10 2 46 2" xfId="17402"/>
    <cellStyle name="Normalny 2 94 2 10 2 46 3" xfId="17403"/>
    <cellStyle name="Normalny 2 94 2 10 2 46 4" xfId="17404"/>
    <cellStyle name="Normalny 2 94 2 10 2 46 5" xfId="17405"/>
    <cellStyle name="Normalny 2 94 2 10 2 46 6" xfId="17406"/>
    <cellStyle name="Normalny 2 94 2 10 2 47" xfId="17407"/>
    <cellStyle name="Normalny 2 94 2 10 2 47 2" xfId="17408"/>
    <cellStyle name="Normalny 2 94 2 10 2 47 3" xfId="17409"/>
    <cellStyle name="Normalny 2 94 2 10 2 47 4" xfId="17410"/>
    <cellStyle name="Normalny 2 94 2 10 2 47 5" xfId="17411"/>
    <cellStyle name="Normalny 2 94 2 10 2 47 6" xfId="17412"/>
    <cellStyle name="Normalny 2 94 2 10 2 48" xfId="17413"/>
    <cellStyle name="Normalny 2 94 2 10 2 48 2" xfId="17414"/>
    <cellStyle name="Normalny 2 94 2 10 2 48 3" xfId="17415"/>
    <cellStyle name="Normalny 2 94 2 10 2 48 4" xfId="17416"/>
    <cellStyle name="Normalny 2 94 2 10 2 48 5" xfId="17417"/>
    <cellStyle name="Normalny 2 94 2 10 2 48 6" xfId="17418"/>
    <cellStyle name="Normalny 2 94 2 10 2 49" xfId="17419"/>
    <cellStyle name="Normalny 2 94 2 10 2 49 2" xfId="17420"/>
    <cellStyle name="Normalny 2 94 2 10 2 49 3" xfId="17421"/>
    <cellStyle name="Normalny 2 94 2 10 2 49 4" xfId="17422"/>
    <cellStyle name="Normalny 2 94 2 10 2 49 5" xfId="17423"/>
    <cellStyle name="Normalny 2 94 2 10 2 49 6" xfId="17424"/>
    <cellStyle name="Normalny 2 94 2 10 2 5" xfId="17425"/>
    <cellStyle name="Normalny 2 94 2 10 2 5 2" xfId="17426"/>
    <cellStyle name="Normalny 2 94 2 10 2 5 3" xfId="17427"/>
    <cellStyle name="Normalny 2 94 2 10 2 5 4" xfId="17428"/>
    <cellStyle name="Normalny 2 94 2 10 2 5 5" xfId="17429"/>
    <cellStyle name="Normalny 2 94 2 10 2 5 6" xfId="17430"/>
    <cellStyle name="Normalny 2 94 2 10 2 50" xfId="17431"/>
    <cellStyle name="Normalny 2 94 2 10 2 50 2" xfId="17432"/>
    <cellStyle name="Normalny 2 94 2 10 2 50 3" xfId="17433"/>
    <cellStyle name="Normalny 2 94 2 10 2 50 4" xfId="17434"/>
    <cellStyle name="Normalny 2 94 2 10 2 50 5" xfId="17435"/>
    <cellStyle name="Normalny 2 94 2 10 2 50 6" xfId="17436"/>
    <cellStyle name="Normalny 2 94 2 10 2 51" xfId="17437"/>
    <cellStyle name="Normalny 2 94 2 10 2 51 2" xfId="17438"/>
    <cellStyle name="Normalny 2 94 2 10 2 51 3" xfId="17439"/>
    <cellStyle name="Normalny 2 94 2 10 2 51 4" xfId="17440"/>
    <cellStyle name="Normalny 2 94 2 10 2 51 5" xfId="17441"/>
    <cellStyle name="Normalny 2 94 2 10 2 51 6" xfId="17442"/>
    <cellStyle name="Normalny 2 94 2 10 2 52" xfId="17443"/>
    <cellStyle name="Normalny 2 94 2 10 2 52 2" xfId="17444"/>
    <cellStyle name="Normalny 2 94 2 10 2 52 3" xfId="17445"/>
    <cellStyle name="Normalny 2 94 2 10 2 52 4" xfId="17446"/>
    <cellStyle name="Normalny 2 94 2 10 2 52 5" xfId="17447"/>
    <cellStyle name="Normalny 2 94 2 10 2 52 6" xfId="17448"/>
    <cellStyle name="Normalny 2 94 2 10 2 53" xfId="17449"/>
    <cellStyle name="Normalny 2 94 2 10 2 53 2" xfId="17450"/>
    <cellStyle name="Normalny 2 94 2 10 2 53 3" xfId="17451"/>
    <cellStyle name="Normalny 2 94 2 10 2 53 4" xfId="17452"/>
    <cellStyle name="Normalny 2 94 2 10 2 53 5" xfId="17453"/>
    <cellStyle name="Normalny 2 94 2 10 2 53 6" xfId="17454"/>
    <cellStyle name="Normalny 2 94 2 10 2 54" xfId="17455"/>
    <cellStyle name="Normalny 2 94 2 10 2 54 2" xfId="17456"/>
    <cellStyle name="Normalny 2 94 2 10 2 54 3" xfId="17457"/>
    <cellStyle name="Normalny 2 94 2 10 2 54 4" xfId="17458"/>
    <cellStyle name="Normalny 2 94 2 10 2 54 5" xfId="17459"/>
    <cellStyle name="Normalny 2 94 2 10 2 54 6" xfId="17460"/>
    <cellStyle name="Normalny 2 94 2 10 2 55" xfId="17461"/>
    <cellStyle name="Normalny 2 94 2 10 2 55 2" xfId="17462"/>
    <cellStyle name="Normalny 2 94 2 10 2 55 3" xfId="17463"/>
    <cellStyle name="Normalny 2 94 2 10 2 55 4" xfId="17464"/>
    <cellStyle name="Normalny 2 94 2 10 2 55 5" xfId="17465"/>
    <cellStyle name="Normalny 2 94 2 10 2 55 6" xfId="17466"/>
    <cellStyle name="Normalny 2 94 2 10 2 56" xfId="17467"/>
    <cellStyle name="Normalny 2 94 2 10 2 56 2" xfId="17468"/>
    <cellStyle name="Normalny 2 94 2 10 2 56 3" xfId="17469"/>
    <cellStyle name="Normalny 2 94 2 10 2 56 4" xfId="17470"/>
    <cellStyle name="Normalny 2 94 2 10 2 56 5" xfId="17471"/>
    <cellStyle name="Normalny 2 94 2 10 2 56 6" xfId="17472"/>
    <cellStyle name="Normalny 2 94 2 10 2 57" xfId="17473"/>
    <cellStyle name="Normalny 2 94 2 10 2 57 2" xfId="17474"/>
    <cellStyle name="Normalny 2 94 2 10 2 57 3" xfId="17475"/>
    <cellStyle name="Normalny 2 94 2 10 2 57 4" xfId="17476"/>
    <cellStyle name="Normalny 2 94 2 10 2 57 5" xfId="17477"/>
    <cellStyle name="Normalny 2 94 2 10 2 57 6" xfId="17478"/>
    <cellStyle name="Normalny 2 94 2 10 2 58" xfId="17479"/>
    <cellStyle name="Normalny 2 94 2 10 2 58 2" xfId="17480"/>
    <cellStyle name="Normalny 2 94 2 10 2 58 3" xfId="17481"/>
    <cellStyle name="Normalny 2 94 2 10 2 58 4" xfId="17482"/>
    <cellStyle name="Normalny 2 94 2 10 2 58 5" xfId="17483"/>
    <cellStyle name="Normalny 2 94 2 10 2 58 6" xfId="17484"/>
    <cellStyle name="Normalny 2 94 2 10 2 59" xfId="17485"/>
    <cellStyle name="Normalny 2 94 2 10 2 59 2" xfId="17486"/>
    <cellStyle name="Normalny 2 94 2 10 2 59 3" xfId="17487"/>
    <cellStyle name="Normalny 2 94 2 10 2 59 4" xfId="17488"/>
    <cellStyle name="Normalny 2 94 2 10 2 59 5" xfId="17489"/>
    <cellStyle name="Normalny 2 94 2 10 2 59 6" xfId="17490"/>
    <cellStyle name="Normalny 2 94 2 10 2 6" xfId="17491"/>
    <cellStyle name="Normalny 2 94 2 10 2 6 2" xfId="17492"/>
    <cellStyle name="Normalny 2 94 2 10 2 6 3" xfId="17493"/>
    <cellStyle name="Normalny 2 94 2 10 2 6 4" xfId="17494"/>
    <cellStyle name="Normalny 2 94 2 10 2 6 5" xfId="17495"/>
    <cellStyle name="Normalny 2 94 2 10 2 6 6" xfId="17496"/>
    <cellStyle name="Normalny 2 94 2 10 2 60" xfId="17497"/>
    <cellStyle name="Normalny 2 94 2 10 2 60 2" xfId="17498"/>
    <cellStyle name="Normalny 2 94 2 10 2 60 3" xfId="17499"/>
    <cellStyle name="Normalny 2 94 2 10 2 60 4" xfId="17500"/>
    <cellStyle name="Normalny 2 94 2 10 2 60 5" xfId="17501"/>
    <cellStyle name="Normalny 2 94 2 10 2 60 6" xfId="17502"/>
    <cellStyle name="Normalny 2 94 2 10 2 61" xfId="17503"/>
    <cellStyle name="Normalny 2 94 2 10 2 61 2" xfId="17504"/>
    <cellStyle name="Normalny 2 94 2 10 2 61 3" xfId="17505"/>
    <cellStyle name="Normalny 2 94 2 10 2 61 4" xfId="17506"/>
    <cellStyle name="Normalny 2 94 2 10 2 61 5" xfId="17507"/>
    <cellStyle name="Normalny 2 94 2 10 2 61 6" xfId="17508"/>
    <cellStyle name="Normalny 2 94 2 10 2 62" xfId="17509"/>
    <cellStyle name="Normalny 2 94 2 10 2 62 2" xfId="17510"/>
    <cellStyle name="Normalny 2 94 2 10 2 62 3" xfId="17511"/>
    <cellStyle name="Normalny 2 94 2 10 2 62 4" xfId="17512"/>
    <cellStyle name="Normalny 2 94 2 10 2 62 5" xfId="17513"/>
    <cellStyle name="Normalny 2 94 2 10 2 62 6" xfId="17514"/>
    <cellStyle name="Normalny 2 94 2 10 2 63" xfId="17515"/>
    <cellStyle name="Normalny 2 94 2 10 2 63 2" xfId="17516"/>
    <cellStyle name="Normalny 2 94 2 10 2 63 3" xfId="17517"/>
    <cellStyle name="Normalny 2 94 2 10 2 63 4" xfId="17518"/>
    <cellStyle name="Normalny 2 94 2 10 2 63 5" xfId="17519"/>
    <cellStyle name="Normalny 2 94 2 10 2 63 6" xfId="17520"/>
    <cellStyle name="Normalny 2 94 2 10 2 64" xfId="17521"/>
    <cellStyle name="Normalny 2 94 2 10 2 64 2" xfId="17522"/>
    <cellStyle name="Normalny 2 94 2 10 2 64 3" xfId="17523"/>
    <cellStyle name="Normalny 2 94 2 10 2 64 4" xfId="17524"/>
    <cellStyle name="Normalny 2 94 2 10 2 64 5" xfId="17525"/>
    <cellStyle name="Normalny 2 94 2 10 2 64 6" xfId="17526"/>
    <cellStyle name="Normalny 2 94 2 10 2 65" xfId="17527"/>
    <cellStyle name="Normalny 2 94 2 10 2 65 2" xfId="17528"/>
    <cellStyle name="Normalny 2 94 2 10 2 65 3" xfId="17529"/>
    <cellStyle name="Normalny 2 94 2 10 2 65 4" xfId="17530"/>
    <cellStyle name="Normalny 2 94 2 10 2 65 5" xfId="17531"/>
    <cellStyle name="Normalny 2 94 2 10 2 65 6" xfId="17532"/>
    <cellStyle name="Normalny 2 94 2 10 2 66" xfId="17533"/>
    <cellStyle name="Normalny 2 94 2 10 2 66 2" xfId="17534"/>
    <cellStyle name="Normalny 2 94 2 10 2 66 3" xfId="17535"/>
    <cellStyle name="Normalny 2 94 2 10 2 66 4" xfId="17536"/>
    <cellStyle name="Normalny 2 94 2 10 2 66 5" xfId="17537"/>
    <cellStyle name="Normalny 2 94 2 10 2 66 6" xfId="17538"/>
    <cellStyle name="Normalny 2 94 2 10 2 67" xfId="17539"/>
    <cellStyle name="Normalny 2 94 2 10 2 67 2" xfId="17540"/>
    <cellStyle name="Normalny 2 94 2 10 2 67 3" xfId="17541"/>
    <cellStyle name="Normalny 2 94 2 10 2 67 4" xfId="17542"/>
    <cellStyle name="Normalny 2 94 2 10 2 67 5" xfId="17543"/>
    <cellStyle name="Normalny 2 94 2 10 2 67 6" xfId="17544"/>
    <cellStyle name="Normalny 2 94 2 10 2 68" xfId="17545"/>
    <cellStyle name="Normalny 2 94 2 10 2 68 2" xfId="17546"/>
    <cellStyle name="Normalny 2 94 2 10 2 68 3" xfId="17547"/>
    <cellStyle name="Normalny 2 94 2 10 2 68 4" xfId="17548"/>
    <cellStyle name="Normalny 2 94 2 10 2 68 5" xfId="17549"/>
    <cellStyle name="Normalny 2 94 2 10 2 68 6" xfId="17550"/>
    <cellStyle name="Normalny 2 94 2 10 2 69" xfId="17551"/>
    <cellStyle name="Normalny 2 94 2 10 2 69 2" xfId="17552"/>
    <cellStyle name="Normalny 2 94 2 10 2 69 3" xfId="17553"/>
    <cellStyle name="Normalny 2 94 2 10 2 69 4" xfId="17554"/>
    <cellStyle name="Normalny 2 94 2 10 2 69 5" xfId="17555"/>
    <cellStyle name="Normalny 2 94 2 10 2 69 6" xfId="17556"/>
    <cellStyle name="Normalny 2 94 2 10 2 7" xfId="17557"/>
    <cellStyle name="Normalny 2 94 2 10 2 7 2" xfId="17558"/>
    <cellStyle name="Normalny 2 94 2 10 2 7 3" xfId="17559"/>
    <cellStyle name="Normalny 2 94 2 10 2 7 4" xfId="17560"/>
    <cellStyle name="Normalny 2 94 2 10 2 7 5" xfId="17561"/>
    <cellStyle name="Normalny 2 94 2 10 2 7 6" xfId="17562"/>
    <cellStyle name="Normalny 2 94 2 10 2 70" xfId="17563"/>
    <cellStyle name="Normalny 2 94 2 10 2 70 2" xfId="17564"/>
    <cellStyle name="Normalny 2 94 2 10 2 70 3" xfId="17565"/>
    <cellStyle name="Normalny 2 94 2 10 2 70 4" xfId="17566"/>
    <cellStyle name="Normalny 2 94 2 10 2 70 5" xfId="17567"/>
    <cellStyle name="Normalny 2 94 2 10 2 70 6" xfId="17568"/>
    <cellStyle name="Normalny 2 94 2 10 2 71" xfId="17569"/>
    <cellStyle name="Normalny 2 94 2 10 2 71 10" xfId="17570"/>
    <cellStyle name="Normalny 2 94 2 10 2 71 11" xfId="17571"/>
    <cellStyle name="Normalny 2 94 2 10 2 71 12" xfId="17572"/>
    <cellStyle name="Normalny 2 94 2 10 2 71 13" xfId="17573"/>
    <cellStyle name="Normalny 2 94 2 10 2 71 14" xfId="17574"/>
    <cellStyle name="Normalny 2 94 2 10 2 71 15" xfId="17575"/>
    <cellStyle name="Normalny 2 94 2 10 2 71 16" xfId="17576"/>
    <cellStyle name="Normalny 2 94 2 10 2 71 17" xfId="17577"/>
    <cellStyle name="Normalny 2 94 2 10 2 71 18" xfId="17578"/>
    <cellStyle name="Normalny 2 94 2 10 2 71 19" xfId="17579"/>
    <cellStyle name="Normalny 2 94 2 10 2 71 2" xfId="17580"/>
    <cellStyle name="Normalny 2 94 2 10 2 71 2 2" xfId="17581"/>
    <cellStyle name="Normalny 2 94 2 10 2 71 2 3" xfId="17582"/>
    <cellStyle name="Normalny 2 94 2 10 2 71 2 4" xfId="17583"/>
    <cellStyle name="Normalny 2 94 2 10 2 71 2 5" xfId="17584"/>
    <cellStyle name="Normalny 2 94 2 10 2 71 2 6" xfId="17585"/>
    <cellStyle name="Normalny 2 94 2 10 2 71 20" xfId="17586"/>
    <cellStyle name="Normalny 2 94 2 10 2 71 21" xfId="17587"/>
    <cellStyle name="Normalny 2 94 2 10 2 71 22" xfId="17588"/>
    <cellStyle name="Normalny 2 94 2 10 2 71 23" xfId="17589"/>
    <cellStyle name="Normalny 2 94 2 10 2 71 24" xfId="17590"/>
    <cellStyle name="Normalny 2 94 2 10 2 71 3" xfId="17591"/>
    <cellStyle name="Normalny 2 94 2 10 2 71 4" xfId="17592"/>
    <cellStyle name="Normalny 2 94 2 10 2 71 5" xfId="17593"/>
    <cellStyle name="Normalny 2 94 2 10 2 71 6" xfId="17594"/>
    <cellStyle name="Normalny 2 94 2 10 2 71 7" xfId="17595"/>
    <cellStyle name="Normalny 2 94 2 10 2 71 8" xfId="17596"/>
    <cellStyle name="Normalny 2 94 2 10 2 71 9" xfId="17597"/>
    <cellStyle name="Normalny 2 94 2 10 2 72" xfId="17598"/>
    <cellStyle name="Normalny 2 94 2 10 2 73" xfId="17599"/>
    <cellStyle name="Normalny 2 94 2 10 2 73 2" xfId="17600"/>
    <cellStyle name="Normalny 2 94 2 10 2 73 2 2" xfId="17601"/>
    <cellStyle name="Normalny 2 94 2 10 2 73 2 3" xfId="17602"/>
    <cellStyle name="Normalny 2 94 2 10 2 73 2 4" xfId="17603"/>
    <cellStyle name="Normalny 2 94 2 10 2 73 2 5" xfId="17604"/>
    <cellStyle name="Normalny 2 94 2 10 2 73 2 6" xfId="17605"/>
    <cellStyle name="Normalny 2 94 2 10 2 74" xfId="17606"/>
    <cellStyle name="Normalny 2 94 2 10 2 74 2" xfId="17607"/>
    <cellStyle name="Normalny 2 94 2 10 2 74 3" xfId="17608"/>
    <cellStyle name="Normalny 2 94 2 10 2 74 4" xfId="17609"/>
    <cellStyle name="Normalny 2 94 2 10 2 74 5" xfId="17610"/>
    <cellStyle name="Normalny 2 94 2 10 2 74 6" xfId="17611"/>
    <cellStyle name="Normalny 2 94 2 10 2 75" xfId="17612"/>
    <cellStyle name="Normalny 2 94 2 10 2 75 2" xfId="17613"/>
    <cellStyle name="Normalny 2 94 2 10 2 75 3" xfId="17614"/>
    <cellStyle name="Normalny 2 94 2 10 2 75 4" xfId="17615"/>
    <cellStyle name="Normalny 2 94 2 10 2 75 5" xfId="17616"/>
    <cellStyle name="Normalny 2 94 2 10 2 75 6" xfId="17617"/>
    <cellStyle name="Normalny 2 94 2 10 2 76" xfId="17618"/>
    <cellStyle name="Normalny 2 94 2 10 2 76 2" xfId="17619"/>
    <cellStyle name="Normalny 2 94 2 10 2 76 3" xfId="17620"/>
    <cellStyle name="Normalny 2 94 2 10 2 76 4" xfId="17621"/>
    <cellStyle name="Normalny 2 94 2 10 2 76 5" xfId="17622"/>
    <cellStyle name="Normalny 2 94 2 10 2 76 6" xfId="17623"/>
    <cellStyle name="Normalny 2 94 2 10 2 77" xfId="17624"/>
    <cellStyle name="Normalny 2 94 2 10 2 77 2" xfId="17625"/>
    <cellStyle name="Normalny 2 94 2 10 2 77 3" xfId="17626"/>
    <cellStyle name="Normalny 2 94 2 10 2 77 4" xfId="17627"/>
    <cellStyle name="Normalny 2 94 2 10 2 77 5" xfId="17628"/>
    <cellStyle name="Normalny 2 94 2 10 2 77 6" xfId="17629"/>
    <cellStyle name="Normalny 2 94 2 10 2 78" xfId="17630"/>
    <cellStyle name="Normalny 2 94 2 10 2 78 2" xfId="17631"/>
    <cellStyle name="Normalny 2 94 2 10 2 78 3" xfId="17632"/>
    <cellStyle name="Normalny 2 94 2 10 2 78 4" xfId="17633"/>
    <cellStyle name="Normalny 2 94 2 10 2 78 5" xfId="17634"/>
    <cellStyle name="Normalny 2 94 2 10 2 78 6" xfId="17635"/>
    <cellStyle name="Normalny 2 94 2 10 2 79" xfId="17636"/>
    <cellStyle name="Normalny 2 94 2 10 2 79 2" xfId="17637"/>
    <cellStyle name="Normalny 2 94 2 10 2 79 3" xfId="17638"/>
    <cellStyle name="Normalny 2 94 2 10 2 79 4" xfId="17639"/>
    <cellStyle name="Normalny 2 94 2 10 2 79 5" xfId="17640"/>
    <cellStyle name="Normalny 2 94 2 10 2 79 6" xfId="17641"/>
    <cellStyle name="Normalny 2 94 2 10 2 8" xfId="17642"/>
    <cellStyle name="Normalny 2 94 2 10 2 8 2" xfId="17643"/>
    <cellStyle name="Normalny 2 94 2 10 2 8 3" xfId="17644"/>
    <cellStyle name="Normalny 2 94 2 10 2 8 4" xfId="17645"/>
    <cellStyle name="Normalny 2 94 2 10 2 8 5" xfId="17646"/>
    <cellStyle name="Normalny 2 94 2 10 2 8 6" xfId="17647"/>
    <cellStyle name="Normalny 2 94 2 10 2 80" xfId="17648"/>
    <cellStyle name="Normalny 2 94 2 10 2 80 2" xfId="17649"/>
    <cellStyle name="Normalny 2 94 2 10 2 80 3" xfId="17650"/>
    <cellStyle name="Normalny 2 94 2 10 2 80 4" xfId="17651"/>
    <cellStyle name="Normalny 2 94 2 10 2 80 5" xfId="17652"/>
    <cellStyle name="Normalny 2 94 2 10 2 80 6" xfId="17653"/>
    <cellStyle name="Normalny 2 94 2 10 2 81" xfId="17654"/>
    <cellStyle name="Normalny 2 94 2 10 2 81 2" xfId="17655"/>
    <cellStyle name="Normalny 2 94 2 10 2 81 3" xfId="17656"/>
    <cellStyle name="Normalny 2 94 2 10 2 81 4" xfId="17657"/>
    <cellStyle name="Normalny 2 94 2 10 2 81 5" xfId="17658"/>
    <cellStyle name="Normalny 2 94 2 10 2 81 6" xfId="17659"/>
    <cellStyle name="Normalny 2 94 2 10 2 82" xfId="17660"/>
    <cellStyle name="Normalny 2 94 2 10 2 82 2" xfId="17661"/>
    <cellStyle name="Normalny 2 94 2 10 2 82 3" xfId="17662"/>
    <cellStyle name="Normalny 2 94 2 10 2 82 4" xfId="17663"/>
    <cellStyle name="Normalny 2 94 2 10 2 82 5" xfId="17664"/>
    <cellStyle name="Normalny 2 94 2 10 2 82 6" xfId="17665"/>
    <cellStyle name="Normalny 2 94 2 10 2 83" xfId="17666"/>
    <cellStyle name="Normalny 2 94 2 10 2 83 2" xfId="17667"/>
    <cellStyle name="Normalny 2 94 2 10 2 83 3" xfId="17668"/>
    <cellStyle name="Normalny 2 94 2 10 2 83 4" xfId="17669"/>
    <cellStyle name="Normalny 2 94 2 10 2 83 5" xfId="17670"/>
    <cellStyle name="Normalny 2 94 2 10 2 83 6" xfId="17671"/>
    <cellStyle name="Normalny 2 94 2 10 2 84" xfId="17672"/>
    <cellStyle name="Normalny 2 94 2 10 2 84 2" xfId="17673"/>
    <cellStyle name="Normalny 2 94 2 10 2 84 3" xfId="17674"/>
    <cellStyle name="Normalny 2 94 2 10 2 84 4" xfId="17675"/>
    <cellStyle name="Normalny 2 94 2 10 2 84 5" xfId="17676"/>
    <cellStyle name="Normalny 2 94 2 10 2 84 6" xfId="17677"/>
    <cellStyle name="Normalny 2 94 2 10 2 85" xfId="17678"/>
    <cellStyle name="Normalny 2 94 2 10 2 85 2" xfId="17679"/>
    <cellStyle name="Normalny 2 94 2 10 2 85 3" xfId="17680"/>
    <cellStyle name="Normalny 2 94 2 10 2 85 4" xfId="17681"/>
    <cellStyle name="Normalny 2 94 2 10 2 85 5" xfId="17682"/>
    <cellStyle name="Normalny 2 94 2 10 2 85 6" xfId="17683"/>
    <cellStyle name="Normalny 2 94 2 10 2 86" xfId="17684"/>
    <cellStyle name="Normalny 2 94 2 10 2 86 2" xfId="17685"/>
    <cellStyle name="Normalny 2 94 2 10 2 86 3" xfId="17686"/>
    <cellStyle name="Normalny 2 94 2 10 2 86 4" xfId="17687"/>
    <cellStyle name="Normalny 2 94 2 10 2 86 5" xfId="17688"/>
    <cellStyle name="Normalny 2 94 2 10 2 86 6" xfId="17689"/>
    <cellStyle name="Normalny 2 94 2 10 2 87" xfId="17690"/>
    <cellStyle name="Normalny 2 94 2 10 2 87 2" xfId="17691"/>
    <cellStyle name="Normalny 2 94 2 10 2 87 3" xfId="17692"/>
    <cellStyle name="Normalny 2 94 2 10 2 87 4" xfId="17693"/>
    <cellStyle name="Normalny 2 94 2 10 2 87 5" xfId="17694"/>
    <cellStyle name="Normalny 2 94 2 10 2 87 6" xfId="17695"/>
    <cellStyle name="Normalny 2 94 2 10 2 88" xfId="17696"/>
    <cellStyle name="Normalny 2 94 2 10 2 88 2" xfId="17697"/>
    <cellStyle name="Normalny 2 94 2 10 2 88 3" xfId="17698"/>
    <cellStyle name="Normalny 2 94 2 10 2 88 4" xfId="17699"/>
    <cellStyle name="Normalny 2 94 2 10 2 88 5" xfId="17700"/>
    <cellStyle name="Normalny 2 94 2 10 2 88 6" xfId="17701"/>
    <cellStyle name="Normalny 2 94 2 10 2 89" xfId="17702"/>
    <cellStyle name="Normalny 2 94 2 10 2 89 2" xfId="17703"/>
    <cellStyle name="Normalny 2 94 2 10 2 89 3" xfId="17704"/>
    <cellStyle name="Normalny 2 94 2 10 2 89 4" xfId="17705"/>
    <cellStyle name="Normalny 2 94 2 10 2 89 5" xfId="17706"/>
    <cellStyle name="Normalny 2 94 2 10 2 89 6" xfId="17707"/>
    <cellStyle name="Normalny 2 94 2 10 2 9" xfId="17708"/>
    <cellStyle name="Normalny 2 94 2 10 2 9 2" xfId="17709"/>
    <cellStyle name="Normalny 2 94 2 10 2 9 3" xfId="17710"/>
    <cellStyle name="Normalny 2 94 2 10 2 9 4" xfId="17711"/>
    <cellStyle name="Normalny 2 94 2 10 2 9 5" xfId="17712"/>
    <cellStyle name="Normalny 2 94 2 10 2 9 6" xfId="17713"/>
    <cellStyle name="Normalny 2 94 2 10 2 90" xfId="17714"/>
    <cellStyle name="Normalny 2 94 2 10 2 90 2" xfId="17715"/>
    <cellStyle name="Normalny 2 94 2 10 2 90 3" xfId="17716"/>
    <cellStyle name="Normalny 2 94 2 10 2 90 4" xfId="17717"/>
    <cellStyle name="Normalny 2 94 2 10 2 90 5" xfId="17718"/>
    <cellStyle name="Normalny 2 94 2 10 2 90 6" xfId="17719"/>
    <cellStyle name="Normalny 2 94 2 10 2 91" xfId="17720"/>
    <cellStyle name="Normalny 2 94 2 10 2 91 2" xfId="17721"/>
    <cellStyle name="Normalny 2 94 2 10 2 91 3" xfId="17722"/>
    <cellStyle name="Normalny 2 94 2 10 2 91 4" xfId="17723"/>
    <cellStyle name="Normalny 2 94 2 10 2 91 5" xfId="17724"/>
    <cellStyle name="Normalny 2 94 2 10 2 91 6" xfId="17725"/>
    <cellStyle name="Normalny 2 94 2 10 2 92" xfId="17726"/>
    <cellStyle name="Normalny 2 94 2 10 2 92 2" xfId="17727"/>
    <cellStyle name="Normalny 2 94 2 10 2 92 3" xfId="17728"/>
    <cellStyle name="Normalny 2 94 2 10 2 92 4" xfId="17729"/>
    <cellStyle name="Normalny 2 94 2 10 2 92 5" xfId="17730"/>
    <cellStyle name="Normalny 2 94 2 10 2 92 6" xfId="17731"/>
    <cellStyle name="Normalny 2 94 2 10 2 93" xfId="17732"/>
    <cellStyle name="Normalny 2 94 2 10 2 93 2" xfId="17733"/>
    <cellStyle name="Normalny 2 94 2 10 2 93 3" xfId="17734"/>
    <cellStyle name="Normalny 2 94 2 10 2 93 4" xfId="17735"/>
    <cellStyle name="Normalny 2 94 2 10 2 93 5" xfId="17736"/>
    <cellStyle name="Normalny 2 94 2 10 2 93 6" xfId="17737"/>
    <cellStyle name="Normalny 2 94 2 10 2 94" xfId="17738"/>
    <cellStyle name="Normalny 2 94 2 10 2 94 2" xfId="17739"/>
    <cellStyle name="Normalny 2 94 2 10 2 94 3" xfId="17740"/>
    <cellStyle name="Normalny 2 94 2 10 2 94 4" xfId="17741"/>
    <cellStyle name="Normalny 2 94 2 10 2 94 5" xfId="17742"/>
    <cellStyle name="Normalny 2 94 2 10 2 94 6" xfId="17743"/>
    <cellStyle name="Normalny 2 94 2 10 2 95" xfId="17744"/>
    <cellStyle name="Normalny 2 94 2 10 2 96" xfId="17745"/>
    <cellStyle name="Normalny 2 94 2 10 2 97" xfId="17746"/>
    <cellStyle name="Normalny 2 94 2 10 2 98" xfId="17747"/>
    <cellStyle name="Normalny 2 94 2 10 2 99" xfId="17748"/>
    <cellStyle name="Normalny 2 94 2 10 20" xfId="17749"/>
    <cellStyle name="Normalny 2 94 2 10 21" xfId="17750"/>
    <cellStyle name="Normalny 2 94 2 10 22" xfId="17751"/>
    <cellStyle name="Normalny 2 94 2 10 23" xfId="17752"/>
    <cellStyle name="Normalny 2 94 2 10 24" xfId="17753"/>
    <cellStyle name="Normalny 2 94 2 10 25" xfId="17754"/>
    <cellStyle name="Normalny 2 94 2 10 26" xfId="17755"/>
    <cellStyle name="Normalny 2 94 2 10 27" xfId="17756"/>
    <cellStyle name="Normalny 2 94 2 10 28" xfId="17757"/>
    <cellStyle name="Normalny 2 94 2 10 29" xfId="17758"/>
    <cellStyle name="Normalny 2 94 2 10 3" xfId="17759"/>
    <cellStyle name="Normalny 2 94 2 10 3 10" xfId="17760"/>
    <cellStyle name="Normalny 2 94 2 10 3 10 2" xfId="17761"/>
    <cellStyle name="Normalny 2 94 2 10 3 10 3" xfId="17762"/>
    <cellStyle name="Normalny 2 94 2 10 3 10 4" xfId="17763"/>
    <cellStyle name="Normalny 2 94 2 10 3 10 5" xfId="17764"/>
    <cellStyle name="Normalny 2 94 2 10 3 10 6" xfId="17765"/>
    <cellStyle name="Normalny 2 94 2 10 3 11" xfId="17766"/>
    <cellStyle name="Normalny 2 94 2 10 3 11 2" xfId="17767"/>
    <cellStyle name="Normalny 2 94 2 10 3 11 3" xfId="17768"/>
    <cellStyle name="Normalny 2 94 2 10 3 11 4" xfId="17769"/>
    <cellStyle name="Normalny 2 94 2 10 3 11 5" xfId="17770"/>
    <cellStyle name="Normalny 2 94 2 10 3 11 6" xfId="17771"/>
    <cellStyle name="Normalny 2 94 2 10 3 12" xfId="17772"/>
    <cellStyle name="Normalny 2 94 2 10 3 12 2" xfId="17773"/>
    <cellStyle name="Normalny 2 94 2 10 3 12 3" xfId="17774"/>
    <cellStyle name="Normalny 2 94 2 10 3 12 4" xfId="17775"/>
    <cellStyle name="Normalny 2 94 2 10 3 12 5" xfId="17776"/>
    <cellStyle name="Normalny 2 94 2 10 3 12 6" xfId="17777"/>
    <cellStyle name="Normalny 2 94 2 10 3 13" xfId="17778"/>
    <cellStyle name="Normalny 2 94 2 10 3 13 2" xfId="17779"/>
    <cellStyle name="Normalny 2 94 2 10 3 13 3" xfId="17780"/>
    <cellStyle name="Normalny 2 94 2 10 3 13 4" xfId="17781"/>
    <cellStyle name="Normalny 2 94 2 10 3 13 5" xfId="17782"/>
    <cellStyle name="Normalny 2 94 2 10 3 13 6" xfId="17783"/>
    <cellStyle name="Normalny 2 94 2 10 3 14" xfId="17784"/>
    <cellStyle name="Normalny 2 94 2 10 3 14 2" xfId="17785"/>
    <cellStyle name="Normalny 2 94 2 10 3 14 3" xfId="17786"/>
    <cellStyle name="Normalny 2 94 2 10 3 14 4" xfId="17787"/>
    <cellStyle name="Normalny 2 94 2 10 3 14 5" xfId="17788"/>
    <cellStyle name="Normalny 2 94 2 10 3 14 6" xfId="17789"/>
    <cellStyle name="Normalny 2 94 2 10 3 15" xfId="17790"/>
    <cellStyle name="Normalny 2 94 2 10 3 15 2" xfId="17791"/>
    <cellStyle name="Normalny 2 94 2 10 3 15 3" xfId="17792"/>
    <cellStyle name="Normalny 2 94 2 10 3 15 4" xfId="17793"/>
    <cellStyle name="Normalny 2 94 2 10 3 15 5" xfId="17794"/>
    <cellStyle name="Normalny 2 94 2 10 3 15 6" xfId="17795"/>
    <cellStyle name="Normalny 2 94 2 10 3 16" xfId="17796"/>
    <cellStyle name="Normalny 2 94 2 10 3 16 2" xfId="17797"/>
    <cellStyle name="Normalny 2 94 2 10 3 16 3" xfId="17798"/>
    <cellStyle name="Normalny 2 94 2 10 3 16 4" xfId="17799"/>
    <cellStyle name="Normalny 2 94 2 10 3 16 5" xfId="17800"/>
    <cellStyle name="Normalny 2 94 2 10 3 16 6" xfId="17801"/>
    <cellStyle name="Normalny 2 94 2 10 3 17" xfId="17802"/>
    <cellStyle name="Normalny 2 94 2 10 3 17 2" xfId="17803"/>
    <cellStyle name="Normalny 2 94 2 10 3 17 3" xfId="17804"/>
    <cellStyle name="Normalny 2 94 2 10 3 17 4" xfId="17805"/>
    <cellStyle name="Normalny 2 94 2 10 3 17 5" xfId="17806"/>
    <cellStyle name="Normalny 2 94 2 10 3 17 6" xfId="17807"/>
    <cellStyle name="Normalny 2 94 2 10 3 18" xfId="17808"/>
    <cellStyle name="Normalny 2 94 2 10 3 18 2" xfId="17809"/>
    <cellStyle name="Normalny 2 94 2 10 3 18 3" xfId="17810"/>
    <cellStyle name="Normalny 2 94 2 10 3 18 4" xfId="17811"/>
    <cellStyle name="Normalny 2 94 2 10 3 18 5" xfId="17812"/>
    <cellStyle name="Normalny 2 94 2 10 3 18 6" xfId="17813"/>
    <cellStyle name="Normalny 2 94 2 10 3 19" xfId="17814"/>
    <cellStyle name="Normalny 2 94 2 10 3 19 2" xfId="17815"/>
    <cellStyle name="Normalny 2 94 2 10 3 19 3" xfId="17816"/>
    <cellStyle name="Normalny 2 94 2 10 3 19 4" xfId="17817"/>
    <cellStyle name="Normalny 2 94 2 10 3 19 5" xfId="17818"/>
    <cellStyle name="Normalny 2 94 2 10 3 19 6" xfId="17819"/>
    <cellStyle name="Normalny 2 94 2 10 3 2" xfId="17820"/>
    <cellStyle name="Normalny 2 94 2 10 3 2 10" xfId="17821"/>
    <cellStyle name="Normalny 2 94 2 10 3 2 11" xfId="17822"/>
    <cellStyle name="Normalny 2 94 2 10 3 2 12" xfId="17823"/>
    <cellStyle name="Normalny 2 94 2 10 3 2 13" xfId="17824"/>
    <cellStyle name="Normalny 2 94 2 10 3 2 14" xfId="17825"/>
    <cellStyle name="Normalny 2 94 2 10 3 2 15" xfId="17826"/>
    <cellStyle name="Normalny 2 94 2 10 3 2 16" xfId="17827"/>
    <cellStyle name="Normalny 2 94 2 10 3 2 17" xfId="17828"/>
    <cellStyle name="Normalny 2 94 2 10 3 2 18" xfId="17829"/>
    <cellStyle name="Normalny 2 94 2 10 3 2 19" xfId="17830"/>
    <cellStyle name="Normalny 2 94 2 10 3 2 2" xfId="17831"/>
    <cellStyle name="Normalny 2 94 2 10 3 2 2 2" xfId="17832"/>
    <cellStyle name="Normalny 2 94 2 10 3 2 2 3" xfId="17833"/>
    <cellStyle name="Normalny 2 94 2 10 3 2 2 4" xfId="17834"/>
    <cellStyle name="Normalny 2 94 2 10 3 2 2 5" xfId="17835"/>
    <cellStyle name="Normalny 2 94 2 10 3 2 2 6" xfId="17836"/>
    <cellStyle name="Normalny 2 94 2 10 3 2 20" xfId="17837"/>
    <cellStyle name="Normalny 2 94 2 10 3 2 21" xfId="17838"/>
    <cellStyle name="Normalny 2 94 2 10 3 2 22" xfId="17839"/>
    <cellStyle name="Normalny 2 94 2 10 3 2 23" xfId="17840"/>
    <cellStyle name="Normalny 2 94 2 10 3 2 24" xfId="17841"/>
    <cellStyle name="Normalny 2 94 2 10 3 2 3" xfId="17842"/>
    <cellStyle name="Normalny 2 94 2 10 3 2 4" xfId="17843"/>
    <cellStyle name="Normalny 2 94 2 10 3 2 5" xfId="17844"/>
    <cellStyle name="Normalny 2 94 2 10 3 2 6" xfId="17845"/>
    <cellStyle name="Normalny 2 94 2 10 3 2 7" xfId="17846"/>
    <cellStyle name="Normalny 2 94 2 10 3 2 8" xfId="17847"/>
    <cellStyle name="Normalny 2 94 2 10 3 2 9" xfId="17848"/>
    <cellStyle name="Normalny 2 94 2 10 3 20" xfId="17849"/>
    <cellStyle name="Normalny 2 94 2 10 3 20 2" xfId="17850"/>
    <cellStyle name="Normalny 2 94 2 10 3 20 3" xfId="17851"/>
    <cellStyle name="Normalny 2 94 2 10 3 20 4" xfId="17852"/>
    <cellStyle name="Normalny 2 94 2 10 3 20 5" xfId="17853"/>
    <cellStyle name="Normalny 2 94 2 10 3 20 6" xfId="17854"/>
    <cellStyle name="Normalny 2 94 2 10 3 21" xfId="17855"/>
    <cellStyle name="Normalny 2 94 2 10 3 21 2" xfId="17856"/>
    <cellStyle name="Normalny 2 94 2 10 3 21 3" xfId="17857"/>
    <cellStyle name="Normalny 2 94 2 10 3 21 4" xfId="17858"/>
    <cellStyle name="Normalny 2 94 2 10 3 21 5" xfId="17859"/>
    <cellStyle name="Normalny 2 94 2 10 3 21 6" xfId="17860"/>
    <cellStyle name="Normalny 2 94 2 10 3 22" xfId="17861"/>
    <cellStyle name="Normalny 2 94 2 10 3 22 2" xfId="17862"/>
    <cellStyle name="Normalny 2 94 2 10 3 22 3" xfId="17863"/>
    <cellStyle name="Normalny 2 94 2 10 3 22 4" xfId="17864"/>
    <cellStyle name="Normalny 2 94 2 10 3 22 5" xfId="17865"/>
    <cellStyle name="Normalny 2 94 2 10 3 22 6" xfId="17866"/>
    <cellStyle name="Normalny 2 94 2 10 3 23" xfId="17867"/>
    <cellStyle name="Normalny 2 94 2 10 3 23 2" xfId="17868"/>
    <cellStyle name="Normalny 2 94 2 10 3 23 3" xfId="17869"/>
    <cellStyle name="Normalny 2 94 2 10 3 23 4" xfId="17870"/>
    <cellStyle name="Normalny 2 94 2 10 3 23 5" xfId="17871"/>
    <cellStyle name="Normalny 2 94 2 10 3 23 6" xfId="17872"/>
    <cellStyle name="Normalny 2 94 2 10 3 24" xfId="17873"/>
    <cellStyle name="Normalny 2 94 2 10 3 24 2" xfId="17874"/>
    <cellStyle name="Normalny 2 94 2 10 3 24 3" xfId="17875"/>
    <cellStyle name="Normalny 2 94 2 10 3 24 4" xfId="17876"/>
    <cellStyle name="Normalny 2 94 2 10 3 24 5" xfId="17877"/>
    <cellStyle name="Normalny 2 94 2 10 3 24 6" xfId="17878"/>
    <cellStyle name="Normalny 2 94 2 10 3 25" xfId="17879"/>
    <cellStyle name="Normalny 2 94 2 10 3 25 2" xfId="17880"/>
    <cellStyle name="Normalny 2 94 2 10 3 25 3" xfId="17881"/>
    <cellStyle name="Normalny 2 94 2 10 3 25 4" xfId="17882"/>
    <cellStyle name="Normalny 2 94 2 10 3 25 5" xfId="17883"/>
    <cellStyle name="Normalny 2 94 2 10 3 25 6" xfId="17884"/>
    <cellStyle name="Normalny 2 94 2 10 3 26" xfId="17885"/>
    <cellStyle name="Normalny 2 94 2 10 3 26 2" xfId="17886"/>
    <cellStyle name="Normalny 2 94 2 10 3 26 3" xfId="17887"/>
    <cellStyle name="Normalny 2 94 2 10 3 26 4" xfId="17888"/>
    <cellStyle name="Normalny 2 94 2 10 3 26 5" xfId="17889"/>
    <cellStyle name="Normalny 2 94 2 10 3 26 6" xfId="17890"/>
    <cellStyle name="Normalny 2 94 2 10 3 27" xfId="17891"/>
    <cellStyle name="Normalny 2 94 2 10 3 28" xfId="17892"/>
    <cellStyle name="Normalny 2 94 2 10 3 29" xfId="17893"/>
    <cellStyle name="Normalny 2 94 2 10 3 3" xfId="17894"/>
    <cellStyle name="Normalny 2 94 2 10 3 30" xfId="17895"/>
    <cellStyle name="Normalny 2 94 2 10 3 31" xfId="17896"/>
    <cellStyle name="Normalny 2 94 2 10 3 32" xfId="17897"/>
    <cellStyle name="Normalny 2 94 2 10 3 4" xfId="17898"/>
    <cellStyle name="Normalny 2 94 2 10 3 5" xfId="17899"/>
    <cellStyle name="Normalny 2 94 2 10 3 5 2" xfId="17900"/>
    <cellStyle name="Normalny 2 94 2 10 3 5 2 2" xfId="17901"/>
    <cellStyle name="Normalny 2 94 2 10 3 5 2 3" xfId="17902"/>
    <cellStyle name="Normalny 2 94 2 10 3 5 2 4" xfId="17903"/>
    <cellStyle name="Normalny 2 94 2 10 3 5 2 5" xfId="17904"/>
    <cellStyle name="Normalny 2 94 2 10 3 5 2 6" xfId="17905"/>
    <cellStyle name="Normalny 2 94 2 10 3 6" xfId="17906"/>
    <cellStyle name="Normalny 2 94 2 10 3 6 2" xfId="17907"/>
    <cellStyle name="Normalny 2 94 2 10 3 6 3" xfId="17908"/>
    <cellStyle name="Normalny 2 94 2 10 3 6 4" xfId="17909"/>
    <cellStyle name="Normalny 2 94 2 10 3 6 5" xfId="17910"/>
    <cellStyle name="Normalny 2 94 2 10 3 6 6" xfId="17911"/>
    <cellStyle name="Normalny 2 94 2 10 3 7" xfId="17912"/>
    <cellStyle name="Normalny 2 94 2 10 3 7 2" xfId="17913"/>
    <cellStyle name="Normalny 2 94 2 10 3 7 3" xfId="17914"/>
    <cellStyle name="Normalny 2 94 2 10 3 7 4" xfId="17915"/>
    <cellStyle name="Normalny 2 94 2 10 3 7 5" xfId="17916"/>
    <cellStyle name="Normalny 2 94 2 10 3 7 6" xfId="17917"/>
    <cellStyle name="Normalny 2 94 2 10 3 8" xfId="17918"/>
    <cellStyle name="Normalny 2 94 2 10 3 8 2" xfId="17919"/>
    <cellStyle name="Normalny 2 94 2 10 3 8 3" xfId="17920"/>
    <cellStyle name="Normalny 2 94 2 10 3 8 4" xfId="17921"/>
    <cellStyle name="Normalny 2 94 2 10 3 8 5" xfId="17922"/>
    <cellStyle name="Normalny 2 94 2 10 3 8 6" xfId="17923"/>
    <cellStyle name="Normalny 2 94 2 10 3 9" xfId="17924"/>
    <cellStyle name="Normalny 2 94 2 10 3 9 2" xfId="17925"/>
    <cellStyle name="Normalny 2 94 2 10 3 9 3" xfId="17926"/>
    <cellStyle name="Normalny 2 94 2 10 3 9 4" xfId="17927"/>
    <cellStyle name="Normalny 2 94 2 10 3 9 5" xfId="17928"/>
    <cellStyle name="Normalny 2 94 2 10 3 9 6" xfId="17929"/>
    <cellStyle name="Normalny 2 94 2 10 30" xfId="17930"/>
    <cellStyle name="Normalny 2 94 2 10 31" xfId="17931"/>
    <cellStyle name="Normalny 2 94 2 10 32" xfId="17932"/>
    <cellStyle name="Normalny 2 94 2 10 33" xfId="17933"/>
    <cellStyle name="Normalny 2 94 2 10 34" xfId="17934"/>
    <cellStyle name="Normalny 2 94 2 10 35" xfId="17935"/>
    <cellStyle name="Normalny 2 94 2 10 36" xfId="17936"/>
    <cellStyle name="Normalny 2 94 2 10 37" xfId="17937"/>
    <cellStyle name="Normalny 2 94 2 10 38" xfId="17938"/>
    <cellStyle name="Normalny 2 94 2 10 39" xfId="17939"/>
    <cellStyle name="Normalny 2 94 2 10 4" xfId="17940"/>
    <cellStyle name="Normalny 2 94 2 10 40" xfId="17941"/>
    <cellStyle name="Normalny 2 94 2 10 41" xfId="17942"/>
    <cellStyle name="Normalny 2 94 2 10 42" xfId="17943"/>
    <cellStyle name="Normalny 2 94 2 10 43" xfId="17944"/>
    <cellStyle name="Normalny 2 94 2 10 44" xfId="17945"/>
    <cellStyle name="Normalny 2 94 2 10 45" xfId="17946"/>
    <cellStyle name="Normalny 2 94 2 10 46" xfId="17947"/>
    <cellStyle name="Normalny 2 94 2 10 47" xfId="17948"/>
    <cellStyle name="Normalny 2 94 2 10 48" xfId="17949"/>
    <cellStyle name="Normalny 2 94 2 10 49" xfId="17950"/>
    <cellStyle name="Normalny 2 94 2 10 5" xfId="17951"/>
    <cellStyle name="Normalny 2 94 2 10 50" xfId="17952"/>
    <cellStyle name="Normalny 2 94 2 10 51" xfId="17953"/>
    <cellStyle name="Normalny 2 94 2 10 52" xfId="17954"/>
    <cellStyle name="Normalny 2 94 2 10 53" xfId="17955"/>
    <cellStyle name="Normalny 2 94 2 10 54" xfId="17956"/>
    <cellStyle name="Normalny 2 94 2 10 55" xfId="17957"/>
    <cellStyle name="Normalny 2 94 2 10 56" xfId="17958"/>
    <cellStyle name="Normalny 2 94 2 10 57" xfId="17959"/>
    <cellStyle name="Normalny 2 94 2 10 58" xfId="17960"/>
    <cellStyle name="Normalny 2 94 2 10 59" xfId="17961"/>
    <cellStyle name="Normalny 2 94 2 10 6" xfId="17962"/>
    <cellStyle name="Normalny 2 94 2 10 60" xfId="17963"/>
    <cellStyle name="Normalny 2 94 2 10 61" xfId="17964"/>
    <cellStyle name="Normalny 2 94 2 10 62" xfId="17965"/>
    <cellStyle name="Normalny 2 94 2 10 63" xfId="17966"/>
    <cellStyle name="Normalny 2 94 2 10 64" xfId="17967"/>
    <cellStyle name="Normalny 2 94 2 10 65" xfId="17968"/>
    <cellStyle name="Normalny 2 94 2 10 66" xfId="17969"/>
    <cellStyle name="Normalny 2 94 2 10 67" xfId="17970"/>
    <cellStyle name="Normalny 2 94 2 10 68" xfId="17971"/>
    <cellStyle name="Normalny 2 94 2 10 69" xfId="17972"/>
    <cellStyle name="Normalny 2 94 2 10 7" xfId="17973"/>
    <cellStyle name="Normalny 2 94 2 10 70" xfId="17974"/>
    <cellStyle name="Normalny 2 94 2 10 71" xfId="17975"/>
    <cellStyle name="Normalny 2 94 2 10 72" xfId="17976"/>
    <cellStyle name="Normalny 2 94 2 10 73" xfId="17977"/>
    <cellStyle name="Normalny 2 94 2 10 73 10" xfId="17978"/>
    <cellStyle name="Normalny 2 94 2 10 73 10 2" xfId="17979"/>
    <cellStyle name="Normalny 2 94 2 10 73 10 3" xfId="17980"/>
    <cellStyle name="Normalny 2 94 2 10 73 10 4" xfId="17981"/>
    <cellStyle name="Normalny 2 94 2 10 73 10 5" xfId="17982"/>
    <cellStyle name="Normalny 2 94 2 10 73 10 6" xfId="17983"/>
    <cellStyle name="Normalny 2 94 2 10 73 11" xfId="17984"/>
    <cellStyle name="Normalny 2 94 2 10 73 11 2" xfId="17985"/>
    <cellStyle name="Normalny 2 94 2 10 73 11 3" xfId="17986"/>
    <cellStyle name="Normalny 2 94 2 10 73 11 4" xfId="17987"/>
    <cellStyle name="Normalny 2 94 2 10 73 11 5" xfId="17988"/>
    <cellStyle name="Normalny 2 94 2 10 73 11 6" xfId="17989"/>
    <cellStyle name="Normalny 2 94 2 10 73 12" xfId="17990"/>
    <cellStyle name="Normalny 2 94 2 10 73 12 2" xfId="17991"/>
    <cellStyle name="Normalny 2 94 2 10 73 12 3" xfId="17992"/>
    <cellStyle name="Normalny 2 94 2 10 73 12 4" xfId="17993"/>
    <cellStyle name="Normalny 2 94 2 10 73 12 5" xfId="17994"/>
    <cellStyle name="Normalny 2 94 2 10 73 12 6" xfId="17995"/>
    <cellStyle name="Normalny 2 94 2 10 73 13" xfId="17996"/>
    <cellStyle name="Normalny 2 94 2 10 73 13 2" xfId="17997"/>
    <cellStyle name="Normalny 2 94 2 10 73 13 3" xfId="17998"/>
    <cellStyle name="Normalny 2 94 2 10 73 13 4" xfId="17999"/>
    <cellStyle name="Normalny 2 94 2 10 73 13 5" xfId="18000"/>
    <cellStyle name="Normalny 2 94 2 10 73 13 6" xfId="18001"/>
    <cellStyle name="Normalny 2 94 2 10 73 14" xfId="18002"/>
    <cellStyle name="Normalny 2 94 2 10 73 14 2" xfId="18003"/>
    <cellStyle name="Normalny 2 94 2 10 73 14 3" xfId="18004"/>
    <cellStyle name="Normalny 2 94 2 10 73 14 4" xfId="18005"/>
    <cellStyle name="Normalny 2 94 2 10 73 14 5" xfId="18006"/>
    <cellStyle name="Normalny 2 94 2 10 73 14 6" xfId="18007"/>
    <cellStyle name="Normalny 2 94 2 10 73 15" xfId="18008"/>
    <cellStyle name="Normalny 2 94 2 10 73 15 2" xfId="18009"/>
    <cellStyle name="Normalny 2 94 2 10 73 15 3" xfId="18010"/>
    <cellStyle name="Normalny 2 94 2 10 73 15 4" xfId="18011"/>
    <cellStyle name="Normalny 2 94 2 10 73 15 5" xfId="18012"/>
    <cellStyle name="Normalny 2 94 2 10 73 15 6" xfId="18013"/>
    <cellStyle name="Normalny 2 94 2 10 73 16" xfId="18014"/>
    <cellStyle name="Normalny 2 94 2 10 73 16 2" xfId="18015"/>
    <cellStyle name="Normalny 2 94 2 10 73 16 3" xfId="18016"/>
    <cellStyle name="Normalny 2 94 2 10 73 16 4" xfId="18017"/>
    <cellStyle name="Normalny 2 94 2 10 73 16 5" xfId="18018"/>
    <cellStyle name="Normalny 2 94 2 10 73 16 6" xfId="18019"/>
    <cellStyle name="Normalny 2 94 2 10 73 17" xfId="18020"/>
    <cellStyle name="Normalny 2 94 2 10 73 17 2" xfId="18021"/>
    <cellStyle name="Normalny 2 94 2 10 73 17 3" xfId="18022"/>
    <cellStyle name="Normalny 2 94 2 10 73 17 4" xfId="18023"/>
    <cellStyle name="Normalny 2 94 2 10 73 17 5" xfId="18024"/>
    <cellStyle name="Normalny 2 94 2 10 73 17 6" xfId="18025"/>
    <cellStyle name="Normalny 2 94 2 10 73 18" xfId="18026"/>
    <cellStyle name="Normalny 2 94 2 10 73 18 2" xfId="18027"/>
    <cellStyle name="Normalny 2 94 2 10 73 18 3" xfId="18028"/>
    <cellStyle name="Normalny 2 94 2 10 73 18 4" xfId="18029"/>
    <cellStyle name="Normalny 2 94 2 10 73 18 5" xfId="18030"/>
    <cellStyle name="Normalny 2 94 2 10 73 18 6" xfId="18031"/>
    <cellStyle name="Normalny 2 94 2 10 73 19" xfId="18032"/>
    <cellStyle name="Normalny 2 94 2 10 73 19 2" xfId="18033"/>
    <cellStyle name="Normalny 2 94 2 10 73 19 3" xfId="18034"/>
    <cellStyle name="Normalny 2 94 2 10 73 19 4" xfId="18035"/>
    <cellStyle name="Normalny 2 94 2 10 73 19 5" xfId="18036"/>
    <cellStyle name="Normalny 2 94 2 10 73 19 6" xfId="18037"/>
    <cellStyle name="Normalny 2 94 2 10 73 2" xfId="18038"/>
    <cellStyle name="Normalny 2 94 2 10 73 2 2" xfId="18039"/>
    <cellStyle name="Normalny 2 94 2 10 73 2 2 2" xfId="18040"/>
    <cellStyle name="Normalny 2 94 2 10 73 2 2 3" xfId="18041"/>
    <cellStyle name="Normalny 2 94 2 10 73 2 2 4" xfId="18042"/>
    <cellStyle name="Normalny 2 94 2 10 73 2 2 5" xfId="18043"/>
    <cellStyle name="Normalny 2 94 2 10 73 2 2 6" xfId="18044"/>
    <cellStyle name="Normalny 2 94 2 10 73 20" xfId="18045"/>
    <cellStyle name="Normalny 2 94 2 10 73 20 2" xfId="18046"/>
    <cellStyle name="Normalny 2 94 2 10 73 20 3" xfId="18047"/>
    <cellStyle name="Normalny 2 94 2 10 73 20 4" xfId="18048"/>
    <cellStyle name="Normalny 2 94 2 10 73 20 5" xfId="18049"/>
    <cellStyle name="Normalny 2 94 2 10 73 20 6" xfId="18050"/>
    <cellStyle name="Normalny 2 94 2 10 73 21" xfId="18051"/>
    <cellStyle name="Normalny 2 94 2 10 73 21 2" xfId="18052"/>
    <cellStyle name="Normalny 2 94 2 10 73 21 3" xfId="18053"/>
    <cellStyle name="Normalny 2 94 2 10 73 21 4" xfId="18054"/>
    <cellStyle name="Normalny 2 94 2 10 73 21 5" xfId="18055"/>
    <cellStyle name="Normalny 2 94 2 10 73 21 6" xfId="18056"/>
    <cellStyle name="Normalny 2 94 2 10 73 22" xfId="18057"/>
    <cellStyle name="Normalny 2 94 2 10 73 22 2" xfId="18058"/>
    <cellStyle name="Normalny 2 94 2 10 73 22 3" xfId="18059"/>
    <cellStyle name="Normalny 2 94 2 10 73 22 4" xfId="18060"/>
    <cellStyle name="Normalny 2 94 2 10 73 22 5" xfId="18061"/>
    <cellStyle name="Normalny 2 94 2 10 73 22 6" xfId="18062"/>
    <cellStyle name="Normalny 2 94 2 10 73 23" xfId="18063"/>
    <cellStyle name="Normalny 2 94 2 10 73 23 2" xfId="18064"/>
    <cellStyle name="Normalny 2 94 2 10 73 23 3" xfId="18065"/>
    <cellStyle name="Normalny 2 94 2 10 73 23 4" xfId="18066"/>
    <cellStyle name="Normalny 2 94 2 10 73 23 5" xfId="18067"/>
    <cellStyle name="Normalny 2 94 2 10 73 23 6" xfId="18068"/>
    <cellStyle name="Normalny 2 94 2 10 73 24" xfId="18069"/>
    <cellStyle name="Normalny 2 94 2 10 73 24 2" xfId="18070"/>
    <cellStyle name="Normalny 2 94 2 10 73 24 3" xfId="18071"/>
    <cellStyle name="Normalny 2 94 2 10 73 24 4" xfId="18072"/>
    <cellStyle name="Normalny 2 94 2 10 73 24 5" xfId="18073"/>
    <cellStyle name="Normalny 2 94 2 10 73 24 6" xfId="18074"/>
    <cellStyle name="Normalny 2 94 2 10 73 25" xfId="18075"/>
    <cellStyle name="Normalny 2 94 2 10 73 26" xfId="18076"/>
    <cellStyle name="Normalny 2 94 2 10 73 27" xfId="18077"/>
    <cellStyle name="Normalny 2 94 2 10 73 28" xfId="18078"/>
    <cellStyle name="Normalny 2 94 2 10 73 3" xfId="18079"/>
    <cellStyle name="Normalny 2 94 2 10 73 3 2" xfId="18080"/>
    <cellStyle name="Normalny 2 94 2 10 73 3 3" xfId="18081"/>
    <cellStyle name="Normalny 2 94 2 10 73 3 4" xfId="18082"/>
    <cellStyle name="Normalny 2 94 2 10 73 3 5" xfId="18083"/>
    <cellStyle name="Normalny 2 94 2 10 73 3 6" xfId="18084"/>
    <cellStyle name="Normalny 2 94 2 10 73 4" xfId="18085"/>
    <cellStyle name="Normalny 2 94 2 10 73 4 2" xfId="18086"/>
    <cellStyle name="Normalny 2 94 2 10 73 4 3" xfId="18087"/>
    <cellStyle name="Normalny 2 94 2 10 73 4 4" xfId="18088"/>
    <cellStyle name="Normalny 2 94 2 10 73 4 5" xfId="18089"/>
    <cellStyle name="Normalny 2 94 2 10 73 4 6" xfId="18090"/>
    <cellStyle name="Normalny 2 94 2 10 73 5" xfId="18091"/>
    <cellStyle name="Normalny 2 94 2 10 73 5 2" xfId="18092"/>
    <cellStyle name="Normalny 2 94 2 10 73 5 3" xfId="18093"/>
    <cellStyle name="Normalny 2 94 2 10 73 5 4" xfId="18094"/>
    <cellStyle name="Normalny 2 94 2 10 73 5 5" xfId="18095"/>
    <cellStyle name="Normalny 2 94 2 10 73 5 6" xfId="18096"/>
    <cellStyle name="Normalny 2 94 2 10 73 6" xfId="18097"/>
    <cellStyle name="Normalny 2 94 2 10 73 6 2" xfId="18098"/>
    <cellStyle name="Normalny 2 94 2 10 73 6 3" xfId="18099"/>
    <cellStyle name="Normalny 2 94 2 10 73 6 4" xfId="18100"/>
    <cellStyle name="Normalny 2 94 2 10 73 6 5" xfId="18101"/>
    <cellStyle name="Normalny 2 94 2 10 73 6 6" xfId="18102"/>
    <cellStyle name="Normalny 2 94 2 10 73 7" xfId="18103"/>
    <cellStyle name="Normalny 2 94 2 10 73 7 2" xfId="18104"/>
    <cellStyle name="Normalny 2 94 2 10 73 7 3" xfId="18105"/>
    <cellStyle name="Normalny 2 94 2 10 73 7 4" xfId="18106"/>
    <cellStyle name="Normalny 2 94 2 10 73 7 5" xfId="18107"/>
    <cellStyle name="Normalny 2 94 2 10 73 7 6" xfId="18108"/>
    <cellStyle name="Normalny 2 94 2 10 73 8" xfId="18109"/>
    <cellStyle name="Normalny 2 94 2 10 73 8 2" xfId="18110"/>
    <cellStyle name="Normalny 2 94 2 10 73 8 3" xfId="18111"/>
    <cellStyle name="Normalny 2 94 2 10 73 8 4" xfId="18112"/>
    <cellStyle name="Normalny 2 94 2 10 73 8 5" xfId="18113"/>
    <cellStyle name="Normalny 2 94 2 10 73 8 6" xfId="18114"/>
    <cellStyle name="Normalny 2 94 2 10 73 9" xfId="18115"/>
    <cellStyle name="Normalny 2 94 2 10 73 9 2" xfId="18116"/>
    <cellStyle name="Normalny 2 94 2 10 73 9 3" xfId="18117"/>
    <cellStyle name="Normalny 2 94 2 10 73 9 4" xfId="18118"/>
    <cellStyle name="Normalny 2 94 2 10 73 9 5" xfId="18119"/>
    <cellStyle name="Normalny 2 94 2 10 73 9 6" xfId="18120"/>
    <cellStyle name="Normalny 2 94 2 10 74" xfId="18121"/>
    <cellStyle name="Normalny 2 94 2 10 74 2" xfId="18122"/>
    <cellStyle name="Normalny 2 94 2 10 74 3" xfId="18123"/>
    <cellStyle name="Normalny 2 94 2 10 74 4" xfId="18124"/>
    <cellStyle name="Normalny 2 94 2 10 74 5" xfId="18125"/>
    <cellStyle name="Normalny 2 94 2 10 74 6" xfId="18126"/>
    <cellStyle name="Normalny 2 94 2 10 75" xfId="18127"/>
    <cellStyle name="Normalny 2 94 2 10 75 2" xfId="18128"/>
    <cellStyle name="Normalny 2 94 2 10 75 3" xfId="18129"/>
    <cellStyle name="Normalny 2 94 2 10 75 4" xfId="18130"/>
    <cellStyle name="Normalny 2 94 2 10 75 5" xfId="18131"/>
    <cellStyle name="Normalny 2 94 2 10 75 6" xfId="18132"/>
    <cellStyle name="Normalny 2 94 2 10 76" xfId="18133"/>
    <cellStyle name="Normalny 2 94 2 10 77" xfId="18134"/>
    <cellStyle name="Normalny 2 94 2 10 78" xfId="18135"/>
    <cellStyle name="Normalny 2 94 2 10 79" xfId="18136"/>
    <cellStyle name="Normalny 2 94 2 10 8" xfId="18137"/>
    <cellStyle name="Normalny 2 94 2 10 80" xfId="18138"/>
    <cellStyle name="Normalny 2 94 2 10 81" xfId="18139"/>
    <cellStyle name="Normalny 2 94 2 10 82" xfId="18140"/>
    <cellStyle name="Normalny 2 94 2 10 83" xfId="18141"/>
    <cellStyle name="Normalny 2 94 2 10 84" xfId="18142"/>
    <cellStyle name="Normalny 2 94 2 10 85" xfId="18143"/>
    <cellStyle name="Normalny 2 94 2 10 86" xfId="18144"/>
    <cellStyle name="Normalny 2 94 2 10 87" xfId="18145"/>
    <cellStyle name="Normalny 2 94 2 10 88" xfId="18146"/>
    <cellStyle name="Normalny 2 94 2 10 89" xfId="18147"/>
    <cellStyle name="Normalny 2 94 2 10 9" xfId="18148"/>
    <cellStyle name="Normalny 2 94 2 10 90" xfId="18149"/>
    <cellStyle name="Normalny 2 94 2 10 91" xfId="18150"/>
    <cellStyle name="Normalny 2 94 2 10 92" xfId="18151"/>
    <cellStyle name="Normalny 2 94 2 10 93" xfId="18152"/>
    <cellStyle name="Normalny 2 94 2 10 94" xfId="18153"/>
    <cellStyle name="Normalny 2 94 2 10 95" xfId="18154"/>
    <cellStyle name="Normalny 2 94 2 10 96" xfId="18155"/>
    <cellStyle name="Normalny 2 94 2 10 97" xfId="18156"/>
    <cellStyle name="Normalny 2 94 2 10 97 2" xfId="18157"/>
    <cellStyle name="Normalny 2 94 2 10 97 3" xfId="18158"/>
    <cellStyle name="Normalny 2 94 2 10 97 4" xfId="18159"/>
    <cellStyle name="Normalny 2 94 2 10 97 5" xfId="18160"/>
    <cellStyle name="Normalny 2 94 2 10 97 6" xfId="18161"/>
    <cellStyle name="Normalny 2 94 2 10 98" xfId="18162"/>
    <cellStyle name="Normalny 2 94 2 10 98 2" xfId="18163"/>
    <cellStyle name="Normalny 2 94 2 10 98 3" xfId="18164"/>
    <cellStyle name="Normalny 2 94 2 10 98 4" xfId="18165"/>
    <cellStyle name="Normalny 2 94 2 10 98 5" xfId="18166"/>
    <cellStyle name="Normalny 2 94 2 10 98 6" xfId="18167"/>
    <cellStyle name="Normalny 2 94 2 100" xfId="18168"/>
    <cellStyle name="Normalny 2 94 2 100 2" xfId="18169"/>
    <cellStyle name="Normalny 2 94 2 100 3" xfId="18170"/>
    <cellStyle name="Normalny 2 94 2 100 4" xfId="18171"/>
    <cellStyle name="Normalny 2 94 2 100 5" xfId="18172"/>
    <cellStyle name="Normalny 2 94 2 100 6" xfId="18173"/>
    <cellStyle name="Normalny 2 94 2 101" xfId="18174"/>
    <cellStyle name="Normalny 2 94 2 101 2" xfId="18175"/>
    <cellStyle name="Normalny 2 94 2 101 3" xfId="18176"/>
    <cellStyle name="Normalny 2 94 2 101 4" xfId="18177"/>
    <cellStyle name="Normalny 2 94 2 101 5" xfId="18178"/>
    <cellStyle name="Normalny 2 94 2 101 6" xfId="18179"/>
    <cellStyle name="Normalny 2 94 2 102" xfId="18180"/>
    <cellStyle name="Normalny 2 94 2 102 2" xfId="18181"/>
    <cellStyle name="Normalny 2 94 2 102 3" xfId="18182"/>
    <cellStyle name="Normalny 2 94 2 102 4" xfId="18183"/>
    <cellStyle name="Normalny 2 94 2 102 5" xfId="18184"/>
    <cellStyle name="Normalny 2 94 2 102 6" xfId="18185"/>
    <cellStyle name="Normalny 2 94 2 103" xfId="18186"/>
    <cellStyle name="Normalny 2 94 2 103 2" xfId="18187"/>
    <cellStyle name="Normalny 2 94 2 103 3" xfId="18188"/>
    <cellStyle name="Normalny 2 94 2 103 4" xfId="18189"/>
    <cellStyle name="Normalny 2 94 2 103 5" xfId="18190"/>
    <cellStyle name="Normalny 2 94 2 103 6" xfId="18191"/>
    <cellStyle name="Normalny 2 94 2 104" xfId="18192"/>
    <cellStyle name="Normalny 2 94 2 104 2" xfId="18193"/>
    <cellStyle name="Normalny 2 94 2 104 3" xfId="18194"/>
    <cellStyle name="Normalny 2 94 2 104 4" xfId="18195"/>
    <cellStyle name="Normalny 2 94 2 104 5" xfId="18196"/>
    <cellStyle name="Normalny 2 94 2 104 6" xfId="18197"/>
    <cellStyle name="Normalny 2 94 2 105" xfId="18198"/>
    <cellStyle name="Normalny 2 94 2 105 2" xfId="18199"/>
    <cellStyle name="Normalny 2 94 2 105 3" xfId="18200"/>
    <cellStyle name="Normalny 2 94 2 105 4" xfId="18201"/>
    <cellStyle name="Normalny 2 94 2 105 5" xfId="18202"/>
    <cellStyle name="Normalny 2 94 2 105 6" xfId="18203"/>
    <cellStyle name="Normalny 2 94 2 106" xfId="18204"/>
    <cellStyle name="Normalny 2 94 2 106 2" xfId="18205"/>
    <cellStyle name="Normalny 2 94 2 106 3" xfId="18206"/>
    <cellStyle name="Normalny 2 94 2 106 4" xfId="18207"/>
    <cellStyle name="Normalny 2 94 2 106 5" xfId="18208"/>
    <cellStyle name="Normalny 2 94 2 106 6" xfId="18209"/>
    <cellStyle name="Normalny 2 94 2 107" xfId="18210"/>
    <cellStyle name="Normalny 2 94 2 107 2" xfId="18211"/>
    <cellStyle name="Normalny 2 94 2 107 3" xfId="18212"/>
    <cellStyle name="Normalny 2 94 2 107 4" xfId="18213"/>
    <cellStyle name="Normalny 2 94 2 107 5" xfId="18214"/>
    <cellStyle name="Normalny 2 94 2 107 6" xfId="18215"/>
    <cellStyle name="Normalny 2 94 2 108" xfId="18216"/>
    <cellStyle name="Normalny 2 94 2 108 2" xfId="18217"/>
    <cellStyle name="Normalny 2 94 2 108 3" xfId="18218"/>
    <cellStyle name="Normalny 2 94 2 108 4" xfId="18219"/>
    <cellStyle name="Normalny 2 94 2 108 5" xfId="18220"/>
    <cellStyle name="Normalny 2 94 2 108 6" xfId="18221"/>
    <cellStyle name="Normalny 2 94 2 109" xfId="18222"/>
    <cellStyle name="Normalny 2 94 2 109 2" xfId="18223"/>
    <cellStyle name="Normalny 2 94 2 109 3" xfId="18224"/>
    <cellStyle name="Normalny 2 94 2 109 4" xfId="18225"/>
    <cellStyle name="Normalny 2 94 2 109 5" xfId="18226"/>
    <cellStyle name="Normalny 2 94 2 109 6" xfId="18227"/>
    <cellStyle name="Normalny 2 94 2 11" xfId="18228"/>
    <cellStyle name="Normalny 2 94 2 11 10" xfId="18229"/>
    <cellStyle name="Normalny 2 94 2 11 11" xfId="18230"/>
    <cellStyle name="Normalny 2 94 2 11 12" xfId="18231"/>
    <cellStyle name="Normalny 2 94 2 11 13" xfId="18232"/>
    <cellStyle name="Normalny 2 94 2 11 14" xfId="18233"/>
    <cellStyle name="Normalny 2 94 2 11 15" xfId="18234"/>
    <cellStyle name="Normalny 2 94 2 11 16" xfId="18235"/>
    <cellStyle name="Normalny 2 94 2 11 17" xfId="18236"/>
    <cellStyle name="Normalny 2 94 2 11 18" xfId="18237"/>
    <cellStyle name="Normalny 2 94 2 11 19" xfId="18238"/>
    <cellStyle name="Normalny 2 94 2 11 2" xfId="18239"/>
    <cellStyle name="Normalny 2 94 2 11 2 10" xfId="18240"/>
    <cellStyle name="Normalny 2 94 2 11 2 10 2" xfId="18241"/>
    <cellStyle name="Normalny 2 94 2 11 2 10 3" xfId="18242"/>
    <cellStyle name="Normalny 2 94 2 11 2 10 4" xfId="18243"/>
    <cellStyle name="Normalny 2 94 2 11 2 10 5" xfId="18244"/>
    <cellStyle name="Normalny 2 94 2 11 2 10 6" xfId="18245"/>
    <cellStyle name="Normalny 2 94 2 11 2 100" xfId="18246"/>
    <cellStyle name="Normalny 2 94 2 11 2 11" xfId="18247"/>
    <cellStyle name="Normalny 2 94 2 11 2 11 2" xfId="18248"/>
    <cellStyle name="Normalny 2 94 2 11 2 11 3" xfId="18249"/>
    <cellStyle name="Normalny 2 94 2 11 2 11 4" xfId="18250"/>
    <cellStyle name="Normalny 2 94 2 11 2 11 5" xfId="18251"/>
    <cellStyle name="Normalny 2 94 2 11 2 11 6" xfId="18252"/>
    <cellStyle name="Normalny 2 94 2 11 2 12" xfId="18253"/>
    <cellStyle name="Normalny 2 94 2 11 2 12 2" xfId="18254"/>
    <cellStyle name="Normalny 2 94 2 11 2 12 3" xfId="18255"/>
    <cellStyle name="Normalny 2 94 2 11 2 12 4" xfId="18256"/>
    <cellStyle name="Normalny 2 94 2 11 2 12 5" xfId="18257"/>
    <cellStyle name="Normalny 2 94 2 11 2 12 6" xfId="18258"/>
    <cellStyle name="Normalny 2 94 2 11 2 13" xfId="18259"/>
    <cellStyle name="Normalny 2 94 2 11 2 13 2" xfId="18260"/>
    <cellStyle name="Normalny 2 94 2 11 2 13 3" xfId="18261"/>
    <cellStyle name="Normalny 2 94 2 11 2 13 4" xfId="18262"/>
    <cellStyle name="Normalny 2 94 2 11 2 13 5" xfId="18263"/>
    <cellStyle name="Normalny 2 94 2 11 2 13 6" xfId="18264"/>
    <cellStyle name="Normalny 2 94 2 11 2 14" xfId="18265"/>
    <cellStyle name="Normalny 2 94 2 11 2 14 2" xfId="18266"/>
    <cellStyle name="Normalny 2 94 2 11 2 14 3" xfId="18267"/>
    <cellStyle name="Normalny 2 94 2 11 2 14 4" xfId="18268"/>
    <cellStyle name="Normalny 2 94 2 11 2 14 5" xfId="18269"/>
    <cellStyle name="Normalny 2 94 2 11 2 14 6" xfId="18270"/>
    <cellStyle name="Normalny 2 94 2 11 2 15" xfId="18271"/>
    <cellStyle name="Normalny 2 94 2 11 2 15 2" xfId="18272"/>
    <cellStyle name="Normalny 2 94 2 11 2 15 3" xfId="18273"/>
    <cellStyle name="Normalny 2 94 2 11 2 15 4" xfId="18274"/>
    <cellStyle name="Normalny 2 94 2 11 2 15 5" xfId="18275"/>
    <cellStyle name="Normalny 2 94 2 11 2 15 6" xfId="18276"/>
    <cellStyle name="Normalny 2 94 2 11 2 16" xfId="18277"/>
    <cellStyle name="Normalny 2 94 2 11 2 16 2" xfId="18278"/>
    <cellStyle name="Normalny 2 94 2 11 2 16 3" xfId="18279"/>
    <cellStyle name="Normalny 2 94 2 11 2 16 4" xfId="18280"/>
    <cellStyle name="Normalny 2 94 2 11 2 16 5" xfId="18281"/>
    <cellStyle name="Normalny 2 94 2 11 2 16 6" xfId="18282"/>
    <cellStyle name="Normalny 2 94 2 11 2 17" xfId="18283"/>
    <cellStyle name="Normalny 2 94 2 11 2 17 2" xfId="18284"/>
    <cellStyle name="Normalny 2 94 2 11 2 17 3" xfId="18285"/>
    <cellStyle name="Normalny 2 94 2 11 2 17 4" xfId="18286"/>
    <cellStyle name="Normalny 2 94 2 11 2 17 5" xfId="18287"/>
    <cellStyle name="Normalny 2 94 2 11 2 17 6" xfId="18288"/>
    <cellStyle name="Normalny 2 94 2 11 2 18" xfId="18289"/>
    <cellStyle name="Normalny 2 94 2 11 2 18 2" xfId="18290"/>
    <cellStyle name="Normalny 2 94 2 11 2 18 3" xfId="18291"/>
    <cellStyle name="Normalny 2 94 2 11 2 18 4" xfId="18292"/>
    <cellStyle name="Normalny 2 94 2 11 2 18 5" xfId="18293"/>
    <cellStyle name="Normalny 2 94 2 11 2 18 6" xfId="18294"/>
    <cellStyle name="Normalny 2 94 2 11 2 19" xfId="18295"/>
    <cellStyle name="Normalny 2 94 2 11 2 19 2" xfId="18296"/>
    <cellStyle name="Normalny 2 94 2 11 2 19 3" xfId="18297"/>
    <cellStyle name="Normalny 2 94 2 11 2 19 4" xfId="18298"/>
    <cellStyle name="Normalny 2 94 2 11 2 19 5" xfId="18299"/>
    <cellStyle name="Normalny 2 94 2 11 2 19 6" xfId="18300"/>
    <cellStyle name="Normalny 2 94 2 11 2 2" xfId="18301"/>
    <cellStyle name="Normalny 2 94 2 11 2 2 10" xfId="18302"/>
    <cellStyle name="Normalny 2 94 2 11 2 2 11" xfId="18303"/>
    <cellStyle name="Normalny 2 94 2 11 2 2 12" xfId="18304"/>
    <cellStyle name="Normalny 2 94 2 11 2 2 13" xfId="18305"/>
    <cellStyle name="Normalny 2 94 2 11 2 2 14" xfId="18306"/>
    <cellStyle name="Normalny 2 94 2 11 2 2 15" xfId="18307"/>
    <cellStyle name="Normalny 2 94 2 11 2 2 16" xfId="18308"/>
    <cellStyle name="Normalny 2 94 2 11 2 2 17" xfId="18309"/>
    <cellStyle name="Normalny 2 94 2 11 2 2 18" xfId="18310"/>
    <cellStyle name="Normalny 2 94 2 11 2 2 19" xfId="18311"/>
    <cellStyle name="Normalny 2 94 2 11 2 2 2" xfId="18312"/>
    <cellStyle name="Normalny 2 94 2 11 2 2 2 10" xfId="18313"/>
    <cellStyle name="Normalny 2 94 2 11 2 2 2 10 2" xfId="18314"/>
    <cellStyle name="Normalny 2 94 2 11 2 2 2 10 3" xfId="18315"/>
    <cellStyle name="Normalny 2 94 2 11 2 2 2 10 4" xfId="18316"/>
    <cellStyle name="Normalny 2 94 2 11 2 2 2 10 5" xfId="18317"/>
    <cellStyle name="Normalny 2 94 2 11 2 2 2 10 6" xfId="18318"/>
    <cellStyle name="Normalny 2 94 2 11 2 2 2 11" xfId="18319"/>
    <cellStyle name="Normalny 2 94 2 11 2 2 2 11 2" xfId="18320"/>
    <cellStyle name="Normalny 2 94 2 11 2 2 2 11 3" xfId="18321"/>
    <cellStyle name="Normalny 2 94 2 11 2 2 2 11 4" xfId="18322"/>
    <cellStyle name="Normalny 2 94 2 11 2 2 2 11 5" xfId="18323"/>
    <cellStyle name="Normalny 2 94 2 11 2 2 2 11 6" xfId="18324"/>
    <cellStyle name="Normalny 2 94 2 11 2 2 2 12" xfId="18325"/>
    <cellStyle name="Normalny 2 94 2 11 2 2 2 12 2" xfId="18326"/>
    <cellStyle name="Normalny 2 94 2 11 2 2 2 12 3" xfId="18327"/>
    <cellStyle name="Normalny 2 94 2 11 2 2 2 12 4" xfId="18328"/>
    <cellStyle name="Normalny 2 94 2 11 2 2 2 12 5" xfId="18329"/>
    <cellStyle name="Normalny 2 94 2 11 2 2 2 12 6" xfId="18330"/>
    <cellStyle name="Normalny 2 94 2 11 2 2 2 13" xfId="18331"/>
    <cellStyle name="Normalny 2 94 2 11 2 2 2 13 2" xfId="18332"/>
    <cellStyle name="Normalny 2 94 2 11 2 2 2 13 3" xfId="18333"/>
    <cellStyle name="Normalny 2 94 2 11 2 2 2 13 4" xfId="18334"/>
    <cellStyle name="Normalny 2 94 2 11 2 2 2 13 5" xfId="18335"/>
    <cellStyle name="Normalny 2 94 2 11 2 2 2 13 6" xfId="18336"/>
    <cellStyle name="Normalny 2 94 2 11 2 2 2 14" xfId="18337"/>
    <cellStyle name="Normalny 2 94 2 11 2 2 2 14 2" xfId="18338"/>
    <cellStyle name="Normalny 2 94 2 11 2 2 2 14 3" xfId="18339"/>
    <cellStyle name="Normalny 2 94 2 11 2 2 2 14 4" xfId="18340"/>
    <cellStyle name="Normalny 2 94 2 11 2 2 2 14 5" xfId="18341"/>
    <cellStyle name="Normalny 2 94 2 11 2 2 2 14 6" xfId="18342"/>
    <cellStyle name="Normalny 2 94 2 11 2 2 2 15" xfId="18343"/>
    <cellStyle name="Normalny 2 94 2 11 2 2 2 15 2" xfId="18344"/>
    <cellStyle name="Normalny 2 94 2 11 2 2 2 15 3" xfId="18345"/>
    <cellStyle name="Normalny 2 94 2 11 2 2 2 15 4" xfId="18346"/>
    <cellStyle name="Normalny 2 94 2 11 2 2 2 15 5" xfId="18347"/>
    <cellStyle name="Normalny 2 94 2 11 2 2 2 15 6" xfId="18348"/>
    <cellStyle name="Normalny 2 94 2 11 2 2 2 16" xfId="18349"/>
    <cellStyle name="Normalny 2 94 2 11 2 2 2 16 2" xfId="18350"/>
    <cellStyle name="Normalny 2 94 2 11 2 2 2 16 3" xfId="18351"/>
    <cellStyle name="Normalny 2 94 2 11 2 2 2 16 4" xfId="18352"/>
    <cellStyle name="Normalny 2 94 2 11 2 2 2 16 5" xfId="18353"/>
    <cellStyle name="Normalny 2 94 2 11 2 2 2 16 6" xfId="18354"/>
    <cellStyle name="Normalny 2 94 2 11 2 2 2 17" xfId="18355"/>
    <cellStyle name="Normalny 2 94 2 11 2 2 2 17 2" xfId="18356"/>
    <cellStyle name="Normalny 2 94 2 11 2 2 2 17 3" xfId="18357"/>
    <cellStyle name="Normalny 2 94 2 11 2 2 2 17 4" xfId="18358"/>
    <cellStyle name="Normalny 2 94 2 11 2 2 2 17 5" xfId="18359"/>
    <cellStyle name="Normalny 2 94 2 11 2 2 2 17 6" xfId="18360"/>
    <cellStyle name="Normalny 2 94 2 11 2 2 2 18" xfId="18361"/>
    <cellStyle name="Normalny 2 94 2 11 2 2 2 18 2" xfId="18362"/>
    <cellStyle name="Normalny 2 94 2 11 2 2 2 18 3" xfId="18363"/>
    <cellStyle name="Normalny 2 94 2 11 2 2 2 18 4" xfId="18364"/>
    <cellStyle name="Normalny 2 94 2 11 2 2 2 18 5" xfId="18365"/>
    <cellStyle name="Normalny 2 94 2 11 2 2 2 18 6" xfId="18366"/>
    <cellStyle name="Normalny 2 94 2 11 2 2 2 19" xfId="18367"/>
    <cellStyle name="Normalny 2 94 2 11 2 2 2 19 2" xfId="18368"/>
    <cellStyle name="Normalny 2 94 2 11 2 2 2 19 3" xfId="18369"/>
    <cellStyle name="Normalny 2 94 2 11 2 2 2 19 4" xfId="18370"/>
    <cellStyle name="Normalny 2 94 2 11 2 2 2 19 5" xfId="18371"/>
    <cellStyle name="Normalny 2 94 2 11 2 2 2 19 6" xfId="18372"/>
    <cellStyle name="Normalny 2 94 2 11 2 2 2 2" xfId="18373"/>
    <cellStyle name="Normalny 2 94 2 11 2 2 2 2 2" xfId="18374"/>
    <cellStyle name="Normalny 2 94 2 11 2 2 2 2 2 2" xfId="18375"/>
    <cellStyle name="Normalny 2 94 2 11 2 2 2 2 2 3" xfId="18376"/>
    <cellStyle name="Normalny 2 94 2 11 2 2 2 2 2 4" xfId="18377"/>
    <cellStyle name="Normalny 2 94 2 11 2 2 2 2 2 5" xfId="18378"/>
    <cellStyle name="Normalny 2 94 2 11 2 2 2 2 2 6" xfId="18379"/>
    <cellStyle name="Normalny 2 94 2 11 2 2 2 20" xfId="18380"/>
    <cellStyle name="Normalny 2 94 2 11 2 2 2 20 2" xfId="18381"/>
    <cellStyle name="Normalny 2 94 2 11 2 2 2 20 3" xfId="18382"/>
    <cellStyle name="Normalny 2 94 2 11 2 2 2 20 4" xfId="18383"/>
    <cellStyle name="Normalny 2 94 2 11 2 2 2 20 5" xfId="18384"/>
    <cellStyle name="Normalny 2 94 2 11 2 2 2 20 6" xfId="18385"/>
    <cellStyle name="Normalny 2 94 2 11 2 2 2 21" xfId="18386"/>
    <cellStyle name="Normalny 2 94 2 11 2 2 2 21 2" xfId="18387"/>
    <cellStyle name="Normalny 2 94 2 11 2 2 2 21 3" xfId="18388"/>
    <cellStyle name="Normalny 2 94 2 11 2 2 2 21 4" xfId="18389"/>
    <cellStyle name="Normalny 2 94 2 11 2 2 2 21 5" xfId="18390"/>
    <cellStyle name="Normalny 2 94 2 11 2 2 2 21 6" xfId="18391"/>
    <cellStyle name="Normalny 2 94 2 11 2 2 2 22" xfId="18392"/>
    <cellStyle name="Normalny 2 94 2 11 2 2 2 22 2" xfId="18393"/>
    <cellStyle name="Normalny 2 94 2 11 2 2 2 22 3" xfId="18394"/>
    <cellStyle name="Normalny 2 94 2 11 2 2 2 22 4" xfId="18395"/>
    <cellStyle name="Normalny 2 94 2 11 2 2 2 22 5" xfId="18396"/>
    <cellStyle name="Normalny 2 94 2 11 2 2 2 22 6" xfId="18397"/>
    <cellStyle name="Normalny 2 94 2 11 2 2 2 23" xfId="18398"/>
    <cellStyle name="Normalny 2 94 2 11 2 2 2 23 2" xfId="18399"/>
    <cellStyle name="Normalny 2 94 2 11 2 2 2 23 3" xfId="18400"/>
    <cellStyle name="Normalny 2 94 2 11 2 2 2 23 4" xfId="18401"/>
    <cellStyle name="Normalny 2 94 2 11 2 2 2 23 5" xfId="18402"/>
    <cellStyle name="Normalny 2 94 2 11 2 2 2 23 6" xfId="18403"/>
    <cellStyle name="Normalny 2 94 2 11 2 2 2 24" xfId="18404"/>
    <cellStyle name="Normalny 2 94 2 11 2 2 2 24 2" xfId="18405"/>
    <cellStyle name="Normalny 2 94 2 11 2 2 2 24 3" xfId="18406"/>
    <cellStyle name="Normalny 2 94 2 11 2 2 2 24 4" xfId="18407"/>
    <cellStyle name="Normalny 2 94 2 11 2 2 2 24 5" xfId="18408"/>
    <cellStyle name="Normalny 2 94 2 11 2 2 2 24 6" xfId="18409"/>
    <cellStyle name="Normalny 2 94 2 11 2 2 2 25" xfId="18410"/>
    <cellStyle name="Normalny 2 94 2 11 2 2 2 26" xfId="18411"/>
    <cellStyle name="Normalny 2 94 2 11 2 2 2 27" xfId="18412"/>
    <cellStyle name="Normalny 2 94 2 11 2 2 2 28" xfId="18413"/>
    <cellStyle name="Normalny 2 94 2 11 2 2 2 3" xfId="18414"/>
    <cellStyle name="Normalny 2 94 2 11 2 2 2 3 2" xfId="18415"/>
    <cellStyle name="Normalny 2 94 2 11 2 2 2 3 3" xfId="18416"/>
    <cellStyle name="Normalny 2 94 2 11 2 2 2 3 4" xfId="18417"/>
    <cellStyle name="Normalny 2 94 2 11 2 2 2 3 5" xfId="18418"/>
    <cellStyle name="Normalny 2 94 2 11 2 2 2 3 6" xfId="18419"/>
    <cellStyle name="Normalny 2 94 2 11 2 2 2 4" xfId="18420"/>
    <cellStyle name="Normalny 2 94 2 11 2 2 2 4 2" xfId="18421"/>
    <cellStyle name="Normalny 2 94 2 11 2 2 2 4 3" xfId="18422"/>
    <cellStyle name="Normalny 2 94 2 11 2 2 2 4 4" xfId="18423"/>
    <cellStyle name="Normalny 2 94 2 11 2 2 2 4 5" xfId="18424"/>
    <cellStyle name="Normalny 2 94 2 11 2 2 2 4 6" xfId="18425"/>
    <cellStyle name="Normalny 2 94 2 11 2 2 2 5" xfId="18426"/>
    <cellStyle name="Normalny 2 94 2 11 2 2 2 5 2" xfId="18427"/>
    <cellStyle name="Normalny 2 94 2 11 2 2 2 5 3" xfId="18428"/>
    <cellStyle name="Normalny 2 94 2 11 2 2 2 5 4" xfId="18429"/>
    <cellStyle name="Normalny 2 94 2 11 2 2 2 5 5" xfId="18430"/>
    <cellStyle name="Normalny 2 94 2 11 2 2 2 5 6" xfId="18431"/>
    <cellStyle name="Normalny 2 94 2 11 2 2 2 6" xfId="18432"/>
    <cellStyle name="Normalny 2 94 2 11 2 2 2 6 2" xfId="18433"/>
    <cellStyle name="Normalny 2 94 2 11 2 2 2 6 3" xfId="18434"/>
    <cellStyle name="Normalny 2 94 2 11 2 2 2 6 4" xfId="18435"/>
    <cellStyle name="Normalny 2 94 2 11 2 2 2 6 5" xfId="18436"/>
    <cellStyle name="Normalny 2 94 2 11 2 2 2 6 6" xfId="18437"/>
    <cellStyle name="Normalny 2 94 2 11 2 2 2 7" xfId="18438"/>
    <cellStyle name="Normalny 2 94 2 11 2 2 2 7 2" xfId="18439"/>
    <cellStyle name="Normalny 2 94 2 11 2 2 2 7 3" xfId="18440"/>
    <cellStyle name="Normalny 2 94 2 11 2 2 2 7 4" xfId="18441"/>
    <cellStyle name="Normalny 2 94 2 11 2 2 2 7 5" xfId="18442"/>
    <cellStyle name="Normalny 2 94 2 11 2 2 2 7 6" xfId="18443"/>
    <cellStyle name="Normalny 2 94 2 11 2 2 2 8" xfId="18444"/>
    <cellStyle name="Normalny 2 94 2 11 2 2 2 8 2" xfId="18445"/>
    <cellStyle name="Normalny 2 94 2 11 2 2 2 8 3" xfId="18446"/>
    <cellStyle name="Normalny 2 94 2 11 2 2 2 8 4" xfId="18447"/>
    <cellStyle name="Normalny 2 94 2 11 2 2 2 8 5" xfId="18448"/>
    <cellStyle name="Normalny 2 94 2 11 2 2 2 8 6" xfId="18449"/>
    <cellStyle name="Normalny 2 94 2 11 2 2 2 9" xfId="18450"/>
    <cellStyle name="Normalny 2 94 2 11 2 2 2 9 2" xfId="18451"/>
    <cellStyle name="Normalny 2 94 2 11 2 2 2 9 3" xfId="18452"/>
    <cellStyle name="Normalny 2 94 2 11 2 2 2 9 4" xfId="18453"/>
    <cellStyle name="Normalny 2 94 2 11 2 2 2 9 5" xfId="18454"/>
    <cellStyle name="Normalny 2 94 2 11 2 2 2 9 6" xfId="18455"/>
    <cellStyle name="Normalny 2 94 2 11 2 2 20" xfId="18456"/>
    <cellStyle name="Normalny 2 94 2 11 2 2 21" xfId="18457"/>
    <cellStyle name="Normalny 2 94 2 11 2 2 22" xfId="18458"/>
    <cellStyle name="Normalny 2 94 2 11 2 2 23" xfId="18459"/>
    <cellStyle name="Normalny 2 94 2 11 2 2 24" xfId="18460"/>
    <cellStyle name="Normalny 2 94 2 11 2 2 25" xfId="18461"/>
    <cellStyle name="Normalny 2 94 2 11 2 2 26" xfId="18462"/>
    <cellStyle name="Normalny 2 94 2 11 2 2 3" xfId="18463"/>
    <cellStyle name="Normalny 2 94 2 11 2 2 3 2" xfId="18464"/>
    <cellStyle name="Normalny 2 94 2 11 2 2 3 3" xfId="18465"/>
    <cellStyle name="Normalny 2 94 2 11 2 2 3 4" xfId="18466"/>
    <cellStyle name="Normalny 2 94 2 11 2 2 3 5" xfId="18467"/>
    <cellStyle name="Normalny 2 94 2 11 2 2 3 6" xfId="18468"/>
    <cellStyle name="Normalny 2 94 2 11 2 2 4" xfId="18469"/>
    <cellStyle name="Normalny 2 94 2 11 2 2 4 2" xfId="18470"/>
    <cellStyle name="Normalny 2 94 2 11 2 2 4 3" xfId="18471"/>
    <cellStyle name="Normalny 2 94 2 11 2 2 4 4" xfId="18472"/>
    <cellStyle name="Normalny 2 94 2 11 2 2 4 5" xfId="18473"/>
    <cellStyle name="Normalny 2 94 2 11 2 2 4 6" xfId="18474"/>
    <cellStyle name="Normalny 2 94 2 11 2 2 5" xfId="18475"/>
    <cellStyle name="Normalny 2 94 2 11 2 2 5 2" xfId="18476"/>
    <cellStyle name="Normalny 2 94 2 11 2 2 5 3" xfId="18477"/>
    <cellStyle name="Normalny 2 94 2 11 2 2 5 4" xfId="18478"/>
    <cellStyle name="Normalny 2 94 2 11 2 2 5 5" xfId="18479"/>
    <cellStyle name="Normalny 2 94 2 11 2 2 5 6" xfId="18480"/>
    <cellStyle name="Normalny 2 94 2 11 2 2 6" xfId="18481"/>
    <cellStyle name="Normalny 2 94 2 11 2 2 7" xfId="18482"/>
    <cellStyle name="Normalny 2 94 2 11 2 2 8" xfId="18483"/>
    <cellStyle name="Normalny 2 94 2 11 2 2 9" xfId="18484"/>
    <cellStyle name="Normalny 2 94 2 11 2 20" xfId="18485"/>
    <cellStyle name="Normalny 2 94 2 11 2 20 2" xfId="18486"/>
    <cellStyle name="Normalny 2 94 2 11 2 20 3" xfId="18487"/>
    <cellStyle name="Normalny 2 94 2 11 2 20 4" xfId="18488"/>
    <cellStyle name="Normalny 2 94 2 11 2 20 5" xfId="18489"/>
    <cellStyle name="Normalny 2 94 2 11 2 20 6" xfId="18490"/>
    <cellStyle name="Normalny 2 94 2 11 2 21" xfId="18491"/>
    <cellStyle name="Normalny 2 94 2 11 2 21 2" xfId="18492"/>
    <cellStyle name="Normalny 2 94 2 11 2 21 3" xfId="18493"/>
    <cellStyle name="Normalny 2 94 2 11 2 21 4" xfId="18494"/>
    <cellStyle name="Normalny 2 94 2 11 2 21 5" xfId="18495"/>
    <cellStyle name="Normalny 2 94 2 11 2 21 6" xfId="18496"/>
    <cellStyle name="Normalny 2 94 2 11 2 22" xfId="18497"/>
    <cellStyle name="Normalny 2 94 2 11 2 22 2" xfId="18498"/>
    <cellStyle name="Normalny 2 94 2 11 2 22 3" xfId="18499"/>
    <cellStyle name="Normalny 2 94 2 11 2 22 4" xfId="18500"/>
    <cellStyle name="Normalny 2 94 2 11 2 22 5" xfId="18501"/>
    <cellStyle name="Normalny 2 94 2 11 2 22 6" xfId="18502"/>
    <cellStyle name="Normalny 2 94 2 11 2 23" xfId="18503"/>
    <cellStyle name="Normalny 2 94 2 11 2 23 2" xfId="18504"/>
    <cellStyle name="Normalny 2 94 2 11 2 23 3" xfId="18505"/>
    <cellStyle name="Normalny 2 94 2 11 2 23 4" xfId="18506"/>
    <cellStyle name="Normalny 2 94 2 11 2 23 5" xfId="18507"/>
    <cellStyle name="Normalny 2 94 2 11 2 23 6" xfId="18508"/>
    <cellStyle name="Normalny 2 94 2 11 2 24" xfId="18509"/>
    <cellStyle name="Normalny 2 94 2 11 2 24 2" xfId="18510"/>
    <cellStyle name="Normalny 2 94 2 11 2 24 3" xfId="18511"/>
    <cellStyle name="Normalny 2 94 2 11 2 24 4" xfId="18512"/>
    <cellStyle name="Normalny 2 94 2 11 2 24 5" xfId="18513"/>
    <cellStyle name="Normalny 2 94 2 11 2 24 6" xfId="18514"/>
    <cellStyle name="Normalny 2 94 2 11 2 25" xfId="18515"/>
    <cellStyle name="Normalny 2 94 2 11 2 25 2" xfId="18516"/>
    <cellStyle name="Normalny 2 94 2 11 2 25 3" xfId="18517"/>
    <cellStyle name="Normalny 2 94 2 11 2 25 4" xfId="18518"/>
    <cellStyle name="Normalny 2 94 2 11 2 25 5" xfId="18519"/>
    <cellStyle name="Normalny 2 94 2 11 2 25 6" xfId="18520"/>
    <cellStyle name="Normalny 2 94 2 11 2 26" xfId="18521"/>
    <cellStyle name="Normalny 2 94 2 11 2 26 2" xfId="18522"/>
    <cellStyle name="Normalny 2 94 2 11 2 26 3" xfId="18523"/>
    <cellStyle name="Normalny 2 94 2 11 2 26 4" xfId="18524"/>
    <cellStyle name="Normalny 2 94 2 11 2 26 5" xfId="18525"/>
    <cellStyle name="Normalny 2 94 2 11 2 26 6" xfId="18526"/>
    <cellStyle name="Normalny 2 94 2 11 2 27" xfId="18527"/>
    <cellStyle name="Normalny 2 94 2 11 2 27 2" xfId="18528"/>
    <cellStyle name="Normalny 2 94 2 11 2 27 3" xfId="18529"/>
    <cellStyle name="Normalny 2 94 2 11 2 27 4" xfId="18530"/>
    <cellStyle name="Normalny 2 94 2 11 2 27 5" xfId="18531"/>
    <cellStyle name="Normalny 2 94 2 11 2 27 6" xfId="18532"/>
    <cellStyle name="Normalny 2 94 2 11 2 28" xfId="18533"/>
    <cellStyle name="Normalny 2 94 2 11 2 28 2" xfId="18534"/>
    <cellStyle name="Normalny 2 94 2 11 2 28 3" xfId="18535"/>
    <cellStyle name="Normalny 2 94 2 11 2 28 4" xfId="18536"/>
    <cellStyle name="Normalny 2 94 2 11 2 28 5" xfId="18537"/>
    <cellStyle name="Normalny 2 94 2 11 2 28 6" xfId="18538"/>
    <cellStyle name="Normalny 2 94 2 11 2 29" xfId="18539"/>
    <cellStyle name="Normalny 2 94 2 11 2 29 2" xfId="18540"/>
    <cellStyle name="Normalny 2 94 2 11 2 29 3" xfId="18541"/>
    <cellStyle name="Normalny 2 94 2 11 2 29 4" xfId="18542"/>
    <cellStyle name="Normalny 2 94 2 11 2 29 5" xfId="18543"/>
    <cellStyle name="Normalny 2 94 2 11 2 29 6" xfId="18544"/>
    <cellStyle name="Normalny 2 94 2 11 2 3" xfId="18545"/>
    <cellStyle name="Normalny 2 94 2 11 2 3 2" xfId="18546"/>
    <cellStyle name="Normalny 2 94 2 11 2 3 3" xfId="18547"/>
    <cellStyle name="Normalny 2 94 2 11 2 3 4" xfId="18548"/>
    <cellStyle name="Normalny 2 94 2 11 2 3 5" xfId="18549"/>
    <cellStyle name="Normalny 2 94 2 11 2 3 6" xfId="18550"/>
    <cellStyle name="Normalny 2 94 2 11 2 30" xfId="18551"/>
    <cellStyle name="Normalny 2 94 2 11 2 30 2" xfId="18552"/>
    <cellStyle name="Normalny 2 94 2 11 2 30 3" xfId="18553"/>
    <cellStyle name="Normalny 2 94 2 11 2 30 4" xfId="18554"/>
    <cellStyle name="Normalny 2 94 2 11 2 30 5" xfId="18555"/>
    <cellStyle name="Normalny 2 94 2 11 2 30 6" xfId="18556"/>
    <cellStyle name="Normalny 2 94 2 11 2 31" xfId="18557"/>
    <cellStyle name="Normalny 2 94 2 11 2 31 2" xfId="18558"/>
    <cellStyle name="Normalny 2 94 2 11 2 31 3" xfId="18559"/>
    <cellStyle name="Normalny 2 94 2 11 2 31 4" xfId="18560"/>
    <cellStyle name="Normalny 2 94 2 11 2 31 5" xfId="18561"/>
    <cellStyle name="Normalny 2 94 2 11 2 31 6" xfId="18562"/>
    <cellStyle name="Normalny 2 94 2 11 2 32" xfId="18563"/>
    <cellStyle name="Normalny 2 94 2 11 2 32 2" xfId="18564"/>
    <cellStyle name="Normalny 2 94 2 11 2 32 3" xfId="18565"/>
    <cellStyle name="Normalny 2 94 2 11 2 32 4" xfId="18566"/>
    <cellStyle name="Normalny 2 94 2 11 2 32 5" xfId="18567"/>
    <cellStyle name="Normalny 2 94 2 11 2 32 6" xfId="18568"/>
    <cellStyle name="Normalny 2 94 2 11 2 33" xfId="18569"/>
    <cellStyle name="Normalny 2 94 2 11 2 33 2" xfId="18570"/>
    <cellStyle name="Normalny 2 94 2 11 2 33 3" xfId="18571"/>
    <cellStyle name="Normalny 2 94 2 11 2 33 4" xfId="18572"/>
    <cellStyle name="Normalny 2 94 2 11 2 33 5" xfId="18573"/>
    <cellStyle name="Normalny 2 94 2 11 2 33 6" xfId="18574"/>
    <cellStyle name="Normalny 2 94 2 11 2 34" xfId="18575"/>
    <cellStyle name="Normalny 2 94 2 11 2 34 2" xfId="18576"/>
    <cellStyle name="Normalny 2 94 2 11 2 34 3" xfId="18577"/>
    <cellStyle name="Normalny 2 94 2 11 2 34 4" xfId="18578"/>
    <cellStyle name="Normalny 2 94 2 11 2 34 5" xfId="18579"/>
    <cellStyle name="Normalny 2 94 2 11 2 34 6" xfId="18580"/>
    <cellStyle name="Normalny 2 94 2 11 2 35" xfId="18581"/>
    <cellStyle name="Normalny 2 94 2 11 2 35 2" xfId="18582"/>
    <cellStyle name="Normalny 2 94 2 11 2 35 3" xfId="18583"/>
    <cellStyle name="Normalny 2 94 2 11 2 35 4" xfId="18584"/>
    <cellStyle name="Normalny 2 94 2 11 2 35 5" xfId="18585"/>
    <cellStyle name="Normalny 2 94 2 11 2 35 6" xfId="18586"/>
    <cellStyle name="Normalny 2 94 2 11 2 36" xfId="18587"/>
    <cellStyle name="Normalny 2 94 2 11 2 36 2" xfId="18588"/>
    <cellStyle name="Normalny 2 94 2 11 2 36 3" xfId="18589"/>
    <cellStyle name="Normalny 2 94 2 11 2 36 4" xfId="18590"/>
    <cellStyle name="Normalny 2 94 2 11 2 36 5" xfId="18591"/>
    <cellStyle name="Normalny 2 94 2 11 2 36 6" xfId="18592"/>
    <cellStyle name="Normalny 2 94 2 11 2 37" xfId="18593"/>
    <cellStyle name="Normalny 2 94 2 11 2 37 2" xfId="18594"/>
    <cellStyle name="Normalny 2 94 2 11 2 37 3" xfId="18595"/>
    <cellStyle name="Normalny 2 94 2 11 2 37 4" xfId="18596"/>
    <cellStyle name="Normalny 2 94 2 11 2 37 5" xfId="18597"/>
    <cellStyle name="Normalny 2 94 2 11 2 37 6" xfId="18598"/>
    <cellStyle name="Normalny 2 94 2 11 2 38" xfId="18599"/>
    <cellStyle name="Normalny 2 94 2 11 2 38 2" xfId="18600"/>
    <cellStyle name="Normalny 2 94 2 11 2 38 3" xfId="18601"/>
    <cellStyle name="Normalny 2 94 2 11 2 38 4" xfId="18602"/>
    <cellStyle name="Normalny 2 94 2 11 2 38 5" xfId="18603"/>
    <cellStyle name="Normalny 2 94 2 11 2 38 6" xfId="18604"/>
    <cellStyle name="Normalny 2 94 2 11 2 39" xfId="18605"/>
    <cellStyle name="Normalny 2 94 2 11 2 39 2" xfId="18606"/>
    <cellStyle name="Normalny 2 94 2 11 2 39 3" xfId="18607"/>
    <cellStyle name="Normalny 2 94 2 11 2 39 4" xfId="18608"/>
    <cellStyle name="Normalny 2 94 2 11 2 39 5" xfId="18609"/>
    <cellStyle name="Normalny 2 94 2 11 2 39 6" xfId="18610"/>
    <cellStyle name="Normalny 2 94 2 11 2 4" xfId="18611"/>
    <cellStyle name="Normalny 2 94 2 11 2 4 2" xfId="18612"/>
    <cellStyle name="Normalny 2 94 2 11 2 4 3" xfId="18613"/>
    <cellStyle name="Normalny 2 94 2 11 2 4 4" xfId="18614"/>
    <cellStyle name="Normalny 2 94 2 11 2 4 5" xfId="18615"/>
    <cellStyle name="Normalny 2 94 2 11 2 4 6" xfId="18616"/>
    <cellStyle name="Normalny 2 94 2 11 2 40" xfId="18617"/>
    <cellStyle name="Normalny 2 94 2 11 2 40 2" xfId="18618"/>
    <cellStyle name="Normalny 2 94 2 11 2 40 3" xfId="18619"/>
    <cellStyle name="Normalny 2 94 2 11 2 40 4" xfId="18620"/>
    <cellStyle name="Normalny 2 94 2 11 2 40 5" xfId="18621"/>
    <cellStyle name="Normalny 2 94 2 11 2 40 6" xfId="18622"/>
    <cellStyle name="Normalny 2 94 2 11 2 41" xfId="18623"/>
    <cellStyle name="Normalny 2 94 2 11 2 41 2" xfId="18624"/>
    <cellStyle name="Normalny 2 94 2 11 2 41 3" xfId="18625"/>
    <cellStyle name="Normalny 2 94 2 11 2 41 4" xfId="18626"/>
    <cellStyle name="Normalny 2 94 2 11 2 41 5" xfId="18627"/>
    <cellStyle name="Normalny 2 94 2 11 2 41 6" xfId="18628"/>
    <cellStyle name="Normalny 2 94 2 11 2 42" xfId="18629"/>
    <cellStyle name="Normalny 2 94 2 11 2 42 2" xfId="18630"/>
    <cellStyle name="Normalny 2 94 2 11 2 42 3" xfId="18631"/>
    <cellStyle name="Normalny 2 94 2 11 2 42 4" xfId="18632"/>
    <cellStyle name="Normalny 2 94 2 11 2 42 5" xfId="18633"/>
    <cellStyle name="Normalny 2 94 2 11 2 42 6" xfId="18634"/>
    <cellStyle name="Normalny 2 94 2 11 2 43" xfId="18635"/>
    <cellStyle name="Normalny 2 94 2 11 2 43 2" xfId="18636"/>
    <cellStyle name="Normalny 2 94 2 11 2 43 3" xfId="18637"/>
    <cellStyle name="Normalny 2 94 2 11 2 43 4" xfId="18638"/>
    <cellStyle name="Normalny 2 94 2 11 2 43 5" xfId="18639"/>
    <cellStyle name="Normalny 2 94 2 11 2 43 6" xfId="18640"/>
    <cellStyle name="Normalny 2 94 2 11 2 44" xfId="18641"/>
    <cellStyle name="Normalny 2 94 2 11 2 44 2" xfId="18642"/>
    <cellStyle name="Normalny 2 94 2 11 2 44 3" xfId="18643"/>
    <cellStyle name="Normalny 2 94 2 11 2 44 4" xfId="18644"/>
    <cellStyle name="Normalny 2 94 2 11 2 44 5" xfId="18645"/>
    <cellStyle name="Normalny 2 94 2 11 2 44 6" xfId="18646"/>
    <cellStyle name="Normalny 2 94 2 11 2 45" xfId="18647"/>
    <cellStyle name="Normalny 2 94 2 11 2 45 2" xfId="18648"/>
    <cellStyle name="Normalny 2 94 2 11 2 45 3" xfId="18649"/>
    <cellStyle name="Normalny 2 94 2 11 2 45 4" xfId="18650"/>
    <cellStyle name="Normalny 2 94 2 11 2 45 5" xfId="18651"/>
    <cellStyle name="Normalny 2 94 2 11 2 45 6" xfId="18652"/>
    <cellStyle name="Normalny 2 94 2 11 2 46" xfId="18653"/>
    <cellStyle name="Normalny 2 94 2 11 2 46 2" xfId="18654"/>
    <cellStyle name="Normalny 2 94 2 11 2 46 3" xfId="18655"/>
    <cellStyle name="Normalny 2 94 2 11 2 46 4" xfId="18656"/>
    <cellStyle name="Normalny 2 94 2 11 2 46 5" xfId="18657"/>
    <cellStyle name="Normalny 2 94 2 11 2 46 6" xfId="18658"/>
    <cellStyle name="Normalny 2 94 2 11 2 47" xfId="18659"/>
    <cellStyle name="Normalny 2 94 2 11 2 47 2" xfId="18660"/>
    <cellStyle name="Normalny 2 94 2 11 2 47 3" xfId="18661"/>
    <cellStyle name="Normalny 2 94 2 11 2 47 4" xfId="18662"/>
    <cellStyle name="Normalny 2 94 2 11 2 47 5" xfId="18663"/>
    <cellStyle name="Normalny 2 94 2 11 2 47 6" xfId="18664"/>
    <cellStyle name="Normalny 2 94 2 11 2 48" xfId="18665"/>
    <cellStyle name="Normalny 2 94 2 11 2 48 2" xfId="18666"/>
    <cellStyle name="Normalny 2 94 2 11 2 48 3" xfId="18667"/>
    <cellStyle name="Normalny 2 94 2 11 2 48 4" xfId="18668"/>
    <cellStyle name="Normalny 2 94 2 11 2 48 5" xfId="18669"/>
    <cellStyle name="Normalny 2 94 2 11 2 48 6" xfId="18670"/>
    <cellStyle name="Normalny 2 94 2 11 2 49" xfId="18671"/>
    <cellStyle name="Normalny 2 94 2 11 2 49 2" xfId="18672"/>
    <cellStyle name="Normalny 2 94 2 11 2 49 3" xfId="18673"/>
    <cellStyle name="Normalny 2 94 2 11 2 49 4" xfId="18674"/>
    <cellStyle name="Normalny 2 94 2 11 2 49 5" xfId="18675"/>
    <cellStyle name="Normalny 2 94 2 11 2 49 6" xfId="18676"/>
    <cellStyle name="Normalny 2 94 2 11 2 5" xfId="18677"/>
    <cellStyle name="Normalny 2 94 2 11 2 5 2" xfId="18678"/>
    <cellStyle name="Normalny 2 94 2 11 2 5 3" xfId="18679"/>
    <cellStyle name="Normalny 2 94 2 11 2 5 4" xfId="18680"/>
    <cellStyle name="Normalny 2 94 2 11 2 5 5" xfId="18681"/>
    <cellStyle name="Normalny 2 94 2 11 2 5 6" xfId="18682"/>
    <cellStyle name="Normalny 2 94 2 11 2 50" xfId="18683"/>
    <cellStyle name="Normalny 2 94 2 11 2 50 2" xfId="18684"/>
    <cellStyle name="Normalny 2 94 2 11 2 50 3" xfId="18685"/>
    <cellStyle name="Normalny 2 94 2 11 2 50 4" xfId="18686"/>
    <cellStyle name="Normalny 2 94 2 11 2 50 5" xfId="18687"/>
    <cellStyle name="Normalny 2 94 2 11 2 50 6" xfId="18688"/>
    <cellStyle name="Normalny 2 94 2 11 2 51" xfId="18689"/>
    <cellStyle name="Normalny 2 94 2 11 2 51 2" xfId="18690"/>
    <cellStyle name="Normalny 2 94 2 11 2 51 3" xfId="18691"/>
    <cellStyle name="Normalny 2 94 2 11 2 51 4" xfId="18692"/>
    <cellStyle name="Normalny 2 94 2 11 2 51 5" xfId="18693"/>
    <cellStyle name="Normalny 2 94 2 11 2 51 6" xfId="18694"/>
    <cellStyle name="Normalny 2 94 2 11 2 52" xfId="18695"/>
    <cellStyle name="Normalny 2 94 2 11 2 52 2" xfId="18696"/>
    <cellStyle name="Normalny 2 94 2 11 2 52 3" xfId="18697"/>
    <cellStyle name="Normalny 2 94 2 11 2 52 4" xfId="18698"/>
    <cellStyle name="Normalny 2 94 2 11 2 52 5" xfId="18699"/>
    <cellStyle name="Normalny 2 94 2 11 2 52 6" xfId="18700"/>
    <cellStyle name="Normalny 2 94 2 11 2 53" xfId="18701"/>
    <cellStyle name="Normalny 2 94 2 11 2 53 2" xfId="18702"/>
    <cellStyle name="Normalny 2 94 2 11 2 53 3" xfId="18703"/>
    <cellStyle name="Normalny 2 94 2 11 2 53 4" xfId="18704"/>
    <cellStyle name="Normalny 2 94 2 11 2 53 5" xfId="18705"/>
    <cellStyle name="Normalny 2 94 2 11 2 53 6" xfId="18706"/>
    <cellStyle name="Normalny 2 94 2 11 2 54" xfId="18707"/>
    <cellStyle name="Normalny 2 94 2 11 2 54 2" xfId="18708"/>
    <cellStyle name="Normalny 2 94 2 11 2 54 3" xfId="18709"/>
    <cellStyle name="Normalny 2 94 2 11 2 54 4" xfId="18710"/>
    <cellStyle name="Normalny 2 94 2 11 2 54 5" xfId="18711"/>
    <cellStyle name="Normalny 2 94 2 11 2 54 6" xfId="18712"/>
    <cellStyle name="Normalny 2 94 2 11 2 55" xfId="18713"/>
    <cellStyle name="Normalny 2 94 2 11 2 55 2" xfId="18714"/>
    <cellStyle name="Normalny 2 94 2 11 2 55 3" xfId="18715"/>
    <cellStyle name="Normalny 2 94 2 11 2 55 4" xfId="18716"/>
    <cellStyle name="Normalny 2 94 2 11 2 55 5" xfId="18717"/>
    <cellStyle name="Normalny 2 94 2 11 2 55 6" xfId="18718"/>
    <cellStyle name="Normalny 2 94 2 11 2 56" xfId="18719"/>
    <cellStyle name="Normalny 2 94 2 11 2 56 2" xfId="18720"/>
    <cellStyle name="Normalny 2 94 2 11 2 56 3" xfId="18721"/>
    <cellStyle name="Normalny 2 94 2 11 2 56 4" xfId="18722"/>
    <cellStyle name="Normalny 2 94 2 11 2 56 5" xfId="18723"/>
    <cellStyle name="Normalny 2 94 2 11 2 56 6" xfId="18724"/>
    <cellStyle name="Normalny 2 94 2 11 2 57" xfId="18725"/>
    <cellStyle name="Normalny 2 94 2 11 2 57 2" xfId="18726"/>
    <cellStyle name="Normalny 2 94 2 11 2 57 3" xfId="18727"/>
    <cellStyle name="Normalny 2 94 2 11 2 57 4" xfId="18728"/>
    <cellStyle name="Normalny 2 94 2 11 2 57 5" xfId="18729"/>
    <cellStyle name="Normalny 2 94 2 11 2 57 6" xfId="18730"/>
    <cellStyle name="Normalny 2 94 2 11 2 58" xfId="18731"/>
    <cellStyle name="Normalny 2 94 2 11 2 58 2" xfId="18732"/>
    <cellStyle name="Normalny 2 94 2 11 2 58 3" xfId="18733"/>
    <cellStyle name="Normalny 2 94 2 11 2 58 4" xfId="18734"/>
    <cellStyle name="Normalny 2 94 2 11 2 58 5" xfId="18735"/>
    <cellStyle name="Normalny 2 94 2 11 2 58 6" xfId="18736"/>
    <cellStyle name="Normalny 2 94 2 11 2 59" xfId="18737"/>
    <cellStyle name="Normalny 2 94 2 11 2 59 2" xfId="18738"/>
    <cellStyle name="Normalny 2 94 2 11 2 59 3" xfId="18739"/>
    <cellStyle name="Normalny 2 94 2 11 2 59 4" xfId="18740"/>
    <cellStyle name="Normalny 2 94 2 11 2 59 5" xfId="18741"/>
    <cellStyle name="Normalny 2 94 2 11 2 59 6" xfId="18742"/>
    <cellStyle name="Normalny 2 94 2 11 2 6" xfId="18743"/>
    <cellStyle name="Normalny 2 94 2 11 2 6 2" xfId="18744"/>
    <cellStyle name="Normalny 2 94 2 11 2 6 3" xfId="18745"/>
    <cellStyle name="Normalny 2 94 2 11 2 6 4" xfId="18746"/>
    <cellStyle name="Normalny 2 94 2 11 2 6 5" xfId="18747"/>
    <cellStyle name="Normalny 2 94 2 11 2 6 6" xfId="18748"/>
    <cellStyle name="Normalny 2 94 2 11 2 60" xfId="18749"/>
    <cellStyle name="Normalny 2 94 2 11 2 60 2" xfId="18750"/>
    <cellStyle name="Normalny 2 94 2 11 2 60 3" xfId="18751"/>
    <cellStyle name="Normalny 2 94 2 11 2 60 4" xfId="18752"/>
    <cellStyle name="Normalny 2 94 2 11 2 60 5" xfId="18753"/>
    <cellStyle name="Normalny 2 94 2 11 2 60 6" xfId="18754"/>
    <cellStyle name="Normalny 2 94 2 11 2 61" xfId="18755"/>
    <cellStyle name="Normalny 2 94 2 11 2 61 2" xfId="18756"/>
    <cellStyle name="Normalny 2 94 2 11 2 61 3" xfId="18757"/>
    <cellStyle name="Normalny 2 94 2 11 2 61 4" xfId="18758"/>
    <cellStyle name="Normalny 2 94 2 11 2 61 5" xfId="18759"/>
    <cellStyle name="Normalny 2 94 2 11 2 61 6" xfId="18760"/>
    <cellStyle name="Normalny 2 94 2 11 2 62" xfId="18761"/>
    <cellStyle name="Normalny 2 94 2 11 2 62 2" xfId="18762"/>
    <cellStyle name="Normalny 2 94 2 11 2 62 3" xfId="18763"/>
    <cellStyle name="Normalny 2 94 2 11 2 62 4" xfId="18764"/>
    <cellStyle name="Normalny 2 94 2 11 2 62 5" xfId="18765"/>
    <cellStyle name="Normalny 2 94 2 11 2 62 6" xfId="18766"/>
    <cellStyle name="Normalny 2 94 2 11 2 63" xfId="18767"/>
    <cellStyle name="Normalny 2 94 2 11 2 63 2" xfId="18768"/>
    <cellStyle name="Normalny 2 94 2 11 2 63 3" xfId="18769"/>
    <cellStyle name="Normalny 2 94 2 11 2 63 4" xfId="18770"/>
    <cellStyle name="Normalny 2 94 2 11 2 63 5" xfId="18771"/>
    <cellStyle name="Normalny 2 94 2 11 2 63 6" xfId="18772"/>
    <cellStyle name="Normalny 2 94 2 11 2 64" xfId="18773"/>
    <cellStyle name="Normalny 2 94 2 11 2 64 2" xfId="18774"/>
    <cellStyle name="Normalny 2 94 2 11 2 64 3" xfId="18775"/>
    <cellStyle name="Normalny 2 94 2 11 2 64 4" xfId="18776"/>
    <cellStyle name="Normalny 2 94 2 11 2 64 5" xfId="18777"/>
    <cellStyle name="Normalny 2 94 2 11 2 64 6" xfId="18778"/>
    <cellStyle name="Normalny 2 94 2 11 2 65" xfId="18779"/>
    <cellStyle name="Normalny 2 94 2 11 2 65 2" xfId="18780"/>
    <cellStyle name="Normalny 2 94 2 11 2 65 3" xfId="18781"/>
    <cellStyle name="Normalny 2 94 2 11 2 65 4" xfId="18782"/>
    <cellStyle name="Normalny 2 94 2 11 2 65 5" xfId="18783"/>
    <cellStyle name="Normalny 2 94 2 11 2 65 6" xfId="18784"/>
    <cellStyle name="Normalny 2 94 2 11 2 66" xfId="18785"/>
    <cellStyle name="Normalny 2 94 2 11 2 66 2" xfId="18786"/>
    <cellStyle name="Normalny 2 94 2 11 2 66 3" xfId="18787"/>
    <cellStyle name="Normalny 2 94 2 11 2 66 4" xfId="18788"/>
    <cellStyle name="Normalny 2 94 2 11 2 66 5" xfId="18789"/>
    <cellStyle name="Normalny 2 94 2 11 2 66 6" xfId="18790"/>
    <cellStyle name="Normalny 2 94 2 11 2 67" xfId="18791"/>
    <cellStyle name="Normalny 2 94 2 11 2 67 2" xfId="18792"/>
    <cellStyle name="Normalny 2 94 2 11 2 67 3" xfId="18793"/>
    <cellStyle name="Normalny 2 94 2 11 2 67 4" xfId="18794"/>
    <cellStyle name="Normalny 2 94 2 11 2 67 5" xfId="18795"/>
    <cellStyle name="Normalny 2 94 2 11 2 67 6" xfId="18796"/>
    <cellStyle name="Normalny 2 94 2 11 2 68" xfId="18797"/>
    <cellStyle name="Normalny 2 94 2 11 2 68 2" xfId="18798"/>
    <cellStyle name="Normalny 2 94 2 11 2 68 3" xfId="18799"/>
    <cellStyle name="Normalny 2 94 2 11 2 68 4" xfId="18800"/>
    <cellStyle name="Normalny 2 94 2 11 2 68 5" xfId="18801"/>
    <cellStyle name="Normalny 2 94 2 11 2 68 6" xfId="18802"/>
    <cellStyle name="Normalny 2 94 2 11 2 69" xfId="18803"/>
    <cellStyle name="Normalny 2 94 2 11 2 69 2" xfId="18804"/>
    <cellStyle name="Normalny 2 94 2 11 2 69 3" xfId="18805"/>
    <cellStyle name="Normalny 2 94 2 11 2 69 4" xfId="18806"/>
    <cellStyle name="Normalny 2 94 2 11 2 69 5" xfId="18807"/>
    <cellStyle name="Normalny 2 94 2 11 2 69 6" xfId="18808"/>
    <cellStyle name="Normalny 2 94 2 11 2 7" xfId="18809"/>
    <cellStyle name="Normalny 2 94 2 11 2 7 2" xfId="18810"/>
    <cellStyle name="Normalny 2 94 2 11 2 7 3" xfId="18811"/>
    <cellStyle name="Normalny 2 94 2 11 2 7 4" xfId="18812"/>
    <cellStyle name="Normalny 2 94 2 11 2 7 5" xfId="18813"/>
    <cellStyle name="Normalny 2 94 2 11 2 7 6" xfId="18814"/>
    <cellStyle name="Normalny 2 94 2 11 2 70" xfId="18815"/>
    <cellStyle name="Normalny 2 94 2 11 2 70 2" xfId="18816"/>
    <cellStyle name="Normalny 2 94 2 11 2 70 3" xfId="18817"/>
    <cellStyle name="Normalny 2 94 2 11 2 70 4" xfId="18818"/>
    <cellStyle name="Normalny 2 94 2 11 2 70 5" xfId="18819"/>
    <cellStyle name="Normalny 2 94 2 11 2 70 6" xfId="18820"/>
    <cellStyle name="Normalny 2 94 2 11 2 71" xfId="18821"/>
    <cellStyle name="Normalny 2 94 2 11 2 71 10" xfId="18822"/>
    <cellStyle name="Normalny 2 94 2 11 2 71 11" xfId="18823"/>
    <cellStyle name="Normalny 2 94 2 11 2 71 12" xfId="18824"/>
    <cellStyle name="Normalny 2 94 2 11 2 71 13" xfId="18825"/>
    <cellStyle name="Normalny 2 94 2 11 2 71 14" xfId="18826"/>
    <cellStyle name="Normalny 2 94 2 11 2 71 15" xfId="18827"/>
    <cellStyle name="Normalny 2 94 2 11 2 71 16" xfId="18828"/>
    <cellStyle name="Normalny 2 94 2 11 2 71 17" xfId="18829"/>
    <cellStyle name="Normalny 2 94 2 11 2 71 18" xfId="18830"/>
    <cellStyle name="Normalny 2 94 2 11 2 71 19" xfId="18831"/>
    <cellStyle name="Normalny 2 94 2 11 2 71 2" xfId="18832"/>
    <cellStyle name="Normalny 2 94 2 11 2 71 2 2" xfId="18833"/>
    <cellStyle name="Normalny 2 94 2 11 2 71 2 3" xfId="18834"/>
    <cellStyle name="Normalny 2 94 2 11 2 71 2 4" xfId="18835"/>
    <cellStyle name="Normalny 2 94 2 11 2 71 2 5" xfId="18836"/>
    <cellStyle name="Normalny 2 94 2 11 2 71 2 6" xfId="18837"/>
    <cellStyle name="Normalny 2 94 2 11 2 71 20" xfId="18838"/>
    <cellStyle name="Normalny 2 94 2 11 2 71 21" xfId="18839"/>
    <cellStyle name="Normalny 2 94 2 11 2 71 22" xfId="18840"/>
    <cellStyle name="Normalny 2 94 2 11 2 71 23" xfId="18841"/>
    <cellStyle name="Normalny 2 94 2 11 2 71 24" xfId="18842"/>
    <cellStyle name="Normalny 2 94 2 11 2 71 3" xfId="18843"/>
    <cellStyle name="Normalny 2 94 2 11 2 71 4" xfId="18844"/>
    <cellStyle name="Normalny 2 94 2 11 2 71 5" xfId="18845"/>
    <cellStyle name="Normalny 2 94 2 11 2 71 6" xfId="18846"/>
    <cellStyle name="Normalny 2 94 2 11 2 71 7" xfId="18847"/>
    <cellStyle name="Normalny 2 94 2 11 2 71 8" xfId="18848"/>
    <cellStyle name="Normalny 2 94 2 11 2 71 9" xfId="18849"/>
    <cellStyle name="Normalny 2 94 2 11 2 72" xfId="18850"/>
    <cellStyle name="Normalny 2 94 2 11 2 73" xfId="18851"/>
    <cellStyle name="Normalny 2 94 2 11 2 73 2" xfId="18852"/>
    <cellStyle name="Normalny 2 94 2 11 2 73 2 2" xfId="18853"/>
    <cellStyle name="Normalny 2 94 2 11 2 73 2 3" xfId="18854"/>
    <cellStyle name="Normalny 2 94 2 11 2 73 2 4" xfId="18855"/>
    <cellStyle name="Normalny 2 94 2 11 2 73 2 5" xfId="18856"/>
    <cellStyle name="Normalny 2 94 2 11 2 73 2 6" xfId="18857"/>
    <cellStyle name="Normalny 2 94 2 11 2 74" xfId="18858"/>
    <cellStyle name="Normalny 2 94 2 11 2 74 2" xfId="18859"/>
    <cellStyle name="Normalny 2 94 2 11 2 74 3" xfId="18860"/>
    <cellStyle name="Normalny 2 94 2 11 2 74 4" xfId="18861"/>
    <cellStyle name="Normalny 2 94 2 11 2 74 5" xfId="18862"/>
    <cellStyle name="Normalny 2 94 2 11 2 74 6" xfId="18863"/>
    <cellStyle name="Normalny 2 94 2 11 2 75" xfId="18864"/>
    <cellStyle name="Normalny 2 94 2 11 2 75 2" xfId="18865"/>
    <cellStyle name="Normalny 2 94 2 11 2 75 3" xfId="18866"/>
    <cellStyle name="Normalny 2 94 2 11 2 75 4" xfId="18867"/>
    <cellStyle name="Normalny 2 94 2 11 2 75 5" xfId="18868"/>
    <cellStyle name="Normalny 2 94 2 11 2 75 6" xfId="18869"/>
    <cellStyle name="Normalny 2 94 2 11 2 76" xfId="18870"/>
    <cellStyle name="Normalny 2 94 2 11 2 76 2" xfId="18871"/>
    <cellStyle name="Normalny 2 94 2 11 2 76 3" xfId="18872"/>
    <cellStyle name="Normalny 2 94 2 11 2 76 4" xfId="18873"/>
    <cellStyle name="Normalny 2 94 2 11 2 76 5" xfId="18874"/>
    <cellStyle name="Normalny 2 94 2 11 2 76 6" xfId="18875"/>
    <cellStyle name="Normalny 2 94 2 11 2 77" xfId="18876"/>
    <cellStyle name="Normalny 2 94 2 11 2 77 2" xfId="18877"/>
    <cellStyle name="Normalny 2 94 2 11 2 77 3" xfId="18878"/>
    <cellStyle name="Normalny 2 94 2 11 2 77 4" xfId="18879"/>
    <cellStyle name="Normalny 2 94 2 11 2 77 5" xfId="18880"/>
    <cellStyle name="Normalny 2 94 2 11 2 77 6" xfId="18881"/>
    <cellStyle name="Normalny 2 94 2 11 2 78" xfId="18882"/>
    <cellStyle name="Normalny 2 94 2 11 2 78 2" xfId="18883"/>
    <cellStyle name="Normalny 2 94 2 11 2 78 3" xfId="18884"/>
    <cellStyle name="Normalny 2 94 2 11 2 78 4" xfId="18885"/>
    <cellStyle name="Normalny 2 94 2 11 2 78 5" xfId="18886"/>
    <cellStyle name="Normalny 2 94 2 11 2 78 6" xfId="18887"/>
    <cellStyle name="Normalny 2 94 2 11 2 79" xfId="18888"/>
    <cellStyle name="Normalny 2 94 2 11 2 79 2" xfId="18889"/>
    <cellStyle name="Normalny 2 94 2 11 2 79 3" xfId="18890"/>
    <cellStyle name="Normalny 2 94 2 11 2 79 4" xfId="18891"/>
    <cellStyle name="Normalny 2 94 2 11 2 79 5" xfId="18892"/>
    <cellStyle name="Normalny 2 94 2 11 2 79 6" xfId="18893"/>
    <cellStyle name="Normalny 2 94 2 11 2 8" xfId="18894"/>
    <cellStyle name="Normalny 2 94 2 11 2 8 2" xfId="18895"/>
    <cellStyle name="Normalny 2 94 2 11 2 8 3" xfId="18896"/>
    <cellStyle name="Normalny 2 94 2 11 2 8 4" xfId="18897"/>
    <cellStyle name="Normalny 2 94 2 11 2 8 5" xfId="18898"/>
    <cellStyle name="Normalny 2 94 2 11 2 8 6" xfId="18899"/>
    <cellStyle name="Normalny 2 94 2 11 2 80" xfId="18900"/>
    <cellStyle name="Normalny 2 94 2 11 2 80 2" xfId="18901"/>
    <cellStyle name="Normalny 2 94 2 11 2 80 3" xfId="18902"/>
    <cellStyle name="Normalny 2 94 2 11 2 80 4" xfId="18903"/>
    <cellStyle name="Normalny 2 94 2 11 2 80 5" xfId="18904"/>
    <cellStyle name="Normalny 2 94 2 11 2 80 6" xfId="18905"/>
    <cellStyle name="Normalny 2 94 2 11 2 81" xfId="18906"/>
    <cellStyle name="Normalny 2 94 2 11 2 81 2" xfId="18907"/>
    <cellStyle name="Normalny 2 94 2 11 2 81 3" xfId="18908"/>
    <cellStyle name="Normalny 2 94 2 11 2 81 4" xfId="18909"/>
    <cellStyle name="Normalny 2 94 2 11 2 81 5" xfId="18910"/>
    <cellStyle name="Normalny 2 94 2 11 2 81 6" xfId="18911"/>
    <cellStyle name="Normalny 2 94 2 11 2 82" xfId="18912"/>
    <cellStyle name="Normalny 2 94 2 11 2 82 2" xfId="18913"/>
    <cellStyle name="Normalny 2 94 2 11 2 82 3" xfId="18914"/>
    <cellStyle name="Normalny 2 94 2 11 2 82 4" xfId="18915"/>
    <cellStyle name="Normalny 2 94 2 11 2 82 5" xfId="18916"/>
    <cellStyle name="Normalny 2 94 2 11 2 82 6" xfId="18917"/>
    <cellStyle name="Normalny 2 94 2 11 2 83" xfId="18918"/>
    <cellStyle name="Normalny 2 94 2 11 2 83 2" xfId="18919"/>
    <cellStyle name="Normalny 2 94 2 11 2 83 3" xfId="18920"/>
    <cellStyle name="Normalny 2 94 2 11 2 83 4" xfId="18921"/>
    <cellStyle name="Normalny 2 94 2 11 2 83 5" xfId="18922"/>
    <cellStyle name="Normalny 2 94 2 11 2 83 6" xfId="18923"/>
    <cellStyle name="Normalny 2 94 2 11 2 84" xfId="18924"/>
    <cellStyle name="Normalny 2 94 2 11 2 84 2" xfId="18925"/>
    <cellStyle name="Normalny 2 94 2 11 2 84 3" xfId="18926"/>
    <cellStyle name="Normalny 2 94 2 11 2 84 4" xfId="18927"/>
    <cellStyle name="Normalny 2 94 2 11 2 84 5" xfId="18928"/>
    <cellStyle name="Normalny 2 94 2 11 2 84 6" xfId="18929"/>
    <cellStyle name="Normalny 2 94 2 11 2 85" xfId="18930"/>
    <cellStyle name="Normalny 2 94 2 11 2 85 2" xfId="18931"/>
    <cellStyle name="Normalny 2 94 2 11 2 85 3" xfId="18932"/>
    <cellStyle name="Normalny 2 94 2 11 2 85 4" xfId="18933"/>
    <cellStyle name="Normalny 2 94 2 11 2 85 5" xfId="18934"/>
    <cellStyle name="Normalny 2 94 2 11 2 85 6" xfId="18935"/>
    <cellStyle name="Normalny 2 94 2 11 2 86" xfId="18936"/>
    <cellStyle name="Normalny 2 94 2 11 2 86 2" xfId="18937"/>
    <cellStyle name="Normalny 2 94 2 11 2 86 3" xfId="18938"/>
    <cellStyle name="Normalny 2 94 2 11 2 86 4" xfId="18939"/>
    <cellStyle name="Normalny 2 94 2 11 2 86 5" xfId="18940"/>
    <cellStyle name="Normalny 2 94 2 11 2 86 6" xfId="18941"/>
    <cellStyle name="Normalny 2 94 2 11 2 87" xfId="18942"/>
    <cellStyle name="Normalny 2 94 2 11 2 87 2" xfId="18943"/>
    <cellStyle name="Normalny 2 94 2 11 2 87 3" xfId="18944"/>
    <cellStyle name="Normalny 2 94 2 11 2 87 4" xfId="18945"/>
    <cellStyle name="Normalny 2 94 2 11 2 87 5" xfId="18946"/>
    <cellStyle name="Normalny 2 94 2 11 2 87 6" xfId="18947"/>
    <cellStyle name="Normalny 2 94 2 11 2 88" xfId="18948"/>
    <cellStyle name="Normalny 2 94 2 11 2 88 2" xfId="18949"/>
    <cellStyle name="Normalny 2 94 2 11 2 88 3" xfId="18950"/>
    <cellStyle name="Normalny 2 94 2 11 2 88 4" xfId="18951"/>
    <cellStyle name="Normalny 2 94 2 11 2 88 5" xfId="18952"/>
    <cellStyle name="Normalny 2 94 2 11 2 88 6" xfId="18953"/>
    <cellStyle name="Normalny 2 94 2 11 2 89" xfId="18954"/>
    <cellStyle name="Normalny 2 94 2 11 2 89 2" xfId="18955"/>
    <cellStyle name="Normalny 2 94 2 11 2 89 3" xfId="18956"/>
    <cellStyle name="Normalny 2 94 2 11 2 89 4" xfId="18957"/>
    <cellStyle name="Normalny 2 94 2 11 2 89 5" xfId="18958"/>
    <cellStyle name="Normalny 2 94 2 11 2 89 6" xfId="18959"/>
    <cellStyle name="Normalny 2 94 2 11 2 9" xfId="18960"/>
    <cellStyle name="Normalny 2 94 2 11 2 9 2" xfId="18961"/>
    <cellStyle name="Normalny 2 94 2 11 2 9 3" xfId="18962"/>
    <cellStyle name="Normalny 2 94 2 11 2 9 4" xfId="18963"/>
    <cellStyle name="Normalny 2 94 2 11 2 9 5" xfId="18964"/>
    <cellStyle name="Normalny 2 94 2 11 2 9 6" xfId="18965"/>
    <cellStyle name="Normalny 2 94 2 11 2 90" xfId="18966"/>
    <cellStyle name="Normalny 2 94 2 11 2 90 2" xfId="18967"/>
    <cellStyle name="Normalny 2 94 2 11 2 90 3" xfId="18968"/>
    <cellStyle name="Normalny 2 94 2 11 2 90 4" xfId="18969"/>
    <cellStyle name="Normalny 2 94 2 11 2 90 5" xfId="18970"/>
    <cellStyle name="Normalny 2 94 2 11 2 90 6" xfId="18971"/>
    <cellStyle name="Normalny 2 94 2 11 2 91" xfId="18972"/>
    <cellStyle name="Normalny 2 94 2 11 2 91 2" xfId="18973"/>
    <cellStyle name="Normalny 2 94 2 11 2 91 3" xfId="18974"/>
    <cellStyle name="Normalny 2 94 2 11 2 91 4" xfId="18975"/>
    <cellStyle name="Normalny 2 94 2 11 2 91 5" xfId="18976"/>
    <cellStyle name="Normalny 2 94 2 11 2 91 6" xfId="18977"/>
    <cellStyle name="Normalny 2 94 2 11 2 92" xfId="18978"/>
    <cellStyle name="Normalny 2 94 2 11 2 92 2" xfId="18979"/>
    <cellStyle name="Normalny 2 94 2 11 2 92 3" xfId="18980"/>
    <cellStyle name="Normalny 2 94 2 11 2 92 4" xfId="18981"/>
    <cellStyle name="Normalny 2 94 2 11 2 92 5" xfId="18982"/>
    <cellStyle name="Normalny 2 94 2 11 2 92 6" xfId="18983"/>
    <cellStyle name="Normalny 2 94 2 11 2 93" xfId="18984"/>
    <cellStyle name="Normalny 2 94 2 11 2 93 2" xfId="18985"/>
    <cellStyle name="Normalny 2 94 2 11 2 93 3" xfId="18986"/>
    <cellStyle name="Normalny 2 94 2 11 2 93 4" xfId="18987"/>
    <cellStyle name="Normalny 2 94 2 11 2 93 5" xfId="18988"/>
    <cellStyle name="Normalny 2 94 2 11 2 93 6" xfId="18989"/>
    <cellStyle name="Normalny 2 94 2 11 2 94" xfId="18990"/>
    <cellStyle name="Normalny 2 94 2 11 2 94 2" xfId="18991"/>
    <cellStyle name="Normalny 2 94 2 11 2 94 3" xfId="18992"/>
    <cellStyle name="Normalny 2 94 2 11 2 94 4" xfId="18993"/>
    <cellStyle name="Normalny 2 94 2 11 2 94 5" xfId="18994"/>
    <cellStyle name="Normalny 2 94 2 11 2 94 6" xfId="18995"/>
    <cellStyle name="Normalny 2 94 2 11 2 95" xfId="18996"/>
    <cellStyle name="Normalny 2 94 2 11 2 96" xfId="18997"/>
    <cellStyle name="Normalny 2 94 2 11 2 97" xfId="18998"/>
    <cellStyle name="Normalny 2 94 2 11 2 98" xfId="18999"/>
    <cellStyle name="Normalny 2 94 2 11 2 99" xfId="19000"/>
    <cellStyle name="Normalny 2 94 2 11 20" xfId="19001"/>
    <cellStyle name="Normalny 2 94 2 11 21" xfId="19002"/>
    <cellStyle name="Normalny 2 94 2 11 22" xfId="19003"/>
    <cellStyle name="Normalny 2 94 2 11 23" xfId="19004"/>
    <cellStyle name="Normalny 2 94 2 11 24" xfId="19005"/>
    <cellStyle name="Normalny 2 94 2 11 25" xfId="19006"/>
    <cellStyle name="Normalny 2 94 2 11 26" xfId="19007"/>
    <cellStyle name="Normalny 2 94 2 11 27" xfId="19008"/>
    <cellStyle name="Normalny 2 94 2 11 28" xfId="19009"/>
    <cellStyle name="Normalny 2 94 2 11 29" xfId="19010"/>
    <cellStyle name="Normalny 2 94 2 11 3" xfId="19011"/>
    <cellStyle name="Normalny 2 94 2 11 3 10" xfId="19012"/>
    <cellStyle name="Normalny 2 94 2 11 3 10 2" xfId="19013"/>
    <cellStyle name="Normalny 2 94 2 11 3 10 3" xfId="19014"/>
    <cellStyle name="Normalny 2 94 2 11 3 10 4" xfId="19015"/>
    <cellStyle name="Normalny 2 94 2 11 3 10 5" xfId="19016"/>
    <cellStyle name="Normalny 2 94 2 11 3 10 6" xfId="19017"/>
    <cellStyle name="Normalny 2 94 2 11 3 11" xfId="19018"/>
    <cellStyle name="Normalny 2 94 2 11 3 11 2" xfId="19019"/>
    <cellStyle name="Normalny 2 94 2 11 3 11 3" xfId="19020"/>
    <cellStyle name="Normalny 2 94 2 11 3 11 4" xfId="19021"/>
    <cellStyle name="Normalny 2 94 2 11 3 11 5" xfId="19022"/>
    <cellStyle name="Normalny 2 94 2 11 3 11 6" xfId="19023"/>
    <cellStyle name="Normalny 2 94 2 11 3 12" xfId="19024"/>
    <cellStyle name="Normalny 2 94 2 11 3 12 2" xfId="19025"/>
    <cellStyle name="Normalny 2 94 2 11 3 12 3" xfId="19026"/>
    <cellStyle name="Normalny 2 94 2 11 3 12 4" xfId="19027"/>
    <cellStyle name="Normalny 2 94 2 11 3 12 5" xfId="19028"/>
    <cellStyle name="Normalny 2 94 2 11 3 12 6" xfId="19029"/>
    <cellStyle name="Normalny 2 94 2 11 3 13" xfId="19030"/>
    <cellStyle name="Normalny 2 94 2 11 3 13 2" xfId="19031"/>
    <cellStyle name="Normalny 2 94 2 11 3 13 3" xfId="19032"/>
    <cellStyle name="Normalny 2 94 2 11 3 13 4" xfId="19033"/>
    <cellStyle name="Normalny 2 94 2 11 3 13 5" xfId="19034"/>
    <cellStyle name="Normalny 2 94 2 11 3 13 6" xfId="19035"/>
    <cellStyle name="Normalny 2 94 2 11 3 14" xfId="19036"/>
    <cellStyle name="Normalny 2 94 2 11 3 14 2" xfId="19037"/>
    <cellStyle name="Normalny 2 94 2 11 3 14 3" xfId="19038"/>
    <cellStyle name="Normalny 2 94 2 11 3 14 4" xfId="19039"/>
    <cellStyle name="Normalny 2 94 2 11 3 14 5" xfId="19040"/>
    <cellStyle name="Normalny 2 94 2 11 3 14 6" xfId="19041"/>
    <cellStyle name="Normalny 2 94 2 11 3 15" xfId="19042"/>
    <cellStyle name="Normalny 2 94 2 11 3 15 2" xfId="19043"/>
    <cellStyle name="Normalny 2 94 2 11 3 15 3" xfId="19044"/>
    <cellStyle name="Normalny 2 94 2 11 3 15 4" xfId="19045"/>
    <cellStyle name="Normalny 2 94 2 11 3 15 5" xfId="19046"/>
    <cellStyle name="Normalny 2 94 2 11 3 15 6" xfId="19047"/>
    <cellStyle name="Normalny 2 94 2 11 3 16" xfId="19048"/>
    <cellStyle name="Normalny 2 94 2 11 3 16 2" xfId="19049"/>
    <cellStyle name="Normalny 2 94 2 11 3 16 3" xfId="19050"/>
    <cellStyle name="Normalny 2 94 2 11 3 16 4" xfId="19051"/>
    <cellStyle name="Normalny 2 94 2 11 3 16 5" xfId="19052"/>
    <cellStyle name="Normalny 2 94 2 11 3 16 6" xfId="19053"/>
    <cellStyle name="Normalny 2 94 2 11 3 17" xfId="19054"/>
    <cellStyle name="Normalny 2 94 2 11 3 17 2" xfId="19055"/>
    <cellStyle name="Normalny 2 94 2 11 3 17 3" xfId="19056"/>
    <cellStyle name="Normalny 2 94 2 11 3 17 4" xfId="19057"/>
    <cellStyle name="Normalny 2 94 2 11 3 17 5" xfId="19058"/>
    <cellStyle name="Normalny 2 94 2 11 3 17 6" xfId="19059"/>
    <cellStyle name="Normalny 2 94 2 11 3 18" xfId="19060"/>
    <cellStyle name="Normalny 2 94 2 11 3 18 2" xfId="19061"/>
    <cellStyle name="Normalny 2 94 2 11 3 18 3" xfId="19062"/>
    <cellStyle name="Normalny 2 94 2 11 3 18 4" xfId="19063"/>
    <cellStyle name="Normalny 2 94 2 11 3 18 5" xfId="19064"/>
    <cellStyle name="Normalny 2 94 2 11 3 18 6" xfId="19065"/>
    <cellStyle name="Normalny 2 94 2 11 3 19" xfId="19066"/>
    <cellStyle name="Normalny 2 94 2 11 3 19 2" xfId="19067"/>
    <cellStyle name="Normalny 2 94 2 11 3 19 3" xfId="19068"/>
    <cellStyle name="Normalny 2 94 2 11 3 19 4" xfId="19069"/>
    <cellStyle name="Normalny 2 94 2 11 3 19 5" xfId="19070"/>
    <cellStyle name="Normalny 2 94 2 11 3 19 6" xfId="19071"/>
    <cellStyle name="Normalny 2 94 2 11 3 2" xfId="19072"/>
    <cellStyle name="Normalny 2 94 2 11 3 2 10" xfId="19073"/>
    <cellStyle name="Normalny 2 94 2 11 3 2 11" xfId="19074"/>
    <cellStyle name="Normalny 2 94 2 11 3 2 12" xfId="19075"/>
    <cellStyle name="Normalny 2 94 2 11 3 2 13" xfId="19076"/>
    <cellStyle name="Normalny 2 94 2 11 3 2 14" xfId="19077"/>
    <cellStyle name="Normalny 2 94 2 11 3 2 15" xfId="19078"/>
    <cellStyle name="Normalny 2 94 2 11 3 2 16" xfId="19079"/>
    <cellStyle name="Normalny 2 94 2 11 3 2 17" xfId="19080"/>
    <cellStyle name="Normalny 2 94 2 11 3 2 18" xfId="19081"/>
    <cellStyle name="Normalny 2 94 2 11 3 2 19" xfId="19082"/>
    <cellStyle name="Normalny 2 94 2 11 3 2 2" xfId="19083"/>
    <cellStyle name="Normalny 2 94 2 11 3 2 2 2" xfId="19084"/>
    <cellStyle name="Normalny 2 94 2 11 3 2 2 3" xfId="19085"/>
    <cellStyle name="Normalny 2 94 2 11 3 2 2 4" xfId="19086"/>
    <cellStyle name="Normalny 2 94 2 11 3 2 2 5" xfId="19087"/>
    <cellStyle name="Normalny 2 94 2 11 3 2 2 6" xfId="19088"/>
    <cellStyle name="Normalny 2 94 2 11 3 2 20" xfId="19089"/>
    <cellStyle name="Normalny 2 94 2 11 3 2 21" xfId="19090"/>
    <cellStyle name="Normalny 2 94 2 11 3 2 22" xfId="19091"/>
    <cellStyle name="Normalny 2 94 2 11 3 2 23" xfId="19092"/>
    <cellStyle name="Normalny 2 94 2 11 3 2 24" xfId="19093"/>
    <cellStyle name="Normalny 2 94 2 11 3 2 3" xfId="19094"/>
    <cellStyle name="Normalny 2 94 2 11 3 2 4" xfId="19095"/>
    <cellStyle name="Normalny 2 94 2 11 3 2 5" xfId="19096"/>
    <cellStyle name="Normalny 2 94 2 11 3 2 6" xfId="19097"/>
    <cellStyle name="Normalny 2 94 2 11 3 2 7" xfId="19098"/>
    <cellStyle name="Normalny 2 94 2 11 3 2 8" xfId="19099"/>
    <cellStyle name="Normalny 2 94 2 11 3 2 9" xfId="19100"/>
    <cellStyle name="Normalny 2 94 2 11 3 20" xfId="19101"/>
    <cellStyle name="Normalny 2 94 2 11 3 20 2" xfId="19102"/>
    <cellStyle name="Normalny 2 94 2 11 3 20 3" xfId="19103"/>
    <cellStyle name="Normalny 2 94 2 11 3 20 4" xfId="19104"/>
    <cellStyle name="Normalny 2 94 2 11 3 20 5" xfId="19105"/>
    <cellStyle name="Normalny 2 94 2 11 3 20 6" xfId="19106"/>
    <cellStyle name="Normalny 2 94 2 11 3 21" xfId="19107"/>
    <cellStyle name="Normalny 2 94 2 11 3 21 2" xfId="19108"/>
    <cellStyle name="Normalny 2 94 2 11 3 21 3" xfId="19109"/>
    <cellStyle name="Normalny 2 94 2 11 3 21 4" xfId="19110"/>
    <cellStyle name="Normalny 2 94 2 11 3 21 5" xfId="19111"/>
    <cellStyle name="Normalny 2 94 2 11 3 21 6" xfId="19112"/>
    <cellStyle name="Normalny 2 94 2 11 3 22" xfId="19113"/>
    <cellStyle name="Normalny 2 94 2 11 3 22 2" xfId="19114"/>
    <cellStyle name="Normalny 2 94 2 11 3 22 3" xfId="19115"/>
    <cellStyle name="Normalny 2 94 2 11 3 22 4" xfId="19116"/>
    <cellStyle name="Normalny 2 94 2 11 3 22 5" xfId="19117"/>
    <cellStyle name="Normalny 2 94 2 11 3 22 6" xfId="19118"/>
    <cellStyle name="Normalny 2 94 2 11 3 23" xfId="19119"/>
    <cellStyle name="Normalny 2 94 2 11 3 23 2" xfId="19120"/>
    <cellStyle name="Normalny 2 94 2 11 3 23 3" xfId="19121"/>
    <cellStyle name="Normalny 2 94 2 11 3 23 4" xfId="19122"/>
    <cellStyle name="Normalny 2 94 2 11 3 23 5" xfId="19123"/>
    <cellStyle name="Normalny 2 94 2 11 3 23 6" xfId="19124"/>
    <cellStyle name="Normalny 2 94 2 11 3 24" xfId="19125"/>
    <cellStyle name="Normalny 2 94 2 11 3 24 2" xfId="19126"/>
    <cellStyle name="Normalny 2 94 2 11 3 24 3" xfId="19127"/>
    <cellStyle name="Normalny 2 94 2 11 3 24 4" xfId="19128"/>
    <cellStyle name="Normalny 2 94 2 11 3 24 5" xfId="19129"/>
    <cellStyle name="Normalny 2 94 2 11 3 24 6" xfId="19130"/>
    <cellStyle name="Normalny 2 94 2 11 3 25" xfId="19131"/>
    <cellStyle name="Normalny 2 94 2 11 3 25 2" xfId="19132"/>
    <cellStyle name="Normalny 2 94 2 11 3 25 3" xfId="19133"/>
    <cellStyle name="Normalny 2 94 2 11 3 25 4" xfId="19134"/>
    <cellStyle name="Normalny 2 94 2 11 3 25 5" xfId="19135"/>
    <cellStyle name="Normalny 2 94 2 11 3 25 6" xfId="19136"/>
    <cellStyle name="Normalny 2 94 2 11 3 26" xfId="19137"/>
    <cellStyle name="Normalny 2 94 2 11 3 26 2" xfId="19138"/>
    <cellStyle name="Normalny 2 94 2 11 3 26 3" xfId="19139"/>
    <cellStyle name="Normalny 2 94 2 11 3 26 4" xfId="19140"/>
    <cellStyle name="Normalny 2 94 2 11 3 26 5" xfId="19141"/>
    <cellStyle name="Normalny 2 94 2 11 3 26 6" xfId="19142"/>
    <cellStyle name="Normalny 2 94 2 11 3 27" xfId="19143"/>
    <cellStyle name="Normalny 2 94 2 11 3 28" xfId="19144"/>
    <cellStyle name="Normalny 2 94 2 11 3 29" xfId="19145"/>
    <cellStyle name="Normalny 2 94 2 11 3 3" xfId="19146"/>
    <cellStyle name="Normalny 2 94 2 11 3 30" xfId="19147"/>
    <cellStyle name="Normalny 2 94 2 11 3 31" xfId="19148"/>
    <cellStyle name="Normalny 2 94 2 11 3 32" xfId="19149"/>
    <cellStyle name="Normalny 2 94 2 11 3 4" xfId="19150"/>
    <cellStyle name="Normalny 2 94 2 11 3 5" xfId="19151"/>
    <cellStyle name="Normalny 2 94 2 11 3 5 2" xfId="19152"/>
    <cellStyle name="Normalny 2 94 2 11 3 5 2 2" xfId="19153"/>
    <cellStyle name="Normalny 2 94 2 11 3 5 2 3" xfId="19154"/>
    <cellStyle name="Normalny 2 94 2 11 3 5 2 4" xfId="19155"/>
    <cellStyle name="Normalny 2 94 2 11 3 5 2 5" xfId="19156"/>
    <cellStyle name="Normalny 2 94 2 11 3 5 2 6" xfId="19157"/>
    <cellStyle name="Normalny 2 94 2 11 3 6" xfId="19158"/>
    <cellStyle name="Normalny 2 94 2 11 3 6 2" xfId="19159"/>
    <cellStyle name="Normalny 2 94 2 11 3 6 3" xfId="19160"/>
    <cellStyle name="Normalny 2 94 2 11 3 6 4" xfId="19161"/>
    <cellStyle name="Normalny 2 94 2 11 3 6 5" xfId="19162"/>
    <cellStyle name="Normalny 2 94 2 11 3 6 6" xfId="19163"/>
    <cellStyle name="Normalny 2 94 2 11 3 7" xfId="19164"/>
    <cellStyle name="Normalny 2 94 2 11 3 7 2" xfId="19165"/>
    <cellStyle name="Normalny 2 94 2 11 3 7 3" xfId="19166"/>
    <cellStyle name="Normalny 2 94 2 11 3 7 4" xfId="19167"/>
    <cellStyle name="Normalny 2 94 2 11 3 7 5" xfId="19168"/>
    <cellStyle name="Normalny 2 94 2 11 3 7 6" xfId="19169"/>
    <cellStyle name="Normalny 2 94 2 11 3 8" xfId="19170"/>
    <cellStyle name="Normalny 2 94 2 11 3 8 2" xfId="19171"/>
    <cellStyle name="Normalny 2 94 2 11 3 8 3" xfId="19172"/>
    <cellStyle name="Normalny 2 94 2 11 3 8 4" xfId="19173"/>
    <cellStyle name="Normalny 2 94 2 11 3 8 5" xfId="19174"/>
    <cellStyle name="Normalny 2 94 2 11 3 8 6" xfId="19175"/>
    <cellStyle name="Normalny 2 94 2 11 3 9" xfId="19176"/>
    <cellStyle name="Normalny 2 94 2 11 3 9 2" xfId="19177"/>
    <cellStyle name="Normalny 2 94 2 11 3 9 3" xfId="19178"/>
    <cellStyle name="Normalny 2 94 2 11 3 9 4" xfId="19179"/>
    <cellStyle name="Normalny 2 94 2 11 3 9 5" xfId="19180"/>
    <cellStyle name="Normalny 2 94 2 11 3 9 6" xfId="19181"/>
    <cellStyle name="Normalny 2 94 2 11 30" xfId="19182"/>
    <cellStyle name="Normalny 2 94 2 11 31" xfId="19183"/>
    <cellStyle name="Normalny 2 94 2 11 32" xfId="19184"/>
    <cellStyle name="Normalny 2 94 2 11 33" xfId="19185"/>
    <cellStyle name="Normalny 2 94 2 11 34" xfId="19186"/>
    <cellStyle name="Normalny 2 94 2 11 35" xfId="19187"/>
    <cellStyle name="Normalny 2 94 2 11 36" xfId="19188"/>
    <cellStyle name="Normalny 2 94 2 11 37" xfId="19189"/>
    <cellStyle name="Normalny 2 94 2 11 38" xfId="19190"/>
    <cellStyle name="Normalny 2 94 2 11 39" xfId="19191"/>
    <cellStyle name="Normalny 2 94 2 11 4" xfId="19192"/>
    <cellStyle name="Normalny 2 94 2 11 40" xfId="19193"/>
    <cellStyle name="Normalny 2 94 2 11 41" xfId="19194"/>
    <cellStyle name="Normalny 2 94 2 11 42" xfId="19195"/>
    <cellStyle name="Normalny 2 94 2 11 43" xfId="19196"/>
    <cellStyle name="Normalny 2 94 2 11 44" xfId="19197"/>
    <cellStyle name="Normalny 2 94 2 11 45" xfId="19198"/>
    <cellStyle name="Normalny 2 94 2 11 46" xfId="19199"/>
    <cellStyle name="Normalny 2 94 2 11 47" xfId="19200"/>
    <cellStyle name="Normalny 2 94 2 11 48" xfId="19201"/>
    <cellStyle name="Normalny 2 94 2 11 49" xfId="19202"/>
    <cellStyle name="Normalny 2 94 2 11 5" xfId="19203"/>
    <cellStyle name="Normalny 2 94 2 11 50" xfId="19204"/>
    <cellStyle name="Normalny 2 94 2 11 51" xfId="19205"/>
    <cellStyle name="Normalny 2 94 2 11 52" xfId="19206"/>
    <cellStyle name="Normalny 2 94 2 11 53" xfId="19207"/>
    <cellStyle name="Normalny 2 94 2 11 54" xfId="19208"/>
    <cellStyle name="Normalny 2 94 2 11 55" xfId="19209"/>
    <cellStyle name="Normalny 2 94 2 11 56" xfId="19210"/>
    <cellStyle name="Normalny 2 94 2 11 57" xfId="19211"/>
    <cellStyle name="Normalny 2 94 2 11 58" xfId="19212"/>
    <cellStyle name="Normalny 2 94 2 11 59" xfId="19213"/>
    <cellStyle name="Normalny 2 94 2 11 6" xfId="19214"/>
    <cellStyle name="Normalny 2 94 2 11 60" xfId="19215"/>
    <cellStyle name="Normalny 2 94 2 11 61" xfId="19216"/>
    <cellStyle name="Normalny 2 94 2 11 62" xfId="19217"/>
    <cellStyle name="Normalny 2 94 2 11 63" xfId="19218"/>
    <cellStyle name="Normalny 2 94 2 11 64" xfId="19219"/>
    <cellStyle name="Normalny 2 94 2 11 65" xfId="19220"/>
    <cellStyle name="Normalny 2 94 2 11 66" xfId="19221"/>
    <cellStyle name="Normalny 2 94 2 11 67" xfId="19222"/>
    <cellStyle name="Normalny 2 94 2 11 68" xfId="19223"/>
    <cellStyle name="Normalny 2 94 2 11 69" xfId="19224"/>
    <cellStyle name="Normalny 2 94 2 11 7" xfId="19225"/>
    <cellStyle name="Normalny 2 94 2 11 70" xfId="19226"/>
    <cellStyle name="Normalny 2 94 2 11 71" xfId="19227"/>
    <cellStyle name="Normalny 2 94 2 11 72" xfId="19228"/>
    <cellStyle name="Normalny 2 94 2 11 73" xfId="19229"/>
    <cellStyle name="Normalny 2 94 2 11 73 10" xfId="19230"/>
    <cellStyle name="Normalny 2 94 2 11 73 10 2" xfId="19231"/>
    <cellStyle name="Normalny 2 94 2 11 73 10 3" xfId="19232"/>
    <cellStyle name="Normalny 2 94 2 11 73 10 4" xfId="19233"/>
    <cellStyle name="Normalny 2 94 2 11 73 10 5" xfId="19234"/>
    <cellStyle name="Normalny 2 94 2 11 73 10 6" xfId="19235"/>
    <cellStyle name="Normalny 2 94 2 11 73 11" xfId="19236"/>
    <cellStyle name="Normalny 2 94 2 11 73 11 2" xfId="19237"/>
    <cellStyle name="Normalny 2 94 2 11 73 11 3" xfId="19238"/>
    <cellStyle name="Normalny 2 94 2 11 73 11 4" xfId="19239"/>
    <cellStyle name="Normalny 2 94 2 11 73 11 5" xfId="19240"/>
    <cellStyle name="Normalny 2 94 2 11 73 11 6" xfId="19241"/>
    <cellStyle name="Normalny 2 94 2 11 73 12" xfId="19242"/>
    <cellStyle name="Normalny 2 94 2 11 73 12 2" xfId="19243"/>
    <cellStyle name="Normalny 2 94 2 11 73 12 3" xfId="19244"/>
    <cellStyle name="Normalny 2 94 2 11 73 12 4" xfId="19245"/>
    <cellStyle name="Normalny 2 94 2 11 73 12 5" xfId="19246"/>
    <cellStyle name="Normalny 2 94 2 11 73 12 6" xfId="19247"/>
    <cellStyle name="Normalny 2 94 2 11 73 13" xfId="19248"/>
    <cellStyle name="Normalny 2 94 2 11 73 13 2" xfId="19249"/>
    <cellStyle name="Normalny 2 94 2 11 73 13 3" xfId="19250"/>
    <cellStyle name="Normalny 2 94 2 11 73 13 4" xfId="19251"/>
    <cellStyle name="Normalny 2 94 2 11 73 13 5" xfId="19252"/>
    <cellStyle name="Normalny 2 94 2 11 73 13 6" xfId="19253"/>
    <cellStyle name="Normalny 2 94 2 11 73 14" xfId="19254"/>
    <cellStyle name="Normalny 2 94 2 11 73 14 2" xfId="19255"/>
    <cellStyle name="Normalny 2 94 2 11 73 14 3" xfId="19256"/>
    <cellStyle name="Normalny 2 94 2 11 73 14 4" xfId="19257"/>
    <cellStyle name="Normalny 2 94 2 11 73 14 5" xfId="19258"/>
    <cellStyle name="Normalny 2 94 2 11 73 14 6" xfId="19259"/>
    <cellStyle name="Normalny 2 94 2 11 73 15" xfId="19260"/>
    <cellStyle name="Normalny 2 94 2 11 73 15 2" xfId="19261"/>
    <cellStyle name="Normalny 2 94 2 11 73 15 3" xfId="19262"/>
    <cellStyle name="Normalny 2 94 2 11 73 15 4" xfId="19263"/>
    <cellStyle name="Normalny 2 94 2 11 73 15 5" xfId="19264"/>
    <cellStyle name="Normalny 2 94 2 11 73 15 6" xfId="19265"/>
    <cellStyle name="Normalny 2 94 2 11 73 16" xfId="19266"/>
    <cellStyle name="Normalny 2 94 2 11 73 16 2" xfId="19267"/>
    <cellStyle name="Normalny 2 94 2 11 73 16 3" xfId="19268"/>
    <cellStyle name="Normalny 2 94 2 11 73 16 4" xfId="19269"/>
    <cellStyle name="Normalny 2 94 2 11 73 16 5" xfId="19270"/>
    <cellStyle name="Normalny 2 94 2 11 73 16 6" xfId="19271"/>
    <cellStyle name="Normalny 2 94 2 11 73 17" xfId="19272"/>
    <cellStyle name="Normalny 2 94 2 11 73 17 2" xfId="19273"/>
    <cellStyle name="Normalny 2 94 2 11 73 17 3" xfId="19274"/>
    <cellStyle name="Normalny 2 94 2 11 73 17 4" xfId="19275"/>
    <cellStyle name="Normalny 2 94 2 11 73 17 5" xfId="19276"/>
    <cellStyle name="Normalny 2 94 2 11 73 17 6" xfId="19277"/>
    <cellStyle name="Normalny 2 94 2 11 73 18" xfId="19278"/>
    <cellStyle name="Normalny 2 94 2 11 73 18 2" xfId="19279"/>
    <cellStyle name="Normalny 2 94 2 11 73 18 3" xfId="19280"/>
    <cellStyle name="Normalny 2 94 2 11 73 18 4" xfId="19281"/>
    <cellStyle name="Normalny 2 94 2 11 73 18 5" xfId="19282"/>
    <cellStyle name="Normalny 2 94 2 11 73 18 6" xfId="19283"/>
    <cellStyle name="Normalny 2 94 2 11 73 19" xfId="19284"/>
    <cellStyle name="Normalny 2 94 2 11 73 19 2" xfId="19285"/>
    <cellStyle name="Normalny 2 94 2 11 73 19 3" xfId="19286"/>
    <cellStyle name="Normalny 2 94 2 11 73 19 4" xfId="19287"/>
    <cellStyle name="Normalny 2 94 2 11 73 19 5" xfId="19288"/>
    <cellStyle name="Normalny 2 94 2 11 73 19 6" xfId="19289"/>
    <cellStyle name="Normalny 2 94 2 11 73 2" xfId="19290"/>
    <cellStyle name="Normalny 2 94 2 11 73 2 2" xfId="19291"/>
    <cellStyle name="Normalny 2 94 2 11 73 2 2 2" xfId="19292"/>
    <cellStyle name="Normalny 2 94 2 11 73 2 2 3" xfId="19293"/>
    <cellStyle name="Normalny 2 94 2 11 73 2 2 4" xfId="19294"/>
    <cellStyle name="Normalny 2 94 2 11 73 2 2 5" xfId="19295"/>
    <cellStyle name="Normalny 2 94 2 11 73 2 2 6" xfId="19296"/>
    <cellStyle name="Normalny 2 94 2 11 73 20" xfId="19297"/>
    <cellStyle name="Normalny 2 94 2 11 73 20 2" xfId="19298"/>
    <cellStyle name="Normalny 2 94 2 11 73 20 3" xfId="19299"/>
    <cellStyle name="Normalny 2 94 2 11 73 20 4" xfId="19300"/>
    <cellStyle name="Normalny 2 94 2 11 73 20 5" xfId="19301"/>
    <cellStyle name="Normalny 2 94 2 11 73 20 6" xfId="19302"/>
    <cellStyle name="Normalny 2 94 2 11 73 21" xfId="19303"/>
    <cellStyle name="Normalny 2 94 2 11 73 21 2" xfId="19304"/>
    <cellStyle name="Normalny 2 94 2 11 73 21 3" xfId="19305"/>
    <cellStyle name="Normalny 2 94 2 11 73 21 4" xfId="19306"/>
    <cellStyle name="Normalny 2 94 2 11 73 21 5" xfId="19307"/>
    <cellStyle name="Normalny 2 94 2 11 73 21 6" xfId="19308"/>
    <cellStyle name="Normalny 2 94 2 11 73 22" xfId="19309"/>
    <cellStyle name="Normalny 2 94 2 11 73 22 2" xfId="19310"/>
    <cellStyle name="Normalny 2 94 2 11 73 22 3" xfId="19311"/>
    <cellStyle name="Normalny 2 94 2 11 73 22 4" xfId="19312"/>
    <cellStyle name="Normalny 2 94 2 11 73 22 5" xfId="19313"/>
    <cellStyle name="Normalny 2 94 2 11 73 22 6" xfId="19314"/>
    <cellStyle name="Normalny 2 94 2 11 73 23" xfId="19315"/>
    <cellStyle name="Normalny 2 94 2 11 73 23 2" xfId="19316"/>
    <cellStyle name="Normalny 2 94 2 11 73 23 3" xfId="19317"/>
    <cellStyle name="Normalny 2 94 2 11 73 23 4" xfId="19318"/>
    <cellStyle name="Normalny 2 94 2 11 73 23 5" xfId="19319"/>
    <cellStyle name="Normalny 2 94 2 11 73 23 6" xfId="19320"/>
    <cellStyle name="Normalny 2 94 2 11 73 24" xfId="19321"/>
    <cellStyle name="Normalny 2 94 2 11 73 24 2" xfId="19322"/>
    <cellStyle name="Normalny 2 94 2 11 73 24 3" xfId="19323"/>
    <cellStyle name="Normalny 2 94 2 11 73 24 4" xfId="19324"/>
    <cellStyle name="Normalny 2 94 2 11 73 24 5" xfId="19325"/>
    <cellStyle name="Normalny 2 94 2 11 73 24 6" xfId="19326"/>
    <cellStyle name="Normalny 2 94 2 11 73 25" xfId="19327"/>
    <cellStyle name="Normalny 2 94 2 11 73 26" xfId="19328"/>
    <cellStyle name="Normalny 2 94 2 11 73 27" xfId="19329"/>
    <cellStyle name="Normalny 2 94 2 11 73 28" xfId="19330"/>
    <cellStyle name="Normalny 2 94 2 11 73 3" xfId="19331"/>
    <cellStyle name="Normalny 2 94 2 11 73 3 2" xfId="19332"/>
    <cellStyle name="Normalny 2 94 2 11 73 3 3" xfId="19333"/>
    <cellStyle name="Normalny 2 94 2 11 73 3 4" xfId="19334"/>
    <cellStyle name="Normalny 2 94 2 11 73 3 5" xfId="19335"/>
    <cellStyle name="Normalny 2 94 2 11 73 3 6" xfId="19336"/>
    <cellStyle name="Normalny 2 94 2 11 73 4" xfId="19337"/>
    <cellStyle name="Normalny 2 94 2 11 73 4 2" xfId="19338"/>
    <cellStyle name="Normalny 2 94 2 11 73 4 3" xfId="19339"/>
    <cellStyle name="Normalny 2 94 2 11 73 4 4" xfId="19340"/>
    <cellStyle name="Normalny 2 94 2 11 73 4 5" xfId="19341"/>
    <cellStyle name="Normalny 2 94 2 11 73 4 6" xfId="19342"/>
    <cellStyle name="Normalny 2 94 2 11 73 5" xfId="19343"/>
    <cellStyle name="Normalny 2 94 2 11 73 5 2" xfId="19344"/>
    <cellStyle name="Normalny 2 94 2 11 73 5 3" xfId="19345"/>
    <cellStyle name="Normalny 2 94 2 11 73 5 4" xfId="19346"/>
    <cellStyle name="Normalny 2 94 2 11 73 5 5" xfId="19347"/>
    <cellStyle name="Normalny 2 94 2 11 73 5 6" xfId="19348"/>
    <cellStyle name="Normalny 2 94 2 11 73 6" xfId="19349"/>
    <cellStyle name="Normalny 2 94 2 11 73 6 2" xfId="19350"/>
    <cellStyle name="Normalny 2 94 2 11 73 6 3" xfId="19351"/>
    <cellStyle name="Normalny 2 94 2 11 73 6 4" xfId="19352"/>
    <cellStyle name="Normalny 2 94 2 11 73 6 5" xfId="19353"/>
    <cellStyle name="Normalny 2 94 2 11 73 6 6" xfId="19354"/>
    <cellStyle name="Normalny 2 94 2 11 73 7" xfId="19355"/>
    <cellStyle name="Normalny 2 94 2 11 73 7 2" xfId="19356"/>
    <cellStyle name="Normalny 2 94 2 11 73 7 3" xfId="19357"/>
    <cellStyle name="Normalny 2 94 2 11 73 7 4" xfId="19358"/>
    <cellStyle name="Normalny 2 94 2 11 73 7 5" xfId="19359"/>
    <cellStyle name="Normalny 2 94 2 11 73 7 6" xfId="19360"/>
    <cellStyle name="Normalny 2 94 2 11 73 8" xfId="19361"/>
    <cellStyle name="Normalny 2 94 2 11 73 8 2" xfId="19362"/>
    <cellStyle name="Normalny 2 94 2 11 73 8 3" xfId="19363"/>
    <cellStyle name="Normalny 2 94 2 11 73 8 4" xfId="19364"/>
    <cellStyle name="Normalny 2 94 2 11 73 8 5" xfId="19365"/>
    <cellStyle name="Normalny 2 94 2 11 73 8 6" xfId="19366"/>
    <cellStyle name="Normalny 2 94 2 11 73 9" xfId="19367"/>
    <cellStyle name="Normalny 2 94 2 11 73 9 2" xfId="19368"/>
    <cellStyle name="Normalny 2 94 2 11 73 9 3" xfId="19369"/>
    <cellStyle name="Normalny 2 94 2 11 73 9 4" xfId="19370"/>
    <cellStyle name="Normalny 2 94 2 11 73 9 5" xfId="19371"/>
    <cellStyle name="Normalny 2 94 2 11 73 9 6" xfId="19372"/>
    <cellStyle name="Normalny 2 94 2 11 74" xfId="19373"/>
    <cellStyle name="Normalny 2 94 2 11 74 2" xfId="19374"/>
    <cellStyle name="Normalny 2 94 2 11 74 3" xfId="19375"/>
    <cellStyle name="Normalny 2 94 2 11 74 4" xfId="19376"/>
    <cellStyle name="Normalny 2 94 2 11 74 5" xfId="19377"/>
    <cellStyle name="Normalny 2 94 2 11 74 6" xfId="19378"/>
    <cellStyle name="Normalny 2 94 2 11 75" xfId="19379"/>
    <cellStyle name="Normalny 2 94 2 11 75 2" xfId="19380"/>
    <cellStyle name="Normalny 2 94 2 11 75 3" xfId="19381"/>
    <cellStyle name="Normalny 2 94 2 11 75 4" xfId="19382"/>
    <cellStyle name="Normalny 2 94 2 11 75 5" xfId="19383"/>
    <cellStyle name="Normalny 2 94 2 11 75 6" xfId="19384"/>
    <cellStyle name="Normalny 2 94 2 11 76" xfId="19385"/>
    <cellStyle name="Normalny 2 94 2 11 77" xfId="19386"/>
    <cellStyle name="Normalny 2 94 2 11 78" xfId="19387"/>
    <cellStyle name="Normalny 2 94 2 11 79" xfId="19388"/>
    <cellStyle name="Normalny 2 94 2 11 8" xfId="19389"/>
    <cellStyle name="Normalny 2 94 2 11 80" xfId="19390"/>
    <cellStyle name="Normalny 2 94 2 11 81" xfId="19391"/>
    <cellStyle name="Normalny 2 94 2 11 82" xfId="19392"/>
    <cellStyle name="Normalny 2 94 2 11 83" xfId="19393"/>
    <cellStyle name="Normalny 2 94 2 11 84" xfId="19394"/>
    <cellStyle name="Normalny 2 94 2 11 85" xfId="19395"/>
    <cellStyle name="Normalny 2 94 2 11 86" xfId="19396"/>
    <cellStyle name="Normalny 2 94 2 11 87" xfId="19397"/>
    <cellStyle name="Normalny 2 94 2 11 88" xfId="19398"/>
    <cellStyle name="Normalny 2 94 2 11 89" xfId="19399"/>
    <cellStyle name="Normalny 2 94 2 11 9" xfId="19400"/>
    <cellStyle name="Normalny 2 94 2 11 90" xfId="19401"/>
    <cellStyle name="Normalny 2 94 2 11 91" xfId="19402"/>
    <cellStyle name="Normalny 2 94 2 11 92" xfId="19403"/>
    <cellStyle name="Normalny 2 94 2 11 93" xfId="19404"/>
    <cellStyle name="Normalny 2 94 2 11 94" xfId="19405"/>
    <cellStyle name="Normalny 2 94 2 11 95" xfId="19406"/>
    <cellStyle name="Normalny 2 94 2 11 96" xfId="19407"/>
    <cellStyle name="Normalny 2 94 2 11 97" xfId="19408"/>
    <cellStyle name="Normalny 2 94 2 11 97 2" xfId="19409"/>
    <cellStyle name="Normalny 2 94 2 11 97 3" xfId="19410"/>
    <cellStyle name="Normalny 2 94 2 11 97 4" xfId="19411"/>
    <cellStyle name="Normalny 2 94 2 11 97 5" xfId="19412"/>
    <cellStyle name="Normalny 2 94 2 11 97 6" xfId="19413"/>
    <cellStyle name="Normalny 2 94 2 11 98" xfId="19414"/>
    <cellStyle name="Normalny 2 94 2 11 98 2" xfId="19415"/>
    <cellStyle name="Normalny 2 94 2 11 98 3" xfId="19416"/>
    <cellStyle name="Normalny 2 94 2 11 98 4" xfId="19417"/>
    <cellStyle name="Normalny 2 94 2 11 98 5" xfId="19418"/>
    <cellStyle name="Normalny 2 94 2 11 98 6" xfId="19419"/>
    <cellStyle name="Normalny 2 94 2 110" xfId="19420"/>
    <cellStyle name="Normalny 2 94 2 110 2" xfId="19421"/>
    <cellStyle name="Normalny 2 94 2 110 3" xfId="19422"/>
    <cellStyle name="Normalny 2 94 2 110 4" xfId="19423"/>
    <cellStyle name="Normalny 2 94 2 110 5" xfId="19424"/>
    <cellStyle name="Normalny 2 94 2 110 6" xfId="19425"/>
    <cellStyle name="Normalny 2 94 2 111" xfId="19426"/>
    <cellStyle name="Normalny 2 94 2 111 2" xfId="19427"/>
    <cellStyle name="Normalny 2 94 2 111 3" xfId="19428"/>
    <cellStyle name="Normalny 2 94 2 111 4" xfId="19429"/>
    <cellStyle name="Normalny 2 94 2 111 5" xfId="19430"/>
    <cellStyle name="Normalny 2 94 2 111 6" xfId="19431"/>
    <cellStyle name="Normalny 2 94 2 112" xfId="19432"/>
    <cellStyle name="Normalny 2 94 2 112 2" xfId="19433"/>
    <cellStyle name="Normalny 2 94 2 112 3" xfId="19434"/>
    <cellStyle name="Normalny 2 94 2 112 4" xfId="19435"/>
    <cellStyle name="Normalny 2 94 2 112 5" xfId="19436"/>
    <cellStyle name="Normalny 2 94 2 112 6" xfId="19437"/>
    <cellStyle name="Normalny 2 94 2 113" xfId="19438"/>
    <cellStyle name="Normalny 2 94 2 113 2" xfId="19439"/>
    <cellStyle name="Normalny 2 94 2 113 3" xfId="19440"/>
    <cellStyle name="Normalny 2 94 2 113 4" xfId="19441"/>
    <cellStyle name="Normalny 2 94 2 113 5" xfId="19442"/>
    <cellStyle name="Normalny 2 94 2 113 6" xfId="19443"/>
    <cellStyle name="Normalny 2 94 2 114" xfId="19444"/>
    <cellStyle name="Normalny 2 94 2 114 2" xfId="19445"/>
    <cellStyle name="Normalny 2 94 2 114 3" xfId="19446"/>
    <cellStyle name="Normalny 2 94 2 114 4" xfId="19447"/>
    <cellStyle name="Normalny 2 94 2 114 5" xfId="19448"/>
    <cellStyle name="Normalny 2 94 2 114 6" xfId="19449"/>
    <cellStyle name="Normalny 2 94 2 115" xfId="19450"/>
    <cellStyle name="Normalny 2 94 2 115 2" xfId="19451"/>
    <cellStyle name="Normalny 2 94 2 115 3" xfId="19452"/>
    <cellStyle name="Normalny 2 94 2 115 4" xfId="19453"/>
    <cellStyle name="Normalny 2 94 2 115 5" xfId="19454"/>
    <cellStyle name="Normalny 2 94 2 115 6" xfId="19455"/>
    <cellStyle name="Normalny 2 94 2 116" xfId="19456"/>
    <cellStyle name="Normalny 2 94 2 116 2" xfId="19457"/>
    <cellStyle name="Normalny 2 94 2 116 3" xfId="19458"/>
    <cellStyle name="Normalny 2 94 2 116 4" xfId="19459"/>
    <cellStyle name="Normalny 2 94 2 116 5" xfId="19460"/>
    <cellStyle name="Normalny 2 94 2 116 6" xfId="19461"/>
    <cellStyle name="Normalny 2 94 2 117" xfId="19462"/>
    <cellStyle name="Normalny 2 94 2 117 2" xfId="19463"/>
    <cellStyle name="Normalny 2 94 2 117 3" xfId="19464"/>
    <cellStyle name="Normalny 2 94 2 117 4" xfId="19465"/>
    <cellStyle name="Normalny 2 94 2 117 5" xfId="19466"/>
    <cellStyle name="Normalny 2 94 2 117 6" xfId="19467"/>
    <cellStyle name="Normalny 2 94 2 118" xfId="19468"/>
    <cellStyle name="Normalny 2 94 2 119" xfId="19469"/>
    <cellStyle name="Normalny 2 94 2 12" xfId="19470"/>
    <cellStyle name="Normalny 2 94 2 12 10" xfId="19471"/>
    <cellStyle name="Normalny 2 94 2 12 11" xfId="19472"/>
    <cellStyle name="Normalny 2 94 2 12 12" xfId="19473"/>
    <cellStyle name="Normalny 2 94 2 12 13" xfId="19474"/>
    <cellStyle name="Normalny 2 94 2 12 14" xfId="19475"/>
    <cellStyle name="Normalny 2 94 2 12 15" xfId="19476"/>
    <cellStyle name="Normalny 2 94 2 12 16" xfId="19477"/>
    <cellStyle name="Normalny 2 94 2 12 17" xfId="19478"/>
    <cellStyle name="Normalny 2 94 2 12 18" xfId="19479"/>
    <cellStyle name="Normalny 2 94 2 12 19" xfId="19480"/>
    <cellStyle name="Normalny 2 94 2 12 2" xfId="19481"/>
    <cellStyle name="Normalny 2 94 2 12 2 10" xfId="19482"/>
    <cellStyle name="Normalny 2 94 2 12 2 10 2" xfId="19483"/>
    <cellStyle name="Normalny 2 94 2 12 2 10 3" xfId="19484"/>
    <cellStyle name="Normalny 2 94 2 12 2 10 4" xfId="19485"/>
    <cellStyle name="Normalny 2 94 2 12 2 10 5" xfId="19486"/>
    <cellStyle name="Normalny 2 94 2 12 2 10 6" xfId="19487"/>
    <cellStyle name="Normalny 2 94 2 12 2 11" xfId="19488"/>
    <cellStyle name="Normalny 2 94 2 12 2 11 2" xfId="19489"/>
    <cellStyle name="Normalny 2 94 2 12 2 11 3" xfId="19490"/>
    <cellStyle name="Normalny 2 94 2 12 2 11 4" xfId="19491"/>
    <cellStyle name="Normalny 2 94 2 12 2 11 5" xfId="19492"/>
    <cellStyle name="Normalny 2 94 2 12 2 11 6" xfId="19493"/>
    <cellStyle name="Normalny 2 94 2 12 2 12" xfId="19494"/>
    <cellStyle name="Normalny 2 94 2 12 2 12 2" xfId="19495"/>
    <cellStyle name="Normalny 2 94 2 12 2 12 3" xfId="19496"/>
    <cellStyle name="Normalny 2 94 2 12 2 12 4" xfId="19497"/>
    <cellStyle name="Normalny 2 94 2 12 2 12 5" xfId="19498"/>
    <cellStyle name="Normalny 2 94 2 12 2 12 6" xfId="19499"/>
    <cellStyle name="Normalny 2 94 2 12 2 13" xfId="19500"/>
    <cellStyle name="Normalny 2 94 2 12 2 13 2" xfId="19501"/>
    <cellStyle name="Normalny 2 94 2 12 2 13 3" xfId="19502"/>
    <cellStyle name="Normalny 2 94 2 12 2 13 4" xfId="19503"/>
    <cellStyle name="Normalny 2 94 2 12 2 13 5" xfId="19504"/>
    <cellStyle name="Normalny 2 94 2 12 2 13 6" xfId="19505"/>
    <cellStyle name="Normalny 2 94 2 12 2 14" xfId="19506"/>
    <cellStyle name="Normalny 2 94 2 12 2 14 2" xfId="19507"/>
    <cellStyle name="Normalny 2 94 2 12 2 14 3" xfId="19508"/>
    <cellStyle name="Normalny 2 94 2 12 2 14 4" xfId="19509"/>
    <cellStyle name="Normalny 2 94 2 12 2 14 5" xfId="19510"/>
    <cellStyle name="Normalny 2 94 2 12 2 14 6" xfId="19511"/>
    <cellStyle name="Normalny 2 94 2 12 2 15" xfId="19512"/>
    <cellStyle name="Normalny 2 94 2 12 2 15 2" xfId="19513"/>
    <cellStyle name="Normalny 2 94 2 12 2 15 3" xfId="19514"/>
    <cellStyle name="Normalny 2 94 2 12 2 15 4" xfId="19515"/>
    <cellStyle name="Normalny 2 94 2 12 2 15 5" xfId="19516"/>
    <cellStyle name="Normalny 2 94 2 12 2 15 6" xfId="19517"/>
    <cellStyle name="Normalny 2 94 2 12 2 16" xfId="19518"/>
    <cellStyle name="Normalny 2 94 2 12 2 16 2" xfId="19519"/>
    <cellStyle name="Normalny 2 94 2 12 2 16 3" xfId="19520"/>
    <cellStyle name="Normalny 2 94 2 12 2 16 4" xfId="19521"/>
    <cellStyle name="Normalny 2 94 2 12 2 16 5" xfId="19522"/>
    <cellStyle name="Normalny 2 94 2 12 2 16 6" xfId="19523"/>
    <cellStyle name="Normalny 2 94 2 12 2 17" xfId="19524"/>
    <cellStyle name="Normalny 2 94 2 12 2 17 2" xfId="19525"/>
    <cellStyle name="Normalny 2 94 2 12 2 17 3" xfId="19526"/>
    <cellStyle name="Normalny 2 94 2 12 2 17 4" xfId="19527"/>
    <cellStyle name="Normalny 2 94 2 12 2 17 5" xfId="19528"/>
    <cellStyle name="Normalny 2 94 2 12 2 17 6" xfId="19529"/>
    <cellStyle name="Normalny 2 94 2 12 2 18" xfId="19530"/>
    <cellStyle name="Normalny 2 94 2 12 2 18 2" xfId="19531"/>
    <cellStyle name="Normalny 2 94 2 12 2 18 3" xfId="19532"/>
    <cellStyle name="Normalny 2 94 2 12 2 18 4" xfId="19533"/>
    <cellStyle name="Normalny 2 94 2 12 2 18 5" xfId="19534"/>
    <cellStyle name="Normalny 2 94 2 12 2 18 6" xfId="19535"/>
    <cellStyle name="Normalny 2 94 2 12 2 19" xfId="19536"/>
    <cellStyle name="Normalny 2 94 2 12 2 19 2" xfId="19537"/>
    <cellStyle name="Normalny 2 94 2 12 2 19 3" xfId="19538"/>
    <cellStyle name="Normalny 2 94 2 12 2 19 4" xfId="19539"/>
    <cellStyle name="Normalny 2 94 2 12 2 19 5" xfId="19540"/>
    <cellStyle name="Normalny 2 94 2 12 2 19 6" xfId="19541"/>
    <cellStyle name="Normalny 2 94 2 12 2 2" xfId="19542"/>
    <cellStyle name="Normalny 2 94 2 12 2 2 2" xfId="19543"/>
    <cellStyle name="Normalny 2 94 2 12 2 2 2 2" xfId="19544"/>
    <cellStyle name="Normalny 2 94 2 12 2 2 2 3" xfId="19545"/>
    <cellStyle name="Normalny 2 94 2 12 2 2 2 4" xfId="19546"/>
    <cellStyle name="Normalny 2 94 2 12 2 2 2 5" xfId="19547"/>
    <cellStyle name="Normalny 2 94 2 12 2 2 2 6" xfId="19548"/>
    <cellStyle name="Normalny 2 94 2 12 2 20" xfId="19549"/>
    <cellStyle name="Normalny 2 94 2 12 2 20 2" xfId="19550"/>
    <cellStyle name="Normalny 2 94 2 12 2 20 3" xfId="19551"/>
    <cellStyle name="Normalny 2 94 2 12 2 20 4" xfId="19552"/>
    <cellStyle name="Normalny 2 94 2 12 2 20 5" xfId="19553"/>
    <cellStyle name="Normalny 2 94 2 12 2 20 6" xfId="19554"/>
    <cellStyle name="Normalny 2 94 2 12 2 21" xfId="19555"/>
    <cellStyle name="Normalny 2 94 2 12 2 21 2" xfId="19556"/>
    <cellStyle name="Normalny 2 94 2 12 2 21 3" xfId="19557"/>
    <cellStyle name="Normalny 2 94 2 12 2 21 4" xfId="19558"/>
    <cellStyle name="Normalny 2 94 2 12 2 21 5" xfId="19559"/>
    <cellStyle name="Normalny 2 94 2 12 2 21 6" xfId="19560"/>
    <cellStyle name="Normalny 2 94 2 12 2 22" xfId="19561"/>
    <cellStyle name="Normalny 2 94 2 12 2 22 2" xfId="19562"/>
    <cellStyle name="Normalny 2 94 2 12 2 22 3" xfId="19563"/>
    <cellStyle name="Normalny 2 94 2 12 2 22 4" xfId="19564"/>
    <cellStyle name="Normalny 2 94 2 12 2 22 5" xfId="19565"/>
    <cellStyle name="Normalny 2 94 2 12 2 22 6" xfId="19566"/>
    <cellStyle name="Normalny 2 94 2 12 2 23" xfId="19567"/>
    <cellStyle name="Normalny 2 94 2 12 2 23 2" xfId="19568"/>
    <cellStyle name="Normalny 2 94 2 12 2 23 3" xfId="19569"/>
    <cellStyle name="Normalny 2 94 2 12 2 23 4" xfId="19570"/>
    <cellStyle name="Normalny 2 94 2 12 2 23 5" xfId="19571"/>
    <cellStyle name="Normalny 2 94 2 12 2 23 6" xfId="19572"/>
    <cellStyle name="Normalny 2 94 2 12 2 24" xfId="19573"/>
    <cellStyle name="Normalny 2 94 2 12 2 24 2" xfId="19574"/>
    <cellStyle name="Normalny 2 94 2 12 2 24 3" xfId="19575"/>
    <cellStyle name="Normalny 2 94 2 12 2 24 4" xfId="19576"/>
    <cellStyle name="Normalny 2 94 2 12 2 24 5" xfId="19577"/>
    <cellStyle name="Normalny 2 94 2 12 2 24 6" xfId="19578"/>
    <cellStyle name="Normalny 2 94 2 12 2 25" xfId="19579"/>
    <cellStyle name="Normalny 2 94 2 12 2 26" xfId="19580"/>
    <cellStyle name="Normalny 2 94 2 12 2 27" xfId="19581"/>
    <cellStyle name="Normalny 2 94 2 12 2 28" xfId="19582"/>
    <cellStyle name="Normalny 2 94 2 12 2 3" xfId="19583"/>
    <cellStyle name="Normalny 2 94 2 12 2 3 2" xfId="19584"/>
    <cellStyle name="Normalny 2 94 2 12 2 3 3" xfId="19585"/>
    <cellStyle name="Normalny 2 94 2 12 2 3 4" xfId="19586"/>
    <cellStyle name="Normalny 2 94 2 12 2 3 5" xfId="19587"/>
    <cellStyle name="Normalny 2 94 2 12 2 3 6" xfId="19588"/>
    <cellStyle name="Normalny 2 94 2 12 2 4" xfId="19589"/>
    <cellStyle name="Normalny 2 94 2 12 2 4 2" xfId="19590"/>
    <cellStyle name="Normalny 2 94 2 12 2 4 3" xfId="19591"/>
    <cellStyle name="Normalny 2 94 2 12 2 4 4" xfId="19592"/>
    <cellStyle name="Normalny 2 94 2 12 2 4 5" xfId="19593"/>
    <cellStyle name="Normalny 2 94 2 12 2 4 6" xfId="19594"/>
    <cellStyle name="Normalny 2 94 2 12 2 5" xfId="19595"/>
    <cellStyle name="Normalny 2 94 2 12 2 5 2" xfId="19596"/>
    <cellStyle name="Normalny 2 94 2 12 2 5 3" xfId="19597"/>
    <cellStyle name="Normalny 2 94 2 12 2 5 4" xfId="19598"/>
    <cellStyle name="Normalny 2 94 2 12 2 5 5" xfId="19599"/>
    <cellStyle name="Normalny 2 94 2 12 2 5 6" xfId="19600"/>
    <cellStyle name="Normalny 2 94 2 12 2 6" xfId="19601"/>
    <cellStyle name="Normalny 2 94 2 12 2 6 2" xfId="19602"/>
    <cellStyle name="Normalny 2 94 2 12 2 6 3" xfId="19603"/>
    <cellStyle name="Normalny 2 94 2 12 2 6 4" xfId="19604"/>
    <cellStyle name="Normalny 2 94 2 12 2 6 5" xfId="19605"/>
    <cellStyle name="Normalny 2 94 2 12 2 6 6" xfId="19606"/>
    <cellStyle name="Normalny 2 94 2 12 2 7" xfId="19607"/>
    <cellStyle name="Normalny 2 94 2 12 2 7 2" xfId="19608"/>
    <cellStyle name="Normalny 2 94 2 12 2 7 3" xfId="19609"/>
    <cellStyle name="Normalny 2 94 2 12 2 7 4" xfId="19610"/>
    <cellStyle name="Normalny 2 94 2 12 2 7 5" xfId="19611"/>
    <cellStyle name="Normalny 2 94 2 12 2 7 6" xfId="19612"/>
    <cellStyle name="Normalny 2 94 2 12 2 8" xfId="19613"/>
    <cellStyle name="Normalny 2 94 2 12 2 8 2" xfId="19614"/>
    <cellStyle name="Normalny 2 94 2 12 2 8 3" xfId="19615"/>
    <cellStyle name="Normalny 2 94 2 12 2 8 4" xfId="19616"/>
    <cellStyle name="Normalny 2 94 2 12 2 8 5" xfId="19617"/>
    <cellStyle name="Normalny 2 94 2 12 2 8 6" xfId="19618"/>
    <cellStyle name="Normalny 2 94 2 12 2 9" xfId="19619"/>
    <cellStyle name="Normalny 2 94 2 12 2 9 2" xfId="19620"/>
    <cellStyle name="Normalny 2 94 2 12 2 9 3" xfId="19621"/>
    <cellStyle name="Normalny 2 94 2 12 2 9 4" xfId="19622"/>
    <cellStyle name="Normalny 2 94 2 12 2 9 5" xfId="19623"/>
    <cellStyle name="Normalny 2 94 2 12 2 9 6" xfId="19624"/>
    <cellStyle name="Normalny 2 94 2 12 20" xfId="19625"/>
    <cellStyle name="Normalny 2 94 2 12 21" xfId="19626"/>
    <cellStyle name="Normalny 2 94 2 12 22" xfId="19627"/>
    <cellStyle name="Normalny 2 94 2 12 23" xfId="19628"/>
    <cellStyle name="Normalny 2 94 2 12 24" xfId="19629"/>
    <cellStyle name="Normalny 2 94 2 12 25" xfId="19630"/>
    <cellStyle name="Normalny 2 94 2 12 26" xfId="19631"/>
    <cellStyle name="Normalny 2 94 2 12 27" xfId="19632"/>
    <cellStyle name="Normalny 2 94 2 12 27 2" xfId="19633"/>
    <cellStyle name="Normalny 2 94 2 12 27 3" xfId="19634"/>
    <cellStyle name="Normalny 2 94 2 12 27 4" xfId="19635"/>
    <cellStyle name="Normalny 2 94 2 12 27 5" xfId="19636"/>
    <cellStyle name="Normalny 2 94 2 12 27 6" xfId="19637"/>
    <cellStyle name="Normalny 2 94 2 12 28" xfId="19638"/>
    <cellStyle name="Normalny 2 94 2 12 28 2" xfId="19639"/>
    <cellStyle name="Normalny 2 94 2 12 28 3" xfId="19640"/>
    <cellStyle name="Normalny 2 94 2 12 28 4" xfId="19641"/>
    <cellStyle name="Normalny 2 94 2 12 28 5" xfId="19642"/>
    <cellStyle name="Normalny 2 94 2 12 28 6" xfId="19643"/>
    <cellStyle name="Normalny 2 94 2 12 3" xfId="19644"/>
    <cellStyle name="Normalny 2 94 2 12 3 2" xfId="19645"/>
    <cellStyle name="Normalny 2 94 2 12 3 3" xfId="19646"/>
    <cellStyle name="Normalny 2 94 2 12 3 4" xfId="19647"/>
    <cellStyle name="Normalny 2 94 2 12 3 5" xfId="19648"/>
    <cellStyle name="Normalny 2 94 2 12 3 6" xfId="19649"/>
    <cellStyle name="Normalny 2 94 2 12 4" xfId="19650"/>
    <cellStyle name="Normalny 2 94 2 12 4 2" xfId="19651"/>
    <cellStyle name="Normalny 2 94 2 12 4 3" xfId="19652"/>
    <cellStyle name="Normalny 2 94 2 12 4 4" xfId="19653"/>
    <cellStyle name="Normalny 2 94 2 12 4 5" xfId="19654"/>
    <cellStyle name="Normalny 2 94 2 12 4 6" xfId="19655"/>
    <cellStyle name="Normalny 2 94 2 12 5" xfId="19656"/>
    <cellStyle name="Normalny 2 94 2 12 5 2" xfId="19657"/>
    <cellStyle name="Normalny 2 94 2 12 5 3" xfId="19658"/>
    <cellStyle name="Normalny 2 94 2 12 5 4" xfId="19659"/>
    <cellStyle name="Normalny 2 94 2 12 5 5" xfId="19660"/>
    <cellStyle name="Normalny 2 94 2 12 5 6" xfId="19661"/>
    <cellStyle name="Normalny 2 94 2 12 6" xfId="19662"/>
    <cellStyle name="Normalny 2 94 2 12 7" xfId="19663"/>
    <cellStyle name="Normalny 2 94 2 12 8" xfId="19664"/>
    <cellStyle name="Normalny 2 94 2 12 9" xfId="19665"/>
    <cellStyle name="Normalny 2 94 2 120" xfId="19666"/>
    <cellStyle name="Normalny 2 94 2 121" xfId="19667"/>
    <cellStyle name="Normalny 2 94 2 13" xfId="19668"/>
    <cellStyle name="Normalny 2 94 2 13 2" xfId="19669"/>
    <cellStyle name="Normalny 2 94 2 13 3" xfId="19670"/>
    <cellStyle name="Normalny 2 94 2 13 4" xfId="19671"/>
    <cellStyle name="Normalny 2 94 2 13 5" xfId="19672"/>
    <cellStyle name="Normalny 2 94 2 13 6" xfId="19673"/>
    <cellStyle name="Normalny 2 94 2 14" xfId="19674"/>
    <cellStyle name="Normalny 2 94 2 14 2" xfId="19675"/>
    <cellStyle name="Normalny 2 94 2 14 3" xfId="19676"/>
    <cellStyle name="Normalny 2 94 2 14 4" xfId="19677"/>
    <cellStyle name="Normalny 2 94 2 14 5" xfId="19678"/>
    <cellStyle name="Normalny 2 94 2 14 6" xfId="19679"/>
    <cellStyle name="Normalny 2 94 2 15" xfId="19680"/>
    <cellStyle name="Normalny 2 94 2 15 2" xfId="19681"/>
    <cellStyle name="Normalny 2 94 2 15 3" xfId="19682"/>
    <cellStyle name="Normalny 2 94 2 15 4" xfId="19683"/>
    <cellStyle name="Normalny 2 94 2 15 5" xfId="19684"/>
    <cellStyle name="Normalny 2 94 2 15 6" xfId="19685"/>
    <cellStyle name="Normalny 2 94 2 16" xfId="19686"/>
    <cellStyle name="Normalny 2 94 2 16 2" xfId="19687"/>
    <cellStyle name="Normalny 2 94 2 16 3" xfId="19688"/>
    <cellStyle name="Normalny 2 94 2 16 4" xfId="19689"/>
    <cellStyle name="Normalny 2 94 2 16 5" xfId="19690"/>
    <cellStyle name="Normalny 2 94 2 16 6" xfId="19691"/>
    <cellStyle name="Normalny 2 94 2 17" xfId="19692"/>
    <cellStyle name="Normalny 2 94 2 17 2" xfId="19693"/>
    <cellStyle name="Normalny 2 94 2 17 3" xfId="19694"/>
    <cellStyle name="Normalny 2 94 2 17 4" xfId="19695"/>
    <cellStyle name="Normalny 2 94 2 17 5" xfId="19696"/>
    <cellStyle name="Normalny 2 94 2 17 6" xfId="19697"/>
    <cellStyle name="Normalny 2 94 2 18" xfId="19698"/>
    <cellStyle name="Normalny 2 94 2 18 2" xfId="19699"/>
    <cellStyle name="Normalny 2 94 2 18 3" xfId="19700"/>
    <cellStyle name="Normalny 2 94 2 18 4" xfId="19701"/>
    <cellStyle name="Normalny 2 94 2 18 5" xfId="19702"/>
    <cellStyle name="Normalny 2 94 2 18 6" xfId="19703"/>
    <cellStyle name="Normalny 2 94 2 19" xfId="19704"/>
    <cellStyle name="Normalny 2 94 2 19 2" xfId="19705"/>
    <cellStyle name="Normalny 2 94 2 19 3" xfId="19706"/>
    <cellStyle name="Normalny 2 94 2 19 4" xfId="19707"/>
    <cellStyle name="Normalny 2 94 2 19 5" xfId="19708"/>
    <cellStyle name="Normalny 2 94 2 19 6" xfId="19709"/>
    <cellStyle name="Normalny 2 94 2 2" xfId="19710"/>
    <cellStyle name="Normalny 2 94 2 2 2" xfId="19711"/>
    <cellStyle name="Normalny 2 94 2 2 2 2" xfId="19712"/>
    <cellStyle name="Normalny 2 94 2 2 2 2 2" xfId="19713"/>
    <cellStyle name="Normalny 2 94 2 2 2 2 3" xfId="19714"/>
    <cellStyle name="Normalny 2 94 2 2 2 2 4" xfId="19715"/>
    <cellStyle name="Normalny 2 94 2 2 2 2 5" xfId="19716"/>
    <cellStyle name="Normalny 2 94 2 2 2 2 6" xfId="19717"/>
    <cellStyle name="Normalny 2 94 2 2 2 3" xfId="19718"/>
    <cellStyle name="Normalny 2 94 2 2 2 3 2" xfId="19719"/>
    <cellStyle name="Normalny 2 94 2 2 2 3 3" xfId="19720"/>
    <cellStyle name="Normalny 2 94 2 2 2 3 4" xfId="19721"/>
    <cellStyle name="Normalny 2 94 2 2 2 3 5" xfId="19722"/>
    <cellStyle name="Normalny 2 94 2 2 2 3 6" xfId="19723"/>
    <cellStyle name="Normalny 2 94 2 2 3" xfId="19724"/>
    <cellStyle name="Normalny 2 94 2 2 4" xfId="19725"/>
    <cellStyle name="Normalny 2 94 2 2 5" xfId="19726"/>
    <cellStyle name="Normalny 2 94 2 2 6" xfId="19727"/>
    <cellStyle name="Normalny 2 94 2 2 7" xfId="19728"/>
    <cellStyle name="Normalny 2 94 2 20" xfId="19729"/>
    <cellStyle name="Normalny 2 94 2 20 2" xfId="19730"/>
    <cellStyle name="Normalny 2 94 2 20 3" xfId="19731"/>
    <cellStyle name="Normalny 2 94 2 20 4" xfId="19732"/>
    <cellStyle name="Normalny 2 94 2 20 5" xfId="19733"/>
    <cellStyle name="Normalny 2 94 2 20 6" xfId="19734"/>
    <cellStyle name="Normalny 2 94 2 21" xfId="19735"/>
    <cellStyle name="Normalny 2 94 2 21 2" xfId="19736"/>
    <cellStyle name="Normalny 2 94 2 21 3" xfId="19737"/>
    <cellStyle name="Normalny 2 94 2 21 4" xfId="19738"/>
    <cellStyle name="Normalny 2 94 2 21 5" xfId="19739"/>
    <cellStyle name="Normalny 2 94 2 21 6" xfId="19740"/>
    <cellStyle name="Normalny 2 94 2 22" xfId="19741"/>
    <cellStyle name="Normalny 2 94 2 22 2" xfId="19742"/>
    <cellStyle name="Normalny 2 94 2 22 3" xfId="19743"/>
    <cellStyle name="Normalny 2 94 2 22 4" xfId="19744"/>
    <cellStyle name="Normalny 2 94 2 22 5" xfId="19745"/>
    <cellStyle name="Normalny 2 94 2 22 6" xfId="19746"/>
    <cellStyle name="Normalny 2 94 2 23" xfId="19747"/>
    <cellStyle name="Normalny 2 94 2 23 2" xfId="19748"/>
    <cellStyle name="Normalny 2 94 2 23 3" xfId="19749"/>
    <cellStyle name="Normalny 2 94 2 23 4" xfId="19750"/>
    <cellStyle name="Normalny 2 94 2 23 5" xfId="19751"/>
    <cellStyle name="Normalny 2 94 2 23 6" xfId="19752"/>
    <cellStyle name="Normalny 2 94 2 24" xfId="19753"/>
    <cellStyle name="Normalny 2 94 2 24 2" xfId="19754"/>
    <cellStyle name="Normalny 2 94 2 24 3" xfId="19755"/>
    <cellStyle name="Normalny 2 94 2 24 4" xfId="19756"/>
    <cellStyle name="Normalny 2 94 2 24 5" xfId="19757"/>
    <cellStyle name="Normalny 2 94 2 24 6" xfId="19758"/>
    <cellStyle name="Normalny 2 94 2 25" xfId="19759"/>
    <cellStyle name="Normalny 2 94 2 25 2" xfId="19760"/>
    <cellStyle name="Normalny 2 94 2 25 3" xfId="19761"/>
    <cellStyle name="Normalny 2 94 2 25 4" xfId="19762"/>
    <cellStyle name="Normalny 2 94 2 25 5" xfId="19763"/>
    <cellStyle name="Normalny 2 94 2 25 6" xfId="19764"/>
    <cellStyle name="Normalny 2 94 2 26" xfId="19765"/>
    <cellStyle name="Normalny 2 94 2 26 2" xfId="19766"/>
    <cellStyle name="Normalny 2 94 2 26 3" xfId="19767"/>
    <cellStyle name="Normalny 2 94 2 26 4" xfId="19768"/>
    <cellStyle name="Normalny 2 94 2 26 5" xfId="19769"/>
    <cellStyle name="Normalny 2 94 2 26 6" xfId="19770"/>
    <cellStyle name="Normalny 2 94 2 27" xfId="19771"/>
    <cellStyle name="Normalny 2 94 2 27 2" xfId="19772"/>
    <cellStyle name="Normalny 2 94 2 27 3" xfId="19773"/>
    <cellStyle name="Normalny 2 94 2 27 4" xfId="19774"/>
    <cellStyle name="Normalny 2 94 2 27 5" xfId="19775"/>
    <cellStyle name="Normalny 2 94 2 27 6" xfId="19776"/>
    <cellStyle name="Normalny 2 94 2 28" xfId="19777"/>
    <cellStyle name="Normalny 2 94 2 28 2" xfId="19778"/>
    <cellStyle name="Normalny 2 94 2 28 3" xfId="19779"/>
    <cellStyle name="Normalny 2 94 2 28 4" xfId="19780"/>
    <cellStyle name="Normalny 2 94 2 28 5" xfId="19781"/>
    <cellStyle name="Normalny 2 94 2 28 6" xfId="19782"/>
    <cellStyle name="Normalny 2 94 2 29" xfId="19783"/>
    <cellStyle name="Normalny 2 94 2 29 2" xfId="19784"/>
    <cellStyle name="Normalny 2 94 2 29 3" xfId="19785"/>
    <cellStyle name="Normalny 2 94 2 29 4" xfId="19786"/>
    <cellStyle name="Normalny 2 94 2 29 5" xfId="19787"/>
    <cellStyle name="Normalny 2 94 2 29 6" xfId="19788"/>
    <cellStyle name="Normalny 2 94 2 3" xfId="19789"/>
    <cellStyle name="Normalny 2 94 2 3 2" xfId="19790"/>
    <cellStyle name="Normalny 2 94 2 3 3" xfId="19791"/>
    <cellStyle name="Normalny 2 94 2 3 4" xfId="19792"/>
    <cellStyle name="Normalny 2 94 2 3 5" xfId="19793"/>
    <cellStyle name="Normalny 2 94 2 3 6" xfId="19794"/>
    <cellStyle name="Normalny 2 94 2 30" xfId="19795"/>
    <cellStyle name="Normalny 2 94 2 30 2" xfId="19796"/>
    <cellStyle name="Normalny 2 94 2 30 3" xfId="19797"/>
    <cellStyle name="Normalny 2 94 2 30 4" xfId="19798"/>
    <cellStyle name="Normalny 2 94 2 30 5" xfId="19799"/>
    <cellStyle name="Normalny 2 94 2 30 6" xfId="19800"/>
    <cellStyle name="Normalny 2 94 2 31" xfId="19801"/>
    <cellStyle name="Normalny 2 94 2 31 2" xfId="19802"/>
    <cellStyle name="Normalny 2 94 2 31 3" xfId="19803"/>
    <cellStyle name="Normalny 2 94 2 31 4" xfId="19804"/>
    <cellStyle name="Normalny 2 94 2 31 5" xfId="19805"/>
    <cellStyle name="Normalny 2 94 2 31 6" xfId="19806"/>
    <cellStyle name="Normalny 2 94 2 32" xfId="19807"/>
    <cellStyle name="Normalny 2 94 2 32 2" xfId="19808"/>
    <cellStyle name="Normalny 2 94 2 32 3" xfId="19809"/>
    <cellStyle name="Normalny 2 94 2 32 4" xfId="19810"/>
    <cellStyle name="Normalny 2 94 2 32 5" xfId="19811"/>
    <cellStyle name="Normalny 2 94 2 32 6" xfId="19812"/>
    <cellStyle name="Normalny 2 94 2 33" xfId="19813"/>
    <cellStyle name="Normalny 2 94 2 33 2" xfId="19814"/>
    <cellStyle name="Normalny 2 94 2 33 3" xfId="19815"/>
    <cellStyle name="Normalny 2 94 2 33 4" xfId="19816"/>
    <cellStyle name="Normalny 2 94 2 33 5" xfId="19817"/>
    <cellStyle name="Normalny 2 94 2 33 6" xfId="19818"/>
    <cellStyle name="Normalny 2 94 2 34" xfId="19819"/>
    <cellStyle name="Normalny 2 94 2 34 2" xfId="19820"/>
    <cellStyle name="Normalny 2 94 2 34 3" xfId="19821"/>
    <cellStyle name="Normalny 2 94 2 34 4" xfId="19822"/>
    <cellStyle name="Normalny 2 94 2 34 5" xfId="19823"/>
    <cellStyle name="Normalny 2 94 2 34 6" xfId="19824"/>
    <cellStyle name="Normalny 2 94 2 35" xfId="19825"/>
    <cellStyle name="Normalny 2 94 2 35 2" xfId="19826"/>
    <cellStyle name="Normalny 2 94 2 35 3" xfId="19827"/>
    <cellStyle name="Normalny 2 94 2 35 4" xfId="19828"/>
    <cellStyle name="Normalny 2 94 2 35 5" xfId="19829"/>
    <cellStyle name="Normalny 2 94 2 35 6" xfId="19830"/>
    <cellStyle name="Normalny 2 94 2 36" xfId="19831"/>
    <cellStyle name="Normalny 2 94 2 36 2" xfId="19832"/>
    <cellStyle name="Normalny 2 94 2 36 3" xfId="19833"/>
    <cellStyle name="Normalny 2 94 2 36 4" xfId="19834"/>
    <cellStyle name="Normalny 2 94 2 36 5" xfId="19835"/>
    <cellStyle name="Normalny 2 94 2 36 6" xfId="19836"/>
    <cellStyle name="Normalny 2 94 2 37" xfId="19837"/>
    <cellStyle name="Normalny 2 94 2 37 2" xfId="19838"/>
    <cellStyle name="Normalny 2 94 2 37 3" xfId="19839"/>
    <cellStyle name="Normalny 2 94 2 37 4" xfId="19840"/>
    <cellStyle name="Normalny 2 94 2 37 5" xfId="19841"/>
    <cellStyle name="Normalny 2 94 2 37 6" xfId="19842"/>
    <cellStyle name="Normalny 2 94 2 38" xfId="19843"/>
    <cellStyle name="Normalny 2 94 2 38 2" xfId="19844"/>
    <cellStyle name="Normalny 2 94 2 38 3" xfId="19845"/>
    <cellStyle name="Normalny 2 94 2 38 4" xfId="19846"/>
    <cellStyle name="Normalny 2 94 2 38 5" xfId="19847"/>
    <cellStyle name="Normalny 2 94 2 38 6" xfId="19848"/>
    <cellStyle name="Normalny 2 94 2 39" xfId="19849"/>
    <cellStyle name="Normalny 2 94 2 39 2" xfId="19850"/>
    <cellStyle name="Normalny 2 94 2 39 3" xfId="19851"/>
    <cellStyle name="Normalny 2 94 2 39 4" xfId="19852"/>
    <cellStyle name="Normalny 2 94 2 39 5" xfId="19853"/>
    <cellStyle name="Normalny 2 94 2 39 6" xfId="19854"/>
    <cellStyle name="Normalny 2 94 2 4" xfId="19855"/>
    <cellStyle name="Normalny 2 94 2 4 2" xfId="19856"/>
    <cellStyle name="Normalny 2 94 2 4 3" xfId="19857"/>
    <cellStyle name="Normalny 2 94 2 4 4" xfId="19858"/>
    <cellStyle name="Normalny 2 94 2 4 5" xfId="19859"/>
    <cellStyle name="Normalny 2 94 2 4 6" xfId="19860"/>
    <cellStyle name="Normalny 2 94 2 40" xfId="19861"/>
    <cellStyle name="Normalny 2 94 2 40 2" xfId="19862"/>
    <cellStyle name="Normalny 2 94 2 40 3" xfId="19863"/>
    <cellStyle name="Normalny 2 94 2 40 4" xfId="19864"/>
    <cellStyle name="Normalny 2 94 2 40 5" xfId="19865"/>
    <cellStyle name="Normalny 2 94 2 40 6" xfId="19866"/>
    <cellStyle name="Normalny 2 94 2 41" xfId="19867"/>
    <cellStyle name="Normalny 2 94 2 41 2" xfId="19868"/>
    <cellStyle name="Normalny 2 94 2 41 3" xfId="19869"/>
    <cellStyle name="Normalny 2 94 2 41 4" xfId="19870"/>
    <cellStyle name="Normalny 2 94 2 41 5" xfId="19871"/>
    <cellStyle name="Normalny 2 94 2 41 6" xfId="19872"/>
    <cellStyle name="Normalny 2 94 2 42" xfId="19873"/>
    <cellStyle name="Normalny 2 94 2 42 2" xfId="19874"/>
    <cellStyle name="Normalny 2 94 2 42 3" xfId="19875"/>
    <cellStyle name="Normalny 2 94 2 42 4" xfId="19876"/>
    <cellStyle name="Normalny 2 94 2 42 5" xfId="19877"/>
    <cellStyle name="Normalny 2 94 2 42 6" xfId="19878"/>
    <cellStyle name="Normalny 2 94 2 43" xfId="19879"/>
    <cellStyle name="Normalny 2 94 2 43 2" xfId="19880"/>
    <cellStyle name="Normalny 2 94 2 43 3" xfId="19881"/>
    <cellStyle name="Normalny 2 94 2 43 4" xfId="19882"/>
    <cellStyle name="Normalny 2 94 2 43 5" xfId="19883"/>
    <cellStyle name="Normalny 2 94 2 43 6" xfId="19884"/>
    <cellStyle name="Normalny 2 94 2 44" xfId="19885"/>
    <cellStyle name="Normalny 2 94 2 44 2" xfId="19886"/>
    <cellStyle name="Normalny 2 94 2 44 3" xfId="19887"/>
    <cellStyle name="Normalny 2 94 2 44 4" xfId="19888"/>
    <cellStyle name="Normalny 2 94 2 44 5" xfId="19889"/>
    <cellStyle name="Normalny 2 94 2 44 6" xfId="19890"/>
    <cellStyle name="Normalny 2 94 2 45" xfId="19891"/>
    <cellStyle name="Normalny 2 94 2 45 2" xfId="19892"/>
    <cellStyle name="Normalny 2 94 2 45 3" xfId="19893"/>
    <cellStyle name="Normalny 2 94 2 45 4" xfId="19894"/>
    <cellStyle name="Normalny 2 94 2 45 5" xfId="19895"/>
    <cellStyle name="Normalny 2 94 2 45 6" xfId="19896"/>
    <cellStyle name="Normalny 2 94 2 46" xfId="19897"/>
    <cellStyle name="Normalny 2 94 2 46 2" xfId="19898"/>
    <cellStyle name="Normalny 2 94 2 46 3" xfId="19899"/>
    <cellStyle name="Normalny 2 94 2 46 4" xfId="19900"/>
    <cellStyle name="Normalny 2 94 2 46 5" xfId="19901"/>
    <cellStyle name="Normalny 2 94 2 46 6" xfId="19902"/>
    <cellStyle name="Normalny 2 94 2 47" xfId="19903"/>
    <cellStyle name="Normalny 2 94 2 47 2" xfId="19904"/>
    <cellStyle name="Normalny 2 94 2 47 3" xfId="19905"/>
    <cellStyle name="Normalny 2 94 2 47 4" xfId="19906"/>
    <cellStyle name="Normalny 2 94 2 47 5" xfId="19907"/>
    <cellStyle name="Normalny 2 94 2 47 6" xfId="19908"/>
    <cellStyle name="Normalny 2 94 2 48" xfId="19909"/>
    <cellStyle name="Normalny 2 94 2 48 2" xfId="19910"/>
    <cellStyle name="Normalny 2 94 2 48 3" xfId="19911"/>
    <cellStyle name="Normalny 2 94 2 48 4" xfId="19912"/>
    <cellStyle name="Normalny 2 94 2 48 5" xfId="19913"/>
    <cellStyle name="Normalny 2 94 2 48 6" xfId="19914"/>
    <cellStyle name="Normalny 2 94 2 49" xfId="19915"/>
    <cellStyle name="Normalny 2 94 2 49 2" xfId="19916"/>
    <cellStyle name="Normalny 2 94 2 49 3" xfId="19917"/>
    <cellStyle name="Normalny 2 94 2 49 4" xfId="19918"/>
    <cellStyle name="Normalny 2 94 2 49 5" xfId="19919"/>
    <cellStyle name="Normalny 2 94 2 49 6" xfId="19920"/>
    <cellStyle name="Normalny 2 94 2 5" xfId="19921"/>
    <cellStyle name="Normalny 2 94 2 5 10" xfId="19922"/>
    <cellStyle name="Normalny 2 94 2 5 10 10" xfId="19923"/>
    <cellStyle name="Normalny 2 94 2 5 10 10 2" xfId="19924"/>
    <cellStyle name="Normalny 2 94 2 5 10 10 3" xfId="19925"/>
    <cellStyle name="Normalny 2 94 2 5 10 10 4" xfId="19926"/>
    <cellStyle name="Normalny 2 94 2 5 10 10 5" xfId="19927"/>
    <cellStyle name="Normalny 2 94 2 5 10 10 6" xfId="19928"/>
    <cellStyle name="Normalny 2 94 2 5 10 100" xfId="19929"/>
    <cellStyle name="Normalny 2 94 2 5 10 11" xfId="19930"/>
    <cellStyle name="Normalny 2 94 2 5 10 11 2" xfId="19931"/>
    <cellStyle name="Normalny 2 94 2 5 10 11 3" xfId="19932"/>
    <cellStyle name="Normalny 2 94 2 5 10 11 4" xfId="19933"/>
    <cellStyle name="Normalny 2 94 2 5 10 11 5" xfId="19934"/>
    <cellStyle name="Normalny 2 94 2 5 10 11 6" xfId="19935"/>
    <cellStyle name="Normalny 2 94 2 5 10 12" xfId="19936"/>
    <cellStyle name="Normalny 2 94 2 5 10 12 2" xfId="19937"/>
    <cellStyle name="Normalny 2 94 2 5 10 12 3" xfId="19938"/>
    <cellStyle name="Normalny 2 94 2 5 10 12 4" xfId="19939"/>
    <cellStyle name="Normalny 2 94 2 5 10 12 5" xfId="19940"/>
    <cellStyle name="Normalny 2 94 2 5 10 12 6" xfId="19941"/>
    <cellStyle name="Normalny 2 94 2 5 10 13" xfId="19942"/>
    <cellStyle name="Normalny 2 94 2 5 10 13 2" xfId="19943"/>
    <cellStyle name="Normalny 2 94 2 5 10 13 3" xfId="19944"/>
    <cellStyle name="Normalny 2 94 2 5 10 13 4" xfId="19945"/>
    <cellStyle name="Normalny 2 94 2 5 10 13 5" xfId="19946"/>
    <cellStyle name="Normalny 2 94 2 5 10 13 6" xfId="19947"/>
    <cellStyle name="Normalny 2 94 2 5 10 14" xfId="19948"/>
    <cellStyle name="Normalny 2 94 2 5 10 14 2" xfId="19949"/>
    <cellStyle name="Normalny 2 94 2 5 10 14 3" xfId="19950"/>
    <cellStyle name="Normalny 2 94 2 5 10 14 4" xfId="19951"/>
    <cellStyle name="Normalny 2 94 2 5 10 14 5" xfId="19952"/>
    <cellStyle name="Normalny 2 94 2 5 10 14 6" xfId="19953"/>
    <cellStyle name="Normalny 2 94 2 5 10 15" xfId="19954"/>
    <cellStyle name="Normalny 2 94 2 5 10 15 2" xfId="19955"/>
    <cellStyle name="Normalny 2 94 2 5 10 15 3" xfId="19956"/>
    <cellStyle name="Normalny 2 94 2 5 10 15 4" xfId="19957"/>
    <cellStyle name="Normalny 2 94 2 5 10 15 5" xfId="19958"/>
    <cellStyle name="Normalny 2 94 2 5 10 15 6" xfId="19959"/>
    <cellStyle name="Normalny 2 94 2 5 10 16" xfId="19960"/>
    <cellStyle name="Normalny 2 94 2 5 10 16 2" xfId="19961"/>
    <cellStyle name="Normalny 2 94 2 5 10 16 3" xfId="19962"/>
    <cellStyle name="Normalny 2 94 2 5 10 16 4" xfId="19963"/>
    <cellStyle name="Normalny 2 94 2 5 10 16 5" xfId="19964"/>
    <cellStyle name="Normalny 2 94 2 5 10 16 6" xfId="19965"/>
    <cellStyle name="Normalny 2 94 2 5 10 17" xfId="19966"/>
    <cellStyle name="Normalny 2 94 2 5 10 17 2" xfId="19967"/>
    <cellStyle name="Normalny 2 94 2 5 10 17 3" xfId="19968"/>
    <cellStyle name="Normalny 2 94 2 5 10 17 4" xfId="19969"/>
    <cellStyle name="Normalny 2 94 2 5 10 17 5" xfId="19970"/>
    <cellStyle name="Normalny 2 94 2 5 10 17 6" xfId="19971"/>
    <cellStyle name="Normalny 2 94 2 5 10 18" xfId="19972"/>
    <cellStyle name="Normalny 2 94 2 5 10 18 2" xfId="19973"/>
    <cellStyle name="Normalny 2 94 2 5 10 18 3" xfId="19974"/>
    <cellStyle name="Normalny 2 94 2 5 10 18 4" xfId="19975"/>
    <cellStyle name="Normalny 2 94 2 5 10 18 5" xfId="19976"/>
    <cellStyle name="Normalny 2 94 2 5 10 18 6" xfId="19977"/>
    <cellStyle name="Normalny 2 94 2 5 10 19" xfId="19978"/>
    <cellStyle name="Normalny 2 94 2 5 10 19 2" xfId="19979"/>
    <cellStyle name="Normalny 2 94 2 5 10 19 3" xfId="19980"/>
    <cellStyle name="Normalny 2 94 2 5 10 19 4" xfId="19981"/>
    <cellStyle name="Normalny 2 94 2 5 10 19 5" xfId="19982"/>
    <cellStyle name="Normalny 2 94 2 5 10 19 6" xfId="19983"/>
    <cellStyle name="Normalny 2 94 2 5 10 2" xfId="19984"/>
    <cellStyle name="Normalny 2 94 2 5 10 2 10" xfId="19985"/>
    <cellStyle name="Normalny 2 94 2 5 10 2 11" xfId="19986"/>
    <cellStyle name="Normalny 2 94 2 5 10 2 12" xfId="19987"/>
    <cellStyle name="Normalny 2 94 2 5 10 2 13" xfId="19988"/>
    <cellStyle name="Normalny 2 94 2 5 10 2 14" xfId="19989"/>
    <cellStyle name="Normalny 2 94 2 5 10 2 15" xfId="19990"/>
    <cellStyle name="Normalny 2 94 2 5 10 2 16" xfId="19991"/>
    <cellStyle name="Normalny 2 94 2 5 10 2 17" xfId="19992"/>
    <cellStyle name="Normalny 2 94 2 5 10 2 18" xfId="19993"/>
    <cellStyle name="Normalny 2 94 2 5 10 2 19" xfId="19994"/>
    <cellStyle name="Normalny 2 94 2 5 10 2 2" xfId="19995"/>
    <cellStyle name="Normalny 2 94 2 5 10 2 2 10" xfId="19996"/>
    <cellStyle name="Normalny 2 94 2 5 10 2 2 10 2" xfId="19997"/>
    <cellStyle name="Normalny 2 94 2 5 10 2 2 10 3" xfId="19998"/>
    <cellStyle name="Normalny 2 94 2 5 10 2 2 10 4" xfId="19999"/>
    <cellStyle name="Normalny 2 94 2 5 10 2 2 10 5" xfId="20000"/>
    <cellStyle name="Normalny 2 94 2 5 10 2 2 10 6" xfId="20001"/>
    <cellStyle name="Normalny 2 94 2 5 10 2 2 11" xfId="20002"/>
    <cellStyle name="Normalny 2 94 2 5 10 2 2 11 2" xfId="20003"/>
    <cellStyle name="Normalny 2 94 2 5 10 2 2 11 3" xfId="20004"/>
    <cellStyle name="Normalny 2 94 2 5 10 2 2 11 4" xfId="20005"/>
    <cellStyle name="Normalny 2 94 2 5 10 2 2 11 5" xfId="20006"/>
    <cellStyle name="Normalny 2 94 2 5 10 2 2 11 6" xfId="20007"/>
    <cellStyle name="Normalny 2 94 2 5 10 2 2 12" xfId="20008"/>
    <cellStyle name="Normalny 2 94 2 5 10 2 2 12 2" xfId="20009"/>
    <cellStyle name="Normalny 2 94 2 5 10 2 2 12 3" xfId="20010"/>
    <cellStyle name="Normalny 2 94 2 5 10 2 2 12 4" xfId="20011"/>
    <cellStyle name="Normalny 2 94 2 5 10 2 2 12 5" xfId="20012"/>
    <cellStyle name="Normalny 2 94 2 5 10 2 2 12 6" xfId="20013"/>
    <cellStyle name="Normalny 2 94 2 5 10 2 2 13" xfId="20014"/>
    <cellStyle name="Normalny 2 94 2 5 10 2 2 13 2" xfId="20015"/>
    <cellStyle name="Normalny 2 94 2 5 10 2 2 13 3" xfId="20016"/>
    <cellStyle name="Normalny 2 94 2 5 10 2 2 13 4" xfId="20017"/>
    <cellStyle name="Normalny 2 94 2 5 10 2 2 13 5" xfId="20018"/>
    <cellStyle name="Normalny 2 94 2 5 10 2 2 13 6" xfId="20019"/>
    <cellStyle name="Normalny 2 94 2 5 10 2 2 14" xfId="20020"/>
    <cellStyle name="Normalny 2 94 2 5 10 2 2 14 2" xfId="20021"/>
    <cellStyle name="Normalny 2 94 2 5 10 2 2 14 3" xfId="20022"/>
    <cellStyle name="Normalny 2 94 2 5 10 2 2 14 4" xfId="20023"/>
    <cellStyle name="Normalny 2 94 2 5 10 2 2 14 5" xfId="20024"/>
    <cellStyle name="Normalny 2 94 2 5 10 2 2 14 6" xfId="20025"/>
    <cellStyle name="Normalny 2 94 2 5 10 2 2 15" xfId="20026"/>
    <cellStyle name="Normalny 2 94 2 5 10 2 2 15 2" xfId="20027"/>
    <cellStyle name="Normalny 2 94 2 5 10 2 2 15 3" xfId="20028"/>
    <cellStyle name="Normalny 2 94 2 5 10 2 2 15 4" xfId="20029"/>
    <cellStyle name="Normalny 2 94 2 5 10 2 2 15 5" xfId="20030"/>
    <cellStyle name="Normalny 2 94 2 5 10 2 2 15 6" xfId="20031"/>
    <cellStyle name="Normalny 2 94 2 5 10 2 2 16" xfId="20032"/>
    <cellStyle name="Normalny 2 94 2 5 10 2 2 16 2" xfId="20033"/>
    <cellStyle name="Normalny 2 94 2 5 10 2 2 16 3" xfId="20034"/>
    <cellStyle name="Normalny 2 94 2 5 10 2 2 16 4" xfId="20035"/>
    <cellStyle name="Normalny 2 94 2 5 10 2 2 16 5" xfId="20036"/>
    <cellStyle name="Normalny 2 94 2 5 10 2 2 16 6" xfId="20037"/>
    <cellStyle name="Normalny 2 94 2 5 10 2 2 17" xfId="20038"/>
    <cellStyle name="Normalny 2 94 2 5 10 2 2 17 2" xfId="20039"/>
    <cellStyle name="Normalny 2 94 2 5 10 2 2 17 3" xfId="20040"/>
    <cellStyle name="Normalny 2 94 2 5 10 2 2 17 4" xfId="20041"/>
    <cellStyle name="Normalny 2 94 2 5 10 2 2 17 5" xfId="20042"/>
    <cellStyle name="Normalny 2 94 2 5 10 2 2 17 6" xfId="20043"/>
    <cellStyle name="Normalny 2 94 2 5 10 2 2 18" xfId="20044"/>
    <cellStyle name="Normalny 2 94 2 5 10 2 2 18 2" xfId="20045"/>
    <cellStyle name="Normalny 2 94 2 5 10 2 2 18 3" xfId="20046"/>
    <cellStyle name="Normalny 2 94 2 5 10 2 2 18 4" xfId="20047"/>
    <cellStyle name="Normalny 2 94 2 5 10 2 2 18 5" xfId="20048"/>
    <cellStyle name="Normalny 2 94 2 5 10 2 2 18 6" xfId="20049"/>
    <cellStyle name="Normalny 2 94 2 5 10 2 2 19" xfId="20050"/>
    <cellStyle name="Normalny 2 94 2 5 10 2 2 19 2" xfId="20051"/>
    <cellStyle name="Normalny 2 94 2 5 10 2 2 19 3" xfId="20052"/>
    <cellStyle name="Normalny 2 94 2 5 10 2 2 19 4" xfId="20053"/>
    <cellStyle name="Normalny 2 94 2 5 10 2 2 19 5" xfId="20054"/>
    <cellStyle name="Normalny 2 94 2 5 10 2 2 19 6" xfId="20055"/>
    <cellStyle name="Normalny 2 94 2 5 10 2 2 2" xfId="20056"/>
    <cellStyle name="Normalny 2 94 2 5 10 2 2 2 2" xfId="20057"/>
    <cellStyle name="Normalny 2 94 2 5 10 2 2 2 2 2" xfId="20058"/>
    <cellStyle name="Normalny 2 94 2 5 10 2 2 2 2 3" xfId="20059"/>
    <cellStyle name="Normalny 2 94 2 5 10 2 2 2 2 4" xfId="20060"/>
    <cellStyle name="Normalny 2 94 2 5 10 2 2 2 2 5" xfId="20061"/>
    <cellStyle name="Normalny 2 94 2 5 10 2 2 2 2 6" xfId="20062"/>
    <cellStyle name="Normalny 2 94 2 5 10 2 2 20" xfId="20063"/>
    <cellStyle name="Normalny 2 94 2 5 10 2 2 20 2" xfId="20064"/>
    <cellStyle name="Normalny 2 94 2 5 10 2 2 20 3" xfId="20065"/>
    <cellStyle name="Normalny 2 94 2 5 10 2 2 20 4" xfId="20066"/>
    <cellStyle name="Normalny 2 94 2 5 10 2 2 20 5" xfId="20067"/>
    <cellStyle name="Normalny 2 94 2 5 10 2 2 20 6" xfId="20068"/>
    <cellStyle name="Normalny 2 94 2 5 10 2 2 21" xfId="20069"/>
    <cellStyle name="Normalny 2 94 2 5 10 2 2 21 2" xfId="20070"/>
    <cellStyle name="Normalny 2 94 2 5 10 2 2 21 3" xfId="20071"/>
    <cellStyle name="Normalny 2 94 2 5 10 2 2 21 4" xfId="20072"/>
    <cellStyle name="Normalny 2 94 2 5 10 2 2 21 5" xfId="20073"/>
    <cellStyle name="Normalny 2 94 2 5 10 2 2 21 6" xfId="20074"/>
    <cellStyle name="Normalny 2 94 2 5 10 2 2 22" xfId="20075"/>
    <cellStyle name="Normalny 2 94 2 5 10 2 2 22 2" xfId="20076"/>
    <cellStyle name="Normalny 2 94 2 5 10 2 2 22 3" xfId="20077"/>
    <cellStyle name="Normalny 2 94 2 5 10 2 2 22 4" xfId="20078"/>
    <cellStyle name="Normalny 2 94 2 5 10 2 2 22 5" xfId="20079"/>
    <cellStyle name="Normalny 2 94 2 5 10 2 2 22 6" xfId="20080"/>
    <cellStyle name="Normalny 2 94 2 5 10 2 2 23" xfId="20081"/>
    <cellStyle name="Normalny 2 94 2 5 10 2 2 23 2" xfId="20082"/>
    <cellStyle name="Normalny 2 94 2 5 10 2 2 23 3" xfId="20083"/>
    <cellStyle name="Normalny 2 94 2 5 10 2 2 23 4" xfId="20084"/>
    <cellStyle name="Normalny 2 94 2 5 10 2 2 23 5" xfId="20085"/>
    <cellStyle name="Normalny 2 94 2 5 10 2 2 23 6" xfId="20086"/>
    <cellStyle name="Normalny 2 94 2 5 10 2 2 24" xfId="20087"/>
    <cellStyle name="Normalny 2 94 2 5 10 2 2 24 2" xfId="20088"/>
    <cellStyle name="Normalny 2 94 2 5 10 2 2 24 3" xfId="20089"/>
    <cellStyle name="Normalny 2 94 2 5 10 2 2 24 4" xfId="20090"/>
    <cellStyle name="Normalny 2 94 2 5 10 2 2 24 5" xfId="20091"/>
    <cellStyle name="Normalny 2 94 2 5 10 2 2 24 6" xfId="20092"/>
    <cellStyle name="Normalny 2 94 2 5 10 2 2 25" xfId="20093"/>
    <cellStyle name="Normalny 2 94 2 5 10 2 2 26" xfId="20094"/>
    <cellStyle name="Normalny 2 94 2 5 10 2 2 27" xfId="20095"/>
    <cellStyle name="Normalny 2 94 2 5 10 2 2 28" xfId="20096"/>
    <cellStyle name="Normalny 2 94 2 5 10 2 2 3" xfId="20097"/>
    <cellStyle name="Normalny 2 94 2 5 10 2 2 3 2" xfId="20098"/>
    <cellStyle name="Normalny 2 94 2 5 10 2 2 3 3" xfId="20099"/>
    <cellStyle name="Normalny 2 94 2 5 10 2 2 3 4" xfId="20100"/>
    <cellStyle name="Normalny 2 94 2 5 10 2 2 3 5" xfId="20101"/>
    <cellStyle name="Normalny 2 94 2 5 10 2 2 3 6" xfId="20102"/>
    <cellStyle name="Normalny 2 94 2 5 10 2 2 4" xfId="20103"/>
    <cellStyle name="Normalny 2 94 2 5 10 2 2 4 2" xfId="20104"/>
    <cellStyle name="Normalny 2 94 2 5 10 2 2 4 3" xfId="20105"/>
    <cellStyle name="Normalny 2 94 2 5 10 2 2 4 4" xfId="20106"/>
    <cellStyle name="Normalny 2 94 2 5 10 2 2 4 5" xfId="20107"/>
    <cellStyle name="Normalny 2 94 2 5 10 2 2 4 6" xfId="20108"/>
    <cellStyle name="Normalny 2 94 2 5 10 2 2 5" xfId="20109"/>
    <cellStyle name="Normalny 2 94 2 5 10 2 2 5 2" xfId="20110"/>
    <cellStyle name="Normalny 2 94 2 5 10 2 2 5 3" xfId="20111"/>
    <cellStyle name="Normalny 2 94 2 5 10 2 2 5 4" xfId="20112"/>
    <cellStyle name="Normalny 2 94 2 5 10 2 2 5 5" xfId="20113"/>
    <cellStyle name="Normalny 2 94 2 5 10 2 2 5 6" xfId="20114"/>
    <cellStyle name="Normalny 2 94 2 5 10 2 2 6" xfId="20115"/>
    <cellStyle name="Normalny 2 94 2 5 10 2 2 6 2" xfId="20116"/>
    <cellStyle name="Normalny 2 94 2 5 10 2 2 6 3" xfId="20117"/>
    <cellStyle name="Normalny 2 94 2 5 10 2 2 6 4" xfId="20118"/>
    <cellStyle name="Normalny 2 94 2 5 10 2 2 6 5" xfId="20119"/>
    <cellStyle name="Normalny 2 94 2 5 10 2 2 6 6" xfId="20120"/>
    <cellStyle name="Normalny 2 94 2 5 10 2 2 7" xfId="20121"/>
    <cellStyle name="Normalny 2 94 2 5 10 2 2 7 2" xfId="20122"/>
    <cellStyle name="Normalny 2 94 2 5 10 2 2 7 3" xfId="20123"/>
    <cellStyle name="Normalny 2 94 2 5 10 2 2 7 4" xfId="20124"/>
    <cellStyle name="Normalny 2 94 2 5 10 2 2 7 5" xfId="20125"/>
    <cellStyle name="Normalny 2 94 2 5 10 2 2 7 6" xfId="20126"/>
    <cellStyle name="Normalny 2 94 2 5 10 2 2 8" xfId="20127"/>
    <cellStyle name="Normalny 2 94 2 5 10 2 2 8 2" xfId="20128"/>
    <cellStyle name="Normalny 2 94 2 5 10 2 2 8 3" xfId="20129"/>
    <cellStyle name="Normalny 2 94 2 5 10 2 2 8 4" xfId="20130"/>
    <cellStyle name="Normalny 2 94 2 5 10 2 2 8 5" xfId="20131"/>
    <cellStyle name="Normalny 2 94 2 5 10 2 2 8 6" xfId="20132"/>
    <cellStyle name="Normalny 2 94 2 5 10 2 2 9" xfId="20133"/>
    <cellStyle name="Normalny 2 94 2 5 10 2 2 9 2" xfId="20134"/>
    <cellStyle name="Normalny 2 94 2 5 10 2 2 9 3" xfId="20135"/>
    <cellStyle name="Normalny 2 94 2 5 10 2 2 9 4" xfId="20136"/>
    <cellStyle name="Normalny 2 94 2 5 10 2 2 9 5" xfId="20137"/>
    <cellStyle name="Normalny 2 94 2 5 10 2 2 9 6" xfId="20138"/>
    <cellStyle name="Normalny 2 94 2 5 10 2 20" xfId="20139"/>
    <cellStyle name="Normalny 2 94 2 5 10 2 21" xfId="20140"/>
    <cellStyle name="Normalny 2 94 2 5 10 2 22" xfId="20141"/>
    <cellStyle name="Normalny 2 94 2 5 10 2 23" xfId="20142"/>
    <cellStyle name="Normalny 2 94 2 5 10 2 24" xfId="20143"/>
    <cellStyle name="Normalny 2 94 2 5 10 2 25" xfId="20144"/>
    <cellStyle name="Normalny 2 94 2 5 10 2 26" xfId="20145"/>
    <cellStyle name="Normalny 2 94 2 5 10 2 3" xfId="20146"/>
    <cellStyle name="Normalny 2 94 2 5 10 2 3 2" xfId="20147"/>
    <cellStyle name="Normalny 2 94 2 5 10 2 3 3" xfId="20148"/>
    <cellStyle name="Normalny 2 94 2 5 10 2 3 4" xfId="20149"/>
    <cellStyle name="Normalny 2 94 2 5 10 2 3 5" xfId="20150"/>
    <cellStyle name="Normalny 2 94 2 5 10 2 3 6" xfId="20151"/>
    <cellStyle name="Normalny 2 94 2 5 10 2 4" xfId="20152"/>
    <cellStyle name="Normalny 2 94 2 5 10 2 4 2" xfId="20153"/>
    <cellStyle name="Normalny 2 94 2 5 10 2 4 3" xfId="20154"/>
    <cellStyle name="Normalny 2 94 2 5 10 2 4 4" xfId="20155"/>
    <cellStyle name="Normalny 2 94 2 5 10 2 4 5" xfId="20156"/>
    <cellStyle name="Normalny 2 94 2 5 10 2 4 6" xfId="20157"/>
    <cellStyle name="Normalny 2 94 2 5 10 2 5" xfId="20158"/>
    <cellStyle name="Normalny 2 94 2 5 10 2 5 2" xfId="20159"/>
    <cellStyle name="Normalny 2 94 2 5 10 2 5 3" xfId="20160"/>
    <cellStyle name="Normalny 2 94 2 5 10 2 5 4" xfId="20161"/>
    <cellStyle name="Normalny 2 94 2 5 10 2 5 5" xfId="20162"/>
    <cellStyle name="Normalny 2 94 2 5 10 2 5 6" xfId="20163"/>
    <cellStyle name="Normalny 2 94 2 5 10 2 6" xfId="20164"/>
    <cellStyle name="Normalny 2 94 2 5 10 2 7" xfId="20165"/>
    <cellStyle name="Normalny 2 94 2 5 10 2 8" xfId="20166"/>
    <cellStyle name="Normalny 2 94 2 5 10 2 9" xfId="20167"/>
    <cellStyle name="Normalny 2 94 2 5 10 20" xfId="20168"/>
    <cellStyle name="Normalny 2 94 2 5 10 20 2" xfId="20169"/>
    <cellStyle name="Normalny 2 94 2 5 10 20 3" xfId="20170"/>
    <cellStyle name="Normalny 2 94 2 5 10 20 4" xfId="20171"/>
    <cellStyle name="Normalny 2 94 2 5 10 20 5" xfId="20172"/>
    <cellStyle name="Normalny 2 94 2 5 10 20 6" xfId="20173"/>
    <cellStyle name="Normalny 2 94 2 5 10 21" xfId="20174"/>
    <cellStyle name="Normalny 2 94 2 5 10 21 2" xfId="20175"/>
    <cellStyle name="Normalny 2 94 2 5 10 21 3" xfId="20176"/>
    <cellStyle name="Normalny 2 94 2 5 10 21 4" xfId="20177"/>
    <cellStyle name="Normalny 2 94 2 5 10 21 5" xfId="20178"/>
    <cellStyle name="Normalny 2 94 2 5 10 21 6" xfId="20179"/>
    <cellStyle name="Normalny 2 94 2 5 10 22" xfId="20180"/>
    <cellStyle name="Normalny 2 94 2 5 10 22 2" xfId="20181"/>
    <cellStyle name="Normalny 2 94 2 5 10 22 3" xfId="20182"/>
    <cellStyle name="Normalny 2 94 2 5 10 22 4" xfId="20183"/>
    <cellStyle name="Normalny 2 94 2 5 10 22 5" xfId="20184"/>
    <cellStyle name="Normalny 2 94 2 5 10 22 6" xfId="20185"/>
    <cellStyle name="Normalny 2 94 2 5 10 23" xfId="20186"/>
    <cellStyle name="Normalny 2 94 2 5 10 23 2" xfId="20187"/>
    <cellStyle name="Normalny 2 94 2 5 10 23 3" xfId="20188"/>
    <cellStyle name="Normalny 2 94 2 5 10 23 4" xfId="20189"/>
    <cellStyle name="Normalny 2 94 2 5 10 23 5" xfId="20190"/>
    <cellStyle name="Normalny 2 94 2 5 10 23 6" xfId="20191"/>
    <cellStyle name="Normalny 2 94 2 5 10 24" xfId="20192"/>
    <cellStyle name="Normalny 2 94 2 5 10 24 2" xfId="20193"/>
    <cellStyle name="Normalny 2 94 2 5 10 24 3" xfId="20194"/>
    <cellStyle name="Normalny 2 94 2 5 10 24 4" xfId="20195"/>
    <cellStyle name="Normalny 2 94 2 5 10 24 5" xfId="20196"/>
    <cellStyle name="Normalny 2 94 2 5 10 24 6" xfId="20197"/>
    <cellStyle name="Normalny 2 94 2 5 10 25" xfId="20198"/>
    <cellStyle name="Normalny 2 94 2 5 10 25 2" xfId="20199"/>
    <cellStyle name="Normalny 2 94 2 5 10 25 3" xfId="20200"/>
    <cellStyle name="Normalny 2 94 2 5 10 25 4" xfId="20201"/>
    <cellStyle name="Normalny 2 94 2 5 10 25 5" xfId="20202"/>
    <cellStyle name="Normalny 2 94 2 5 10 25 6" xfId="20203"/>
    <cellStyle name="Normalny 2 94 2 5 10 26" xfId="20204"/>
    <cellStyle name="Normalny 2 94 2 5 10 26 2" xfId="20205"/>
    <cellStyle name="Normalny 2 94 2 5 10 26 3" xfId="20206"/>
    <cellStyle name="Normalny 2 94 2 5 10 26 4" xfId="20207"/>
    <cellStyle name="Normalny 2 94 2 5 10 26 5" xfId="20208"/>
    <cellStyle name="Normalny 2 94 2 5 10 26 6" xfId="20209"/>
    <cellStyle name="Normalny 2 94 2 5 10 27" xfId="20210"/>
    <cellStyle name="Normalny 2 94 2 5 10 27 2" xfId="20211"/>
    <cellStyle name="Normalny 2 94 2 5 10 27 3" xfId="20212"/>
    <cellStyle name="Normalny 2 94 2 5 10 27 4" xfId="20213"/>
    <cellStyle name="Normalny 2 94 2 5 10 27 5" xfId="20214"/>
    <cellStyle name="Normalny 2 94 2 5 10 27 6" xfId="20215"/>
    <cellStyle name="Normalny 2 94 2 5 10 28" xfId="20216"/>
    <cellStyle name="Normalny 2 94 2 5 10 28 2" xfId="20217"/>
    <cellStyle name="Normalny 2 94 2 5 10 28 3" xfId="20218"/>
    <cellStyle name="Normalny 2 94 2 5 10 28 4" xfId="20219"/>
    <cellStyle name="Normalny 2 94 2 5 10 28 5" xfId="20220"/>
    <cellStyle name="Normalny 2 94 2 5 10 28 6" xfId="20221"/>
    <cellStyle name="Normalny 2 94 2 5 10 29" xfId="20222"/>
    <cellStyle name="Normalny 2 94 2 5 10 29 2" xfId="20223"/>
    <cellStyle name="Normalny 2 94 2 5 10 29 3" xfId="20224"/>
    <cellStyle name="Normalny 2 94 2 5 10 29 4" xfId="20225"/>
    <cellStyle name="Normalny 2 94 2 5 10 29 5" xfId="20226"/>
    <cellStyle name="Normalny 2 94 2 5 10 29 6" xfId="20227"/>
    <cellStyle name="Normalny 2 94 2 5 10 3" xfId="20228"/>
    <cellStyle name="Normalny 2 94 2 5 10 3 2" xfId="20229"/>
    <cellStyle name="Normalny 2 94 2 5 10 3 3" xfId="20230"/>
    <cellStyle name="Normalny 2 94 2 5 10 3 4" xfId="20231"/>
    <cellStyle name="Normalny 2 94 2 5 10 3 5" xfId="20232"/>
    <cellStyle name="Normalny 2 94 2 5 10 3 6" xfId="20233"/>
    <cellStyle name="Normalny 2 94 2 5 10 30" xfId="20234"/>
    <cellStyle name="Normalny 2 94 2 5 10 30 2" xfId="20235"/>
    <cellStyle name="Normalny 2 94 2 5 10 30 3" xfId="20236"/>
    <cellStyle name="Normalny 2 94 2 5 10 30 4" xfId="20237"/>
    <cellStyle name="Normalny 2 94 2 5 10 30 5" xfId="20238"/>
    <cellStyle name="Normalny 2 94 2 5 10 30 6" xfId="20239"/>
    <cellStyle name="Normalny 2 94 2 5 10 31" xfId="20240"/>
    <cellStyle name="Normalny 2 94 2 5 10 31 2" xfId="20241"/>
    <cellStyle name="Normalny 2 94 2 5 10 31 3" xfId="20242"/>
    <cellStyle name="Normalny 2 94 2 5 10 31 4" xfId="20243"/>
    <cellStyle name="Normalny 2 94 2 5 10 31 5" xfId="20244"/>
    <cellStyle name="Normalny 2 94 2 5 10 31 6" xfId="20245"/>
    <cellStyle name="Normalny 2 94 2 5 10 32" xfId="20246"/>
    <cellStyle name="Normalny 2 94 2 5 10 32 2" xfId="20247"/>
    <cellStyle name="Normalny 2 94 2 5 10 32 3" xfId="20248"/>
    <cellStyle name="Normalny 2 94 2 5 10 32 4" xfId="20249"/>
    <cellStyle name="Normalny 2 94 2 5 10 32 5" xfId="20250"/>
    <cellStyle name="Normalny 2 94 2 5 10 32 6" xfId="20251"/>
    <cellStyle name="Normalny 2 94 2 5 10 33" xfId="20252"/>
    <cellStyle name="Normalny 2 94 2 5 10 33 2" xfId="20253"/>
    <cellStyle name="Normalny 2 94 2 5 10 33 3" xfId="20254"/>
    <cellStyle name="Normalny 2 94 2 5 10 33 4" xfId="20255"/>
    <cellStyle name="Normalny 2 94 2 5 10 33 5" xfId="20256"/>
    <cellStyle name="Normalny 2 94 2 5 10 33 6" xfId="20257"/>
    <cellStyle name="Normalny 2 94 2 5 10 34" xfId="20258"/>
    <cellStyle name="Normalny 2 94 2 5 10 34 2" xfId="20259"/>
    <cellStyle name="Normalny 2 94 2 5 10 34 3" xfId="20260"/>
    <cellStyle name="Normalny 2 94 2 5 10 34 4" xfId="20261"/>
    <cellStyle name="Normalny 2 94 2 5 10 34 5" xfId="20262"/>
    <cellStyle name="Normalny 2 94 2 5 10 34 6" xfId="20263"/>
    <cellStyle name="Normalny 2 94 2 5 10 35" xfId="20264"/>
    <cellStyle name="Normalny 2 94 2 5 10 35 2" xfId="20265"/>
    <cellStyle name="Normalny 2 94 2 5 10 35 3" xfId="20266"/>
    <cellStyle name="Normalny 2 94 2 5 10 35 4" xfId="20267"/>
    <cellStyle name="Normalny 2 94 2 5 10 35 5" xfId="20268"/>
    <cellStyle name="Normalny 2 94 2 5 10 35 6" xfId="20269"/>
    <cellStyle name="Normalny 2 94 2 5 10 36" xfId="20270"/>
    <cellStyle name="Normalny 2 94 2 5 10 36 2" xfId="20271"/>
    <cellStyle name="Normalny 2 94 2 5 10 36 3" xfId="20272"/>
    <cellStyle name="Normalny 2 94 2 5 10 36 4" xfId="20273"/>
    <cellStyle name="Normalny 2 94 2 5 10 36 5" xfId="20274"/>
    <cellStyle name="Normalny 2 94 2 5 10 36 6" xfId="20275"/>
    <cellStyle name="Normalny 2 94 2 5 10 37" xfId="20276"/>
    <cellStyle name="Normalny 2 94 2 5 10 37 2" xfId="20277"/>
    <cellStyle name="Normalny 2 94 2 5 10 37 3" xfId="20278"/>
    <cellStyle name="Normalny 2 94 2 5 10 37 4" xfId="20279"/>
    <cellStyle name="Normalny 2 94 2 5 10 37 5" xfId="20280"/>
    <cellStyle name="Normalny 2 94 2 5 10 37 6" xfId="20281"/>
    <cellStyle name="Normalny 2 94 2 5 10 38" xfId="20282"/>
    <cellStyle name="Normalny 2 94 2 5 10 38 2" xfId="20283"/>
    <cellStyle name="Normalny 2 94 2 5 10 38 3" xfId="20284"/>
    <cellStyle name="Normalny 2 94 2 5 10 38 4" xfId="20285"/>
    <cellStyle name="Normalny 2 94 2 5 10 38 5" xfId="20286"/>
    <cellStyle name="Normalny 2 94 2 5 10 38 6" xfId="20287"/>
    <cellStyle name="Normalny 2 94 2 5 10 39" xfId="20288"/>
    <cellStyle name="Normalny 2 94 2 5 10 39 2" xfId="20289"/>
    <cellStyle name="Normalny 2 94 2 5 10 39 3" xfId="20290"/>
    <cellStyle name="Normalny 2 94 2 5 10 39 4" xfId="20291"/>
    <cellStyle name="Normalny 2 94 2 5 10 39 5" xfId="20292"/>
    <cellStyle name="Normalny 2 94 2 5 10 39 6" xfId="20293"/>
    <cellStyle name="Normalny 2 94 2 5 10 4" xfId="20294"/>
    <cellStyle name="Normalny 2 94 2 5 10 4 2" xfId="20295"/>
    <cellStyle name="Normalny 2 94 2 5 10 4 3" xfId="20296"/>
    <cellStyle name="Normalny 2 94 2 5 10 4 4" xfId="20297"/>
    <cellStyle name="Normalny 2 94 2 5 10 4 5" xfId="20298"/>
    <cellStyle name="Normalny 2 94 2 5 10 4 6" xfId="20299"/>
    <cellStyle name="Normalny 2 94 2 5 10 40" xfId="20300"/>
    <cellStyle name="Normalny 2 94 2 5 10 40 2" xfId="20301"/>
    <cellStyle name="Normalny 2 94 2 5 10 40 3" xfId="20302"/>
    <cellStyle name="Normalny 2 94 2 5 10 40 4" xfId="20303"/>
    <cellStyle name="Normalny 2 94 2 5 10 40 5" xfId="20304"/>
    <cellStyle name="Normalny 2 94 2 5 10 40 6" xfId="20305"/>
    <cellStyle name="Normalny 2 94 2 5 10 41" xfId="20306"/>
    <cellStyle name="Normalny 2 94 2 5 10 41 2" xfId="20307"/>
    <cellStyle name="Normalny 2 94 2 5 10 41 3" xfId="20308"/>
    <cellStyle name="Normalny 2 94 2 5 10 41 4" xfId="20309"/>
    <cellStyle name="Normalny 2 94 2 5 10 41 5" xfId="20310"/>
    <cellStyle name="Normalny 2 94 2 5 10 41 6" xfId="20311"/>
    <cellStyle name="Normalny 2 94 2 5 10 42" xfId="20312"/>
    <cellStyle name="Normalny 2 94 2 5 10 42 2" xfId="20313"/>
    <cellStyle name="Normalny 2 94 2 5 10 42 3" xfId="20314"/>
    <cellStyle name="Normalny 2 94 2 5 10 42 4" xfId="20315"/>
    <cellStyle name="Normalny 2 94 2 5 10 42 5" xfId="20316"/>
    <cellStyle name="Normalny 2 94 2 5 10 42 6" xfId="20317"/>
    <cellStyle name="Normalny 2 94 2 5 10 43" xfId="20318"/>
    <cellStyle name="Normalny 2 94 2 5 10 43 2" xfId="20319"/>
    <cellStyle name="Normalny 2 94 2 5 10 43 3" xfId="20320"/>
    <cellStyle name="Normalny 2 94 2 5 10 43 4" xfId="20321"/>
    <cellStyle name="Normalny 2 94 2 5 10 43 5" xfId="20322"/>
    <cellStyle name="Normalny 2 94 2 5 10 43 6" xfId="20323"/>
    <cellStyle name="Normalny 2 94 2 5 10 44" xfId="20324"/>
    <cellStyle name="Normalny 2 94 2 5 10 44 2" xfId="20325"/>
    <cellStyle name="Normalny 2 94 2 5 10 44 3" xfId="20326"/>
    <cellStyle name="Normalny 2 94 2 5 10 44 4" xfId="20327"/>
    <cellStyle name="Normalny 2 94 2 5 10 44 5" xfId="20328"/>
    <cellStyle name="Normalny 2 94 2 5 10 44 6" xfId="20329"/>
    <cellStyle name="Normalny 2 94 2 5 10 45" xfId="20330"/>
    <cellStyle name="Normalny 2 94 2 5 10 45 2" xfId="20331"/>
    <cellStyle name="Normalny 2 94 2 5 10 45 3" xfId="20332"/>
    <cellStyle name="Normalny 2 94 2 5 10 45 4" xfId="20333"/>
    <cellStyle name="Normalny 2 94 2 5 10 45 5" xfId="20334"/>
    <cellStyle name="Normalny 2 94 2 5 10 45 6" xfId="20335"/>
    <cellStyle name="Normalny 2 94 2 5 10 46" xfId="20336"/>
    <cellStyle name="Normalny 2 94 2 5 10 46 2" xfId="20337"/>
    <cellStyle name="Normalny 2 94 2 5 10 46 3" xfId="20338"/>
    <cellStyle name="Normalny 2 94 2 5 10 46 4" xfId="20339"/>
    <cellStyle name="Normalny 2 94 2 5 10 46 5" xfId="20340"/>
    <cellStyle name="Normalny 2 94 2 5 10 46 6" xfId="20341"/>
    <cellStyle name="Normalny 2 94 2 5 10 47" xfId="20342"/>
    <cellStyle name="Normalny 2 94 2 5 10 47 2" xfId="20343"/>
    <cellStyle name="Normalny 2 94 2 5 10 47 3" xfId="20344"/>
    <cellStyle name="Normalny 2 94 2 5 10 47 4" xfId="20345"/>
    <cellStyle name="Normalny 2 94 2 5 10 47 5" xfId="20346"/>
    <cellStyle name="Normalny 2 94 2 5 10 47 6" xfId="20347"/>
    <cellStyle name="Normalny 2 94 2 5 10 48" xfId="20348"/>
    <cellStyle name="Normalny 2 94 2 5 10 48 2" xfId="20349"/>
    <cellStyle name="Normalny 2 94 2 5 10 48 3" xfId="20350"/>
    <cellStyle name="Normalny 2 94 2 5 10 48 4" xfId="20351"/>
    <cellStyle name="Normalny 2 94 2 5 10 48 5" xfId="20352"/>
    <cellStyle name="Normalny 2 94 2 5 10 48 6" xfId="20353"/>
    <cellStyle name="Normalny 2 94 2 5 10 49" xfId="20354"/>
    <cellStyle name="Normalny 2 94 2 5 10 49 2" xfId="20355"/>
    <cellStyle name="Normalny 2 94 2 5 10 49 3" xfId="20356"/>
    <cellStyle name="Normalny 2 94 2 5 10 49 4" xfId="20357"/>
    <cellStyle name="Normalny 2 94 2 5 10 49 5" xfId="20358"/>
    <cellStyle name="Normalny 2 94 2 5 10 49 6" xfId="20359"/>
    <cellStyle name="Normalny 2 94 2 5 10 5" xfId="20360"/>
    <cellStyle name="Normalny 2 94 2 5 10 5 2" xfId="20361"/>
    <cellStyle name="Normalny 2 94 2 5 10 5 3" xfId="20362"/>
    <cellStyle name="Normalny 2 94 2 5 10 5 4" xfId="20363"/>
    <cellStyle name="Normalny 2 94 2 5 10 5 5" xfId="20364"/>
    <cellStyle name="Normalny 2 94 2 5 10 5 6" xfId="20365"/>
    <cellStyle name="Normalny 2 94 2 5 10 50" xfId="20366"/>
    <cellStyle name="Normalny 2 94 2 5 10 50 2" xfId="20367"/>
    <cellStyle name="Normalny 2 94 2 5 10 50 3" xfId="20368"/>
    <cellStyle name="Normalny 2 94 2 5 10 50 4" xfId="20369"/>
    <cellStyle name="Normalny 2 94 2 5 10 50 5" xfId="20370"/>
    <cellStyle name="Normalny 2 94 2 5 10 50 6" xfId="20371"/>
    <cellStyle name="Normalny 2 94 2 5 10 51" xfId="20372"/>
    <cellStyle name="Normalny 2 94 2 5 10 51 2" xfId="20373"/>
    <cellStyle name="Normalny 2 94 2 5 10 51 3" xfId="20374"/>
    <cellStyle name="Normalny 2 94 2 5 10 51 4" xfId="20375"/>
    <cellStyle name="Normalny 2 94 2 5 10 51 5" xfId="20376"/>
    <cellStyle name="Normalny 2 94 2 5 10 51 6" xfId="20377"/>
    <cellStyle name="Normalny 2 94 2 5 10 52" xfId="20378"/>
    <cellStyle name="Normalny 2 94 2 5 10 52 2" xfId="20379"/>
    <cellStyle name="Normalny 2 94 2 5 10 52 3" xfId="20380"/>
    <cellStyle name="Normalny 2 94 2 5 10 52 4" xfId="20381"/>
    <cellStyle name="Normalny 2 94 2 5 10 52 5" xfId="20382"/>
    <cellStyle name="Normalny 2 94 2 5 10 52 6" xfId="20383"/>
    <cellStyle name="Normalny 2 94 2 5 10 53" xfId="20384"/>
    <cellStyle name="Normalny 2 94 2 5 10 53 2" xfId="20385"/>
    <cellStyle name="Normalny 2 94 2 5 10 53 3" xfId="20386"/>
    <cellStyle name="Normalny 2 94 2 5 10 53 4" xfId="20387"/>
    <cellStyle name="Normalny 2 94 2 5 10 53 5" xfId="20388"/>
    <cellStyle name="Normalny 2 94 2 5 10 53 6" xfId="20389"/>
    <cellStyle name="Normalny 2 94 2 5 10 54" xfId="20390"/>
    <cellStyle name="Normalny 2 94 2 5 10 54 2" xfId="20391"/>
    <cellStyle name="Normalny 2 94 2 5 10 54 3" xfId="20392"/>
    <cellStyle name="Normalny 2 94 2 5 10 54 4" xfId="20393"/>
    <cellStyle name="Normalny 2 94 2 5 10 54 5" xfId="20394"/>
    <cellStyle name="Normalny 2 94 2 5 10 54 6" xfId="20395"/>
    <cellStyle name="Normalny 2 94 2 5 10 55" xfId="20396"/>
    <cellStyle name="Normalny 2 94 2 5 10 55 2" xfId="20397"/>
    <cellStyle name="Normalny 2 94 2 5 10 55 3" xfId="20398"/>
    <cellStyle name="Normalny 2 94 2 5 10 55 4" xfId="20399"/>
    <cellStyle name="Normalny 2 94 2 5 10 55 5" xfId="20400"/>
    <cellStyle name="Normalny 2 94 2 5 10 55 6" xfId="20401"/>
    <cellStyle name="Normalny 2 94 2 5 10 56" xfId="20402"/>
    <cellStyle name="Normalny 2 94 2 5 10 56 2" xfId="20403"/>
    <cellStyle name="Normalny 2 94 2 5 10 56 3" xfId="20404"/>
    <cellStyle name="Normalny 2 94 2 5 10 56 4" xfId="20405"/>
    <cellStyle name="Normalny 2 94 2 5 10 56 5" xfId="20406"/>
    <cellStyle name="Normalny 2 94 2 5 10 56 6" xfId="20407"/>
    <cellStyle name="Normalny 2 94 2 5 10 57" xfId="20408"/>
    <cellStyle name="Normalny 2 94 2 5 10 57 2" xfId="20409"/>
    <cellStyle name="Normalny 2 94 2 5 10 57 3" xfId="20410"/>
    <cellStyle name="Normalny 2 94 2 5 10 57 4" xfId="20411"/>
    <cellStyle name="Normalny 2 94 2 5 10 57 5" xfId="20412"/>
    <cellStyle name="Normalny 2 94 2 5 10 57 6" xfId="20413"/>
    <cellStyle name="Normalny 2 94 2 5 10 58" xfId="20414"/>
    <cellStyle name="Normalny 2 94 2 5 10 58 2" xfId="20415"/>
    <cellStyle name="Normalny 2 94 2 5 10 58 3" xfId="20416"/>
    <cellStyle name="Normalny 2 94 2 5 10 58 4" xfId="20417"/>
    <cellStyle name="Normalny 2 94 2 5 10 58 5" xfId="20418"/>
    <cellStyle name="Normalny 2 94 2 5 10 58 6" xfId="20419"/>
    <cellStyle name="Normalny 2 94 2 5 10 59" xfId="20420"/>
    <cellStyle name="Normalny 2 94 2 5 10 59 2" xfId="20421"/>
    <cellStyle name="Normalny 2 94 2 5 10 59 3" xfId="20422"/>
    <cellStyle name="Normalny 2 94 2 5 10 59 4" xfId="20423"/>
    <cellStyle name="Normalny 2 94 2 5 10 59 5" xfId="20424"/>
    <cellStyle name="Normalny 2 94 2 5 10 59 6" xfId="20425"/>
    <cellStyle name="Normalny 2 94 2 5 10 6" xfId="20426"/>
    <cellStyle name="Normalny 2 94 2 5 10 6 2" xfId="20427"/>
    <cellStyle name="Normalny 2 94 2 5 10 6 3" xfId="20428"/>
    <cellStyle name="Normalny 2 94 2 5 10 6 4" xfId="20429"/>
    <cellStyle name="Normalny 2 94 2 5 10 6 5" xfId="20430"/>
    <cellStyle name="Normalny 2 94 2 5 10 6 6" xfId="20431"/>
    <cellStyle name="Normalny 2 94 2 5 10 60" xfId="20432"/>
    <cellStyle name="Normalny 2 94 2 5 10 60 2" xfId="20433"/>
    <cellStyle name="Normalny 2 94 2 5 10 60 3" xfId="20434"/>
    <cellStyle name="Normalny 2 94 2 5 10 60 4" xfId="20435"/>
    <cellStyle name="Normalny 2 94 2 5 10 60 5" xfId="20436"/>
    <cellStyle name="Normalny 2 94 2 5 10 60 6" xfId="20437"/>
    <cellStyle name="Normalny 2 94 2 5 10 61" xfId="20438"/>
    <cellStyle name="Normalny 2 94 2 5 10 61 2" xfId="20439"/>
    <cellStyle name="Normalny 2 94 2 5 10 61 3" xfId="20440"/>
    <cellStyle name="Normalny 2 94 2 5 10 61 4" xfId="20441"/>
    <cellStyle name="Normalny 2 94 2 5 10 61 5" xfId="20442"/>
    <cellStyle name="Normalny 2 94 2 5 10 61 6" xfId="20443"/>
    <cellStyle name="Normalny 2 94 2 5 10 62" xfId="20444"/>
    <cellStyle name="Normalny 2 94 2 5 10 62 2" xfId="20445"/>
    <cellStyle name="Normalny 2 94 2 5 10 62 3" xfId="20446"/>
    <cellStyle name="Normalny 2 94 2 5 10 62 4" xfId="20447"/>
    <cellStyle name="Normalny 2 94 2 5 10 62 5" xfId="20448"/>
    <cellStyle name="Normalny 2 94 2 5 10 62 6" xfId="20449"/>
    <cellStyle name="Normalny 2 94 2 5 10 63" xfId="20450"/>
    <cellStyle name="Normalny 2 94 2 5 10 63 2" xfId="20451"/>
    <cellStyle name="Normalny 2 94 2 5 10 63 3" xfId="20452"/>
    <cellStyle name="Normalny 2 94 2 5 10 63 4" xfId="20453"/>
    <cellStyle name="Normalny 2 94 2 5 10 63 5" xfId="20454"/>
    <cellStyle name="Normalny 2 94 2 5 10 63 6" xfId="20455"/>
    <cellStyle name="Normalny 2 94 2 5 10 64" xfId="20456"/>
    <cellStyle name="Normalny 2 94 2 5 10 64 2" xfId="20457"/>
    <cellStyle name="Normalny 2 94 2 5 10 64 3" xfId="20458"/>
    <cellStyle name="Normalny 2 94 2 5 10 64 4" xfId="20459"/>
    <cellStyle name="Normalny 2 94 2 5 10 64 5" xfId="20460"/>
    <cellStyle name="Normalny 2 94 2 5 10 64 6" xfId="20461"/>
    <cellStyle name="Normalny 2 94 2 5 10 65" xfId="20462"/>
    <cellStyle name="Normalny 2 94 2 5 10 65 2" xfId="20463"/>
    <cellStyle name="Normalny 2 94 2 5 10 65 3" xfId="20464"/>
    <cellStyle name="Normalny 2 94 2 5 10 65 4" xfId="20465"/>
    <cellStyle name="Normalny 2 94 2 5 10 65 5" xfId="20466"/>
    <cellStyle name="Normalny 2 94 2 5 10 65 6" xfId="20467"/>
    <cellStyle name="Normalny 2 94 2 5 10 66" xfId="20468"/>
    <cellStyle name="Normalny 2 94 2 5 10 66 2" xfId="20469"/>
    <cellStyle name="Normalny 2 94 2 5 10 66 3" xfId="20470"/>
    <cellStyle name="Normalny 2 94 2 5 10 66 4" xfId="20471"/>
    <cellStyle name="Normalny 2 94 2 5 10 66 5" xfId="20472"/>
    <cellStyle name="Normalny 2 94 2 5 10 66 6" xfId="20473"/>
    <cellStyle name="Normalny 2 94 2 5 10 67" xfId="20474"/>
    <cellStyle name="Normalny 2 94 2 5 10 67 2" xfId="20475"/>
    <cellStyle name="Normalny 2 94 2 5 10 67 3" xfId="20476"/>
    <cellStyle name="Normalny 2 94 2 5 10 67 4" xfId="20477"/>
    <cellStyle name="Normalny 2 94 2 5 10 67 5" xfId="20478"/>
    <cellStyle name="Normalny 2 94 2 5 10 67 6" xfId="20479"/>
    <cellStyle name="Normalny 2 94 2 5 10 68" xfId="20480"/>
    <cellStyle name="Normalny 2 94 2 5 10 68 2" xfId="20481"/>
    <cellStyle name="Normalny 2 94 2 5 10 68 3" xfId="20482"/>
    <cellStyle name="Normalny 2 94 2 5 10 68 4" xfId="20483"/>
    <cellStyle name="Normalny 2 94 2 5 10 68 5" xfId="20484"/>
    <cellStyle name="Normalny 2 94 2 5 10 68 6" xfId="20485"/>
    <cellStyle name="Normalny 2 94 2 5 10 69" xfId="20486"/>
    <cellStyle name="Normalny 2 94 2 5 10 69 2" xfId="20487"/>
    <cellStyle name="Normalny 2 94 2 5 10 69 3" xfId="20488"/>
    <cellStyle name="Normalny 2 94 2 5 10 69 4" xfId="20489"/>
    <cellStyle name="Normalny 2 94 2 5 10 69 5" xfId="20490"/>
    <cellStyle name="Normalny 2 94 2 5 10 69 6" xfId="20491"/>
    <cellStyle name="Normalny 2 94 2 5 10 7" xfId="20492"/>
    <cellStyle name="Normalny 2 94 2 5 10 7 2" xfId="20493"/>
    <cellStyle name="Normalny 2 94 2 5 10 7 3" xfId="20494"/>
    <cellStyle name="Normalny 2 94 2 5 10 7 4" xfId="20495"/>
    <cellStyle name="Normalny 2 94 2 5 10 7 5" xfId="20496"/>
    <cellStyle name="Normalny 2 94 2 5 10 7 6" xfId="20497"/>
    <cellStyle name="Normalny 2 94 2 5 10 70" xfId="20498"/>
    <cellStyle name="Normalny 2 94 2 5 10 70 2" xfId="20499"/>
    <cellStyle name="Normalny 2 94 2 5 10 70 3" xfId="20500"/>
    <cellStyle name="Normalny 2 94 2 5 10 70 4" xfId="20501"/>
    <cellStyle name="Normalny 2 94 2 5 10 70 5" xfId="20502"/>
    <cellStyle name="Normalny 2 94 2 5 10 70 6" xfId="20503"/>
    <cellStyle name="Normalny 2 94 2 5 10 71" xfId="20504"/>
    <cellStyle name="Normalny 2 94 2 5 10 71 10" xfId="20505"/>
    <cellStyle name="Normalny 2 94 2 5 10 71 11" xfId="20506"/>
    <cellStyle name="Normalny 2 94 2 5 10 71 12" xfId="20507"/>
    <cellStyle name="Normalny 2 94 2 5 10 71 13" xfId="20508"/>
    <cellStyle name="Normalny 2 94 2 5 10 71 14" xfId="20509"/>
    <cellStyle name="Normalny 2 94 2 5 10 71 15" xfId="20510"/>
    <cellStyle name="Normalny 2 94 2 5 10 71 16" xfId="20511"/>
    <cellStyle name="Normalny 2 94 2 5 10 71 17" xfId="20512"/>
    <cellStyle name="Normalny 2 94 2 5 10 71 18" xfId="20513"/>
    <cellStyle name="Normalny 2 94 2 5 10 71 19" xfId="20514"/>
    <cellStyle name="Normalny 2 94 2 5 10 71 2" xfId="20515"/>
    <cellStyle name="Normalny 2 94 2 5 10 71 2 2" xfId="20516"/>
    <cellStyle name="Normalny 2 94 2 5 10 71 2 3" xfId="20517"/>
    <cellStyle name="Normalny 2 94 2 5 10 71 2 4" xfId="20518"/>
    <cellStyle name="Normalny 2 94 2 5 10 71 2 5" xfId="20519"/>
    <cellStyle name="Normalny 2 94 2 5 10 71 2 6" xfId="20520"/>
    <cellStyle name="Normalny 2 94 2 5 10 71 20" xfId="20521"/>
    <cellStyle name="Normalny 2 94 2 5 10 71 21" xfId="20522"/>
    <cellStyle name="Normalny 2 94 2 5 10 71 22" xfId="20523"/>
    <cellStyle name="Normalny 2 94 2 5 10 71 23" xfId="20524"/>
    <cellStyle name="Normalny 2 94 2 5 10 71 24" xfId="20525"/>
    <cellStyle name="Normalny 2 94 2 5 10 71 3" xfId="20526"/>
    <cellStyle name="Normalny 2 94 2 5 10 71 4" xfId="20527"/>
    <cellStyle name="Normalny 2 94 2 5 10 71 5" xfId="20528"/>
    <cellStyle name="Normalny 2 94 2 5 10 71 6" xfId="20529"/>
    <cellStyle name="Normalny 2 94 2 5 10 71 7" xfId="20530"/>
    <cellStyle name="Normalny 2 94 2 5 10 71 8" xfId="20531"/>
    <cellStyle name="Normalny 2 94 2 5 10 71 9" xfId="20532"/>
    <cellStyle name="Normalny 2 94 2 5 10 72" xfId="20533"/>
    <cellStyle name="Normalny 2 94 2 5 10 73" xfId="20534"/>
    <cellStyle name="Normalny 2 94 2 5 10 73 2" xfId="20535"/>
    <cellStyle name="Normalny 2 94 2 5 10 73 2 2" xfId="20536"/>
    <cellStyle name="Normalny 2 94 2 5 10 73 2 3" xfId="20537"/>
    <cellStyle name="Normalny 2 94 2 5 10 73 2 4" xfId="20538"/>
    <cellStyle name="Normalny 2 94 2 5 10 73 2 5" xfId="20539"/>
    <cellStyle name="Normalny 2 94 2 5 10 73 2 6" xfId="20540"/>
    <cellStyle name="Normalny 2 94 2 5 10 74" xfId="20541"/>
    <cellStyle name="Normalny 2 94 2 5 10 74 2" xfId="20542"/>
    <cellStyle name="Normalny 2 94 2 5 10 74 3" xfId="20543"/>
    <cellStyle name="Normalny 2 94 2 5 10 74 4" xfId="20544"/>
    <cellStyle name="Normalny 2 94 2 5 10 74 5" xfId="20545"/>
    <cellStyle name="Normalny 2 94 2 5 10 74 6" xfId="20546"/>
    <cellStyle name="Normalny 2 94 2 5 10 75" xfId="20547"/>
    <cellStyle name="Normalny 2 94 2 5 10 75 2" xfId="20548"/>
    <cellStyle name="Normalny 2 94 2 5 10 75 3" xfId="20549"/>
    <cellStyle name="Normalny 2 94 2 5 10 75 4" xfId="20550"/>
    <cellStyle name="Normalny 2 94 2 5 10 75 5" xfId="20551"/>
    <cellStyle name="Normalny 2 94 2 5 10 75 6" xfId="20552"/>
    <cellStyle name="Normalny 2 94 2 5 10 76" xfId="20553"/>
    <cellStyle name="Normalny 2 94 2 5 10 76 2" xfId="20554"/>
    <cellStyle name="Normalny 2 94 2 5 10 76 3" xfId="20555"/>
    <cellStyle name="Normalny 2 94 2 5 10 76 4" xfId="20556"/>
    <cellStyle name="Normalny 2 94 2 5 10 76 5" xfId="20557"/>
    <cellStyle name="Normalny 2 94 2 5 10 76 6" xfId="20558"/>
    <cellStyle name="Normalny 2 94 2 5 10 77" xfId="20559"/>
    <cellStyle name="Normalny 2 94 2 5 10 77 2" xfId="20560"/>
    <cellStyle name="Normalny 2 94 2 5 10 77 3" xfId="20561"/>
    <cellStyle name="Normalny 2 94 2 5 10 77 4" xfId="20562"/>
    <cellStyle name="Normalny 2 94 2 5 10 77 5" xfId="20563"/>
    <cellStyle name="Normalny 2 94 2 5 10 77 6" xfId="20564"/>
    <cellStyle name="Normalny 2 94 2 5 10 78" xfId="20565"/>
    <cellStyle name="Normalny 2 94 2 5 10 78 2" xfId="20566"/>
    <cellStyle name="Normalny 2 94 2 5 10 78 3" xfId="20567"/>
    <cellStyle name="Normalny 2 94 2 5 10 78 4" xfId="20568"/>
    <cellStyle name="Normalny 2 94 2 5 10 78 5" xfId="20569"/>
    <cellStyle name="Normalny 2 94 2 5 10 78 6" xfId="20570"/>
    <cellStyle name="Normalny 2 94 2 5 10 79" xfId="20571"/>
    <cellStyle name="Normalny 2 94 2 5 10 79 2" xfId="20572"/>
    <cellStyle name="Normalny 2 94 2 5 10 79 3" xfId="20573"/>
    <cellStyle name="Normalny 2 94 2 5 10 79 4" xfId="20574"/>
    <cellStyle name="Normalny 2 94 2 5 10 79 5" xfId="20575"/>
    <cellStyle name="Normalny 2 94 2 5 10 79 6" xfId="20576"/>
    <cellStyle name="Normalny 2 94 2 5 10 8" xfId="20577"/>
    <cellStyle name="Normalny 2 94 2 5 10 8 2" xfId="20578"/>
    <cellStyle name="Normalny 2 94 2 5 10 8 3" xfId="20579"/>
    <cellStyle name="Normalny 2 94 2 5 10 8 4" xfId="20580"/>
    <cellStyle name="Normalny 2 94 2 5 10 8 5" xfId="20581"/>
    <cellStyle name="Normalny 2 94 2 5 10 8 6" xfId="20582"/>
    <cellStyle name="Normalny 2 94 2 5 10 80" xfId="20583"/>
    <cellStyle name="Normalny 2 94 2 5 10 80 2" xfId="20584"/>
    <cellStyle name="Normalny 2 94 2 5 10 80 3" xfId="20585"/>
    <cellStyle name="Normalny 2 94 2 5 10 80 4" xfId="20586"/>
    <cellStyle name="Normalny 2 94 2 5 10 80 5" xfId="20587"/>
    <cellStyle name="Normalny 2 94 2 5 10 80 6" xfId="20588"/>
    <cellStyle name="Normalny 2 94 2 5 10 81" xfId="20589"/>
    <cellStyle name="Normalny 2 94 2 5 10 81 2" xfId="20590"/>
    <cellStyle name="Normalny 2 94 2 5 10 81 3" xfId="20591"/>
    <cellStyle name="Normalny 2 94 2 5 10 81 4" xfId="20592"/>
    <cellStyle name="Normalny 2 94 2 5 10 81 5" xfId="20593"/>
    <cellStyle name="Normalny 2 94 2 5 10 81 6" xfId="20594"/>
    <cellStyle name="Normalny 2 94 2 5 10 82" xfId="20595"/>
    <cellStyle name="Normalny 2 94 2 5 10 82 2" xfId="20596"/>
    <cellStyle name="Normalny 2 94 2 5 10 82 3" xfId="20597"/>
    <cellStyle name="Normalny 2 94 2 5 10 82 4" xfId="20598"/>
    <cellStyle name="Normalny 2 94 2 5 10 82 5" xfId="20599"/>
    <cellStyle name="Normalny 2 94 2 5 10 82 6" xfId="20600"/>
    <cellStyle name="Normalny 2 94 2 5 10 83" xfId="20601"/>
    <cellStyle name="Normalny 2 94 2 5 10 83 2" xfId="20602"/>
    <cellStyle name="Normalny 2 94 2 5 10 83 3" xfId="20603"/>
    <cellStyle name="Normalny 2 94 2 5 10 83 4" xfId="20604"/>
    <cellStyle name="Normalny 2 94 2 5 10 83 5" xfId="20605"/>
    <cellStyle name="Normalny 2 94 2 5 10 83 6" xfId="20606"/>
    <cellStyle name="Normalny 2 94 2 5 10 84" xfId="20607"/>
    <cellStyle name="Normalny 2 94 2 5 10 84 2" xfId="20608"/>
    <cellStyle name="Normalny 2 94 2 5 10 84 3" xfId="20609"/>
    <cellStyle name="Normalny 2 94 2 5 10 84 4" xfId="20610"/>
    <cellStyle name="Normalny 2 94 2 5 10 84 5" xfId="20611"/>
    <cellStyle name="Normalny 2 94 2 5 10 84 6" xfId="20612"/>
    <cellStyle name="Normalny 2 94 2 5 10 85" xfId="20613"/>
    <cellStyle name="Normalny 2 94 2 5 10 85 2" xfId="20614"/>
    <cellStyle name="Normalny 2 94 2 5 10 85 3" xfId="20615"/>
    <cellStyle name="Normalny 2 94 2 5 10 85 4" xfId="20616"/>
    <cellStyle name="Normalny 2 94 2 5 10 85 5" xfId="20617"/>
    <cellStyle name="Normalny 2 94 2 5 10 85 6" xfId="20618"/>
    <cellStyle name="Normalny 2 94 2 5 10 86" xfId="20619"/>
    <cellStyle name="Normalny 2 94 2 5 10 86 2" xfId="20620"/>
    <cellStyle name="Normalny 2 94 2 5 10 86 3" xfId="20621"/>
    <cellStyle name="Normalny 2 94 2 5 10 86 4" xfId="20622"/>
    <cellStyle name="Normalny 2 94 2 5 10 86 5" xfId="20623"/>
    <cellStyle name="Normalny 2 94 2 5 10 86 6" xfId="20624"/>
    <cellStyle name="Normalny 2 94 2 5 10 87" xfId="20625"/>
    <cellStyle name="Normalny 2 94 2 5 10 87 2" xfId="20626"/>
    <cellStyle name="Normalny 2 94 2 5 10 87 3" xfId="20627"/>
    <cellStyle name="Normalny 2 94 2 5 10 87 4" xfId="20628"/>
    <cellStyle name="Normalny 2 94 2 5 10 87 5" xfId="20629"/>
    <cellStyle name="Normalny 2 94 2 5 10 87 6" xfId="20630"/>
    <cellStyle name="Normalny 2 94 2 5 10 88" xfId="20631"/>
    <cellStyle name="Normalny 2 94 2 5 10 88 2" xfId="20632"/>
    <cellStyle name="Normalny 2 94 2 5 10 88 3" xfId="20633"/>
    <cellStyle name="Normalny 2 94 2 5 10 88 4" xfId="20634"/>
    <cellStyle name="Normalny 2 94 2 5 10 88 5" xfId="20635"/>
    <cellStyle name="Normalny 2 94 2 5 10 88 6" xfId="20636"/>
    <cellStyle name="Normalny 2 94 2 5 10 89" xfId="20637"/>
    <cellStyle name="Normalny 2 94 2 5 10 89 2" xfId="20638"/>
    <cellStyle name="Normalny 2 94 2 5 10 89 3" xfId="20639"/>
    <cellStyle name="Normalny 2 94 2 5 10 89 4" xfId="20640"/>
    <cellStyle name="Normalny 2 94 2 5 10 89 5" xfId="20641"/>
    <cellStyle name="Normalny 2 94 2 5 10 89 6" xfId="20642"/>
    <cellStyle name="Normalny 2 94 2 5 10 9" xfId="20643"/>
    <cellStyle name="Normalny 2 94 2 5 10 9 2" xfId="20644"/>
    <cellStyle name="Normalny 2 94 2 5 10 9 3" xfId="20645"/>
    <cellStyle name="Normalny 2 94 2 5 10 9 4" xfId="20646"/>
    <cellStyle name="Normalny 2 94 2 5 10 9 5" xfId="20647"/>
    <cellStyle name="Normalny 2 94 2 5 10 9 6" xfId="20648"/>
    <cellStyle name="Normalny 2 94 2 5 10 90" xfId="20649"/>
    <cellStyle name="Normalny 2 94 2 5 10 90 2" xfId="20650"/>
    <cellStyle name="Normalny 2 94 2 5 10 90 3" xfId="20651"/>
    <cellStyle name="Normalny 2 94 2 5 10 90 4" xfId="20652"/>
    <cellStyle name="Normalny 2 94 2 5 10 90 5" xfId="20653"/>
    <cellStyle name="Normalny 2 94 2 5 10 90 6" xfId="20654"/>
    <cellStyle name="Normalny 2 94 2 5 10 91" xfId="20655"/>
    <cellStyle name="Normalny 2 94 2 5 10 91 2" xfId="20656"/>
    <cellStyle name="Normalny 2 94 2 5 10 91 3" xfId="20657"/>
    <cellStyle name="Normalny 2 94 2 5 10 91 4" xfId="20658"/>
    <cellStyle name="Normalny 2 94 2 5 10 91 5" xfId="20659"/>
    <cellStyle name="Normalny 2 94 2 5 10 91 6" xfId="20660"/>
    <cellStyle name="Normalny 2 94 2 5 10 92" xfId="20661"/>
    <cellStyle name="Normalny 2 94 2 5 10 92 2" xfId="20662"/>
    <cellStyle name="Normalny 2 94 2 5 10 92 3" xfId="20663"/>
    <cellStyle name="Normalny 2 94 2 5 10 92 4" xfId="20664"/>
    <cellStyle name="Normalny 2 94 2 5 10 92 5" xfId="20665"/>
    <cellStyle name="Normalny 2 94 2 5 10 92 6" xfId="20666"/>
    <cellStyle name="Normalny 2 94 2 5 10 93" xfId="20667"/>
    <cellStyle name="Normalny 2 94 2 5 10 93 2" xfId="20668"/>
    <cellStyle name="Normalny 2 94 2 5 10 93 3" xfId="20669"/>
    <cellStyle name="Normalny 2 94 2 5 10 93 4" xfId="20670"/>
    <cellStyle name="Normalny 2 94 2 5 10 93 5" xfId="20671"/>
    <cellStyle name="Normalny 2 94 2 5 10 93 6" xfId="20672"/>
    <cellStyle name="Normalny 2 94 2 5 10 94" xfId="20673"/>
    <cellStyle name="Normalny 2 94 2 5 10 94 2" xfId="20674"/>
    <cellStyle name="Normalny 2 94 2 5 10 94 3" xfId="20675"/>
    <cellStyle name="Normalny 2 94 2 5 10 94 4" xfId="20676"/>
    <cellStyle name="Normalny 2 94 2 5 10 94 5" xfId="20677"/>
    <cellStyle name="Normalny 2 94 2 5 10 94 6" xfId="20678"/>
    <cellStyle name="Normalny 2 94 2 5 10 95" xfId="20679"/>
    <cellStyle name="Normalny 2 94 2 5 10 96" xfId="20680"/>
    <cellStyle name="Normalny 2 94 2 5 10 97" xfId="20681"/>
    <cellStyle name="Normalny 2 94 2 5 10 98" xfId="20682"/>
    <cellStyle name="Normalny 2 94 2 5 10 99" xfId="20683"/>
    <cellStyle name="Normalny 2 94 2 5 100" xfId="20684"/>
    <cellStyle name="Normalny 2 94 2 5 101" xfId="20685"/>
    <cellStyle name="Normalny 2 94 2 5 102" xfId="20686"/>
    <cellStyle name="Normalny 2 94 2 5 103" xfId="20687"/>
    <cellStyle name="Normalny 2 94 2 5 104" xfId="20688"/>
    <cellStyle name="Normalny 2 94 2 5 104 2" xfId="20689"/>
    <cellStyle name="Normalny 2 94 2 5 104 3" xfId="20690"/>
    <cellStyle name="Normalny 2 94 2 5 104 4" xfId="20691"/>
    <cellStyle name="Normalny 2 94 2 5 104 5" xfId="20692"/>
    <cellStyle name="Normalny 2 94 2 5 104 6" xfId="20693"/>
    <cellStyle name="Normalny 2 94 2 5 105" xfId="20694"/>
    <cellStyle name="Normalny 2 94 2 5 105 2" xfId="20695"/>
    <cellStyle name="Normalny 2 94 2 5 105 3" xfId="20696"/>
    <cellStyle name="Normalny 2 94 2 5 105 4" xfId="20697"/>
    <cellStyle name="Normalny 2 94 2 5 105 5" xfId="20698"/>
    <cellStyle name="Normalny 2 94 2 5 105 6" xfId="20699"/>
    <cellStyle name="Normalny 2 94 2 5 11" xfId="20700"/>
    <cellStyle name="Normalny 2 94 2 5 11 10" xfId="20701"/>
    <cellStyle name="Normalny 2 94 2 5 11 10 2" xfId="20702"/>
    <cellStyle name="Normalny 2 94 2 5 11 10 3" xfId="20703"/>
    <cellStyle name="Normalny 2 94 2 5 11 10 4" xfId="20704"/>
    <cellStyle name="Normalny 2 94 2 5 11 10 5" xfId="20705"/>
    <cellStyle name="Normalny 2 94 2 5 11 10 6" xfId="20706"/>
    <cellStyle name="Normalny 2 94 2 5 11 11" xfId="20707"/>
    <cellStyle name="Normalny 2 94 2 5 11 11 2" xfId="20708"/>
    <cellStyle name="Normalny 2 94 2 5 11 11 3" xfId="20709"/>
    <cellStyle name="Normalny 2 94 2 5 11 11 4" xfId="20710"/>
    <cellStyle name="Normalny 2 94 2 5 11 11 5" xfId="20711"/>
    <cellStyle name="Normalny 2 94 2 5 11 11 6" xfId="20712"/>
    <cellStyle name="Normalny 2 94 2 5 11 12" xfId="20713"/>
    <cellStyle name="Normalny 2 94 2 5 11 12 2" xfId="20714"/>
    <cellStyle name="Normalny 2 94 2 5 11 12 3" xfId="20715"/>
    <cellStyle name="Normalny 2 94 2 5 11 12 4" xfId="20716"/>
    <cellStyle name="Normalny 2 94 2 5 11 12 5" xfId="20717"/>
    <cellStyle name="Normalny 2 94 2 5 11 12 6" xfId="20718"/>
    <cellStyle name="Normalny 2 94 2 5 11 13" xfId="20719"/>
    <cellStyle name="Normalny 2 94 2 5 11 13 2" xfId="20720"/>
    <cellStyle name="Normalny 2 94 2 5 11 13 3" xfId="20721"/>
    <cellStyle name="Normalny 2 94 2 5 11 13 4" xfId="20722"/>
    <cellStyle name="Normalny 2 94 2 5 11 13 5" xfId="20723"/>
    <cellStyle name="Normalny 2 94 2 5 11 13 6" xfId="20724"/>
    <cellStyle name="Normalny 2 94 2 5 11 14" xfId="20725"/>
    <cellStyle name="Normalny 2 94 2 5 11 14 2" xfId="20726"/>
    <cellStyle name="Normalny 2 94 2 5 11 14 3" xfId="20727"/>
    <cellStyle name="Normalny 2 94 2 5 11 14 4" xfId="20728"/>
    <cellStyle name="Normalny 2 94 2 5 11 14 5" xfId="20729"/>
    <cellStyle name="Normalny 2 94 2 5 11 14 6" xfId="20730"/>
    <cellStyle name="Normalny 2 94 2 5 11 15" xfId="20731"/>
    <cellStyle name="Normalny 2 94 2 5 11 15 2" xfId="20732"/>
    <cellStyle name="Normalny 2 94 2 5 11 15 3" xfId="20733"/>
    <cellStyle name="Normalny 2 94 2 5 11 15 4" xfId="20734"/>
    <cellStyle name="Normalny 2 94 2 5 11 15 5" xfId="20735"/>
    <cellStyle name="Normalny 2 94 2 5 11 15 6" xfId="20736"/>
    <cellStyle name="Normalny 2 94 2 5 11 16" xfId="20737"/>
    <cellStyle name="Normalny 2 94 2 5 11 16 2" xfId="20738"/>
    <cellStyle name="Normalny 2 94 2 5 11 16 3" xfId="20739"/>
    <cellStyle name="Normalny 2 94 2 5 11 16 4" xfId="20740"/>
    <cellStyle name="Normalny 2 94 2 5 11 16 5" xfId="20741"/>
    <cellStyle name="Normalny 2 94 2 5 11 16 6" xfId="20742"/>
    <cellStyle name="Normalny 2 94 2 5 11 17" xfId="20743"/>
    <cellStyle name="Normalny 2 94 2 5 11 17 2" xfId="20744"/>
    <cellStyle name="Normalny 2 94 2 5 11 17 3" xfId="20745"/>
    <cellStyle name="Normalny 2 94 2 5 11 17 4" xfId="20746"/>
    <cellStyle name="Normalny 2 94 2 5 11 17 5" xfId="20747"/>
    <cellStyle name="Normalny 2 94 2 5 11 17 6" xfId="20748"/>
    <cellStyle name="Normalny 2 94 2 5 11 18" xfId="20749"/>
    <cellStyle name="Normalny 2 94 2 5 11 18 2" xfId="20750"/>
    <cellStyle name="Normalny 2 94 2 5 11 18 3" xfId="20751"/>
    <cellStyle name="Normalny 2 94 2 5 11 18 4" xfId="20752"/>
    <cellStyle name="Normalny 2 94 2 5 11 18 5" xfId="20753"/>
    <cellStyle name="Normalny 2 94 2 5 11 18 6" xfId="20754"/>
    <cellStyle name="Normalny 2 94 2 5 11 19" xfId="20755"/>
    <cellStyle name="Normalny 2 94 2 5 11 19 2" xfId="20756"/>
    <cellStyle name="Normalny 2 94 2 5 11 19 3" xfId="20757"/>
    <cellStyle name="Normalny 2 94 2 5 11 19 4" xfId="20758"/>
    <cellStyle name="Normalny 2 94 2 5 11 19 5" xfId="20759"/>
    <cellStyle name="Normalny 2 94 2 5 11 19 6" xfId="20760"/>
    <cellStyle name="Normalny 2 94 2 5 11 2" xfId="20761"/>
    <cellStyle name="Normalny 2 94 2 5 11 2 10" xfId="20762"/>
    <cellStyle name="Normalny 2 94 2 5 11 2 11" xfId="20763"/>
    <cellStyle name="Normalny 2 94 2 5 11 2 12" xfId="20764"/>
    <cellStyle name="Normalny 2 94 2 5 11 2 13" xfId="20765"/>
    <cellStyle name="Normalny 2 94 2 5 11 2 14" xfId="20766"/>
    <cellStyle name="Normalny 2 94 2 5 11 2 15" xfId="20767"/>
    <cellStyle name="Normalny 2 94 2 5 11 2 16" xfId="20768"/>
    <cellStyle name="Normalny 2 94 2 5 11 2 17" xfId="20769"/>
    <cellStyle name="Normalny 2 94 2 5 11 2 18" xfId="20770"/>
    <cellStyle name="Normalny 2 94 2 5 11 2 19" xfId="20771"/>
    <cellStyle name="Normalny 2 94 2 5 11 2 2" xfId="20772"/>
    <cellStyle name="Normalny 2 94 2 5 11 2 2 2" xfId="20773"/>
    <cellStyle name="Normalny 2 94 2 5 11 2 2 3" xfId="20774"/>
    <cellStyle name="Normalny 2 94 2 5 11 2 2 4" xfId="20775"/>
    <cellStyle name="Normalny 2 94 2 5 11 2 2 5" xfId="20776"/>
    <cellStyle name="Normalny 2 94 2 5 11 2 2 6" xfId="20777"/>
    <cellStyle name="Normalny 2 94 2 5 11 2 20" xfId="20778"/>
    <cellStyle name="Normalny 2 94 2 5 11 2 21" xfId="20779"/>
    <cellStyle name="Normalny 2 94 2 5 11 2 22" xfId="20780"/>
    <cellStyle name="Normalny 2 94 2 5 11 2 23" xfId="20781"/>
    <cellStyle name="Normalny 2 94 2 5 11 2 24" xfId="20782"/>
    <cellStyle name="Normalny 2 94 2 5 11 2 3" xfId="20783"/>
    <cellStyle name="Normalny 2 94 2 5 11 2 4" xfId="20784"/>
    <cellStyle name="Normalny 2 94 2 5 11 2 5" xfId="20785"/>
    <cellStyle name="Normalny 2 94 2 5 11 2 6" xfId="20786"/>
    <cellStyle name="Normalny 2 94 2 5 11 2 7" xfId="20787"/>
    <cellStyle name="Normalny 2 94 2 5 11 2 8" xfId="20788"/>
    <cellStyle name="Normalny 2 94 2 5 11 2 9" xfId="20789"/>
    <cellStyle name="Normalny 2 94 2 5 11 20" xfId="20790"/>
    <cellStyle name="Normalny 2 94 2 5 11 20 2" xfId="20791"/>
    <cellStyle name="Normalny 2 94 2 5 11 20 3" xfId="20792"/>
    <cellStyle name="Normalny 2 94 2 5 11 20 4" xfId="20793"/>
    <cellStyle name="Normalny 2 94 2 5 11 20 5" xfId="20794"/>
    <cellStyle name="Normalny 2 94 2 5 11 20 6" xfId="20795"/>
    <cellStyle name="Normalny 2 94 2 5 11 21" xfId="20796"/>
    <cellStyle name="Normalny 2 94 2 5 11 21 2" xfId="20797"/>
    <cellStyle name="Normalny 2 94 2 5 11 21 3" xfId="20798"/>
    <cellStyle name="Normalny 2 94 2 5 11 21 4" xfId="20799"/>
    <cellStyle name="Normalny 2 94 2 5 11 21 5" xfId="20800"/>
    <cellStyle name="Normalny 2 94 2 5 11 21 6" xfId="20801"/>
    <cellStyle name="Normalny 2 94 2 5 11 22" xfId="20802"/>
    <cellStyle name="Normalny 2 94 2 5 11 22 2" xfId="20803"/>
    <cellStyle name="Normalny 2 94 2 5 11 22 3" xfId="20804"/>
    <cellStyle name="Normalny 2 94 2 5 11 22 4" xfId="20805"/>
    <cellStyle name="Normalny 2 94 2 5 11 22 5" xfId="20806"/>
    <cellStyle name="Normalny 2 94 2 5 11 22 6" xfId="20807"/>
    <cellStyle name="Normalny 2 94 2 5 11 23" xfId="20808"/>
    <cellStyle name="Normalny 2 94 2 5 11 23 2" xfId="20809"/>
    <cellStyle name="Normalny 2 94 2 5 11 23 3" xfId="20810"/>
    <cellStyle name="Normalny 2 94 2 5 11 23 4" xfId="20811"/>
    <cellStyle name="Normalny 2 94 2 5 11 23 5" xfId="20812"/>
    <cellStyle name="Normalny 2 94 2 5 11 23 6" xfId="20813"/>
    <cellStyle name="Normalny 2 94 2 5 11 24" xfId="20814"/>
    <cellStyle name="Normalny 2 94 2 5 11 24 2" xfId="20815"/>
    <cellStyle name="Normalny 2 94 2 5 11 24 3" xfId="20816"/>
    <cellStyle name="Normalny 2 94 2 5 11 24 4" xfId="20817"/>
    <cellStyle name="Normalny 2 94 2 5 11 24 5" xfId="20818"/>
    <cellStyle name="Normalny 2 94 2 5 11 24 6" xfId="20819"/>
    <cellStyle name="Normalny 2 94 2 5 11 25" xfId="20820"/>
    <cellStyle name="Normalny 2 94 2 5 11 25 2" xfId="20821"/>
    <cellStyle name="Normalny 2 94 2 5 11 25 3" xfId="20822"/>
    <cellStyle name="Normalny 2 94 2 5 11 25 4" xfId="20823"/>
    <cellStyle name="Normalny 2 94 2 5 11 25 5" xfId="20824"/>
    <cellStyle name="Normalny 2 94 2 5 11 25 6" xfId="20825"/>
    <cellStyle name="Normalny 2 94 2 5 11 26" xfId="20826"/>
    <cellStyle name="Normalny 2 94 2 5 11 26 2" xfId="20827"/>
    <cellStyle name="Normalny 2 94 2 5 11 26 3" xfId="20828"/>
    <cellStyle name="Normalny 2 94 2 5 11 26 4" xfId="20829"/>
    <cellStyle name="Normalny 2 94 2 5 11 26 5" xfId="20830"/>
    <cellStyle name="Normalny 2 94 2 5 11 26 6" xfId="20831"/>
    <cellStyle name="Normalny 2 94 2 5 11 27" xfId="20832"/>
    <cellStyle name="Normalny 2 94 2 5 11 28" xfId="20833"/>
    <cellStyle name="Normalny 2 94 2 5 11 29" xfId="20834"/>
    <cellStyle name="Normalny 2 94 2 5 11 3" xfId="20835"/>
    <cellStyle name="Normalny 2 94 2 5 11 30" xfId="20836"/>
    <cellStyle name="Normalny 2 94 2 5 11 4" xfId="20837"/>
    <cellStyle name="Normalny 2 94 2 5 11 5" xfId="20838"/>
    <cellStyle name="Normalny 2 94 2 5 11 5 2" xfId="20839"/>
    <cellStyle name="Normalny 2 94 2 5 11 5 2 2" xfId="20840"/>
    <cellStyle name="Normalny 2 94 2 5 11 5 2 3" xfId="20841"/>
    <cellStyle name="Normalny 2 94 2 5 11 5 2 4" xfId="20842"/>
    <cellStyle name="Normalny 2 94 2 5 11 5 2 5" xfId="20843"/>
    <cellStyle name="Normalny 2 94 2 5 11 5 2 6" xfId="20844"/>
    <cellStyle name="Normalny 2 94 2 5 11 6" xfId="20845"/>
    <cellStyle name="Normalny 2 94 2 5 11 6 2" xfId="20846"/>
    <cellStyle name="Normalny 2 94 2 5 11 6 3" xfId="20847"/>
    <cellStyle name="Normalny 2 94 2 5 11 6 4" xfId="20848"/>
    <cellStyle name="Normalny 2 94 2 5 11 6 5" xfId="20849"/>
    <cellStyle name="Normalny 2 94 2 5 11 6 6" xfId="20850"/>
    <cellStyle name="Normalny 2 94 2 5 11 7" xfId="20851"/>
    <cellStyle name="Normalny 2 94 2 5 11 7 2" xfId="20852"/>
    <cellStyle name="Normalny 2 94 2 5 11 7 3" xfId="20853"/>
    <cellStyle name="Normalny 2 94 2 5 11 7 4" xfId="20854"/>
    <cellStyle name="Normalny 2 94 2 5 11 7 5" xfId="20855"/>
    <cellStyle name="Normalny 2 94 2 5 11 7 6" xfId="20856"/>
    <cellStyle name="Normalny 2 94 2 5 11 8" xfId="20857"/>
    <cellStyle name="Normalny 2 94 2 5 11 8 2" xfId="20858"/>
    <cellStyle name="Normalny 2 94 2 5 11 8 3" xfId="20859"/>
    <cellStyle name="Normalny 2 94 2 5 11 8 4" xfId="20860"/>
    <cellStyle name="Normalny 2 94 2 5 11 8 5" xfId="20861"/>
    <cellStyle name="Normalny 2 94 2 5 11 8 6" xfId="20862"/>
    <cellStyle name="Normalny 2 94 2 5 11 9" xfId="20863"/>
    <cellStyle name="Normalny 2 94 2 5 11 9 2" xfId="20864"/>
    <cellStyle name="Normalny 2 94 2 5 11 9 3" xfId="20865"/>
    <cellStyle name="Normalny 2 94 2 5 11 9 4" xfId="20866"/>
    <cellStyle name="Normalny 2 94 2 5 11 9 5" xfId="20867"/>
    <cellStyle name="Normalny 2 94 2 5 11 9 6" xfId="20868"/>
    <cellStyle name="Normalny 2 94 2 5 12" xfId="20869"/>
    <cellStyle name="Normalny 2 94 2 5 13" xfId="20870"/>
    <cellStyle name="Normalny 2 94 2 5 14" xfId="20871"/>
    <cellStyle name="Normalny 2 94 2 5 15" xfId="20872"/>
    <cellStyle name="Normalny 2 94 2 5 16" xfId="20873"/>
    <cellStyle name="Normalny 2 94 2 5 17" xfId="20874"/>
    <cellStyle name="Normalny 2 94 2 5 18" xfId="20875"/>
    <cellStyle name="Normalny 2 94 2 5 19" xfId="20876"/>
    <cellStyle name="Normalny 2 94 2 5 2" xfId="20877"/>
    <cellStyle name="Normalny 2 94 2 5 2 10" xfId="20878"/>
    <cellStyle name="Normalny 2 94 2 5 2 10 2" xfId="20879"/>
    <cellStyle name="Normalny 2 94 2 5 2 10 3" xfId="20880"/>
    <cellStyle name="Normalny 2 94 2 5 2 10 4" xfId="20881"/>
    <cellStyle name="Normalny 2 94 2 5 2 10 5" xfId="20882"/>
    <cellStyle name="Normalny 2 94 2 5 2 10 6" xfId="20883"/>
    <cellStyle name="Normalny 2 94 2 5 2 100" xfId="20884"/>
    <cellStyle name="Normalny 2 94 2 5 2 100 2" xfId="20885"/>
    <cellStyle name="Normalny 2 94 2 5 2 100 3" xfId="20886"/>
    <cellStyle name="Normalny 2 94 2 5 2 100 4" xfId="20887"/>
    <cellStyle name="Normalny 2 94 2 5 2 100 5" xfId="20888"/>
    <cellStyle name="Normalny 2 94 2 5 2 100 6" xfId="20889"/>
    <cellStyle name="Normalny 2 94 2 5 2 101" xfId="20890"/>
    <cellStyle name="Normalny 2 94 2 5 2 101 2" xfId="20891"/>
    <cellStyle name="Normalny 2 94 2 5 2 101 3" xfId="20892"/>
    <cellStyle name="Normalny 2 94 2 5 2 101 4" xfId="20893"/>
    <cellStyle name="Normalny 2 94 2 5 2 101 5" xfId="20894"/>
    <cellStyle name="Normalny 2 94 2 5 2 101 6" xfId="20895"/>
    <cellStyle name="Normalny 2 94 2 5 2 102" xfId="20896"/>
    <cellStyle name="Normalny 2 94 2 5 2 102 2" xfId="20897"/>
    <cellStyle name="Normalny 2 94 2 5 2 102 3" xfId="20898"/>
    <cellStyle name="Normalny 2 94 2 5 2 102 4" xfId="20899"/>
    <cellStyle name="Normalny 2 94 2 5 2 102 5" xfId="20900"/>
    <cellStyle name="Normalny 2 94 2 5 2 102 6" xfId="20901"/>
    <cellStyle name="Normalny 2 94 2 5 2 103" xfId="20902"/>
    <cellStyle name="Normalny 2 94 2 5 2 103 2" xfId="20903"/>
    <cellStyle name="Normalny 2 94 2 5 2 103 3" xfId="20904"/>
    <cellStyle name="Normalny 2 94 2 5 2 103 4" xfId="20905"/>
    <cellStyle name="Normalny 2 94 2 5 2 103 5" xfId="20906"/>
    <cellStyle name="Normalny 2 94 2 5 2 103 6" xfId="20907"/>
    <cellStyle name="Normalny 2 94 2 5 2 104" xfId="20908"/>
    <cellStyle name="Normalny 2 94 2 5 2 104 2" xfId="20909"/>
    <cellStyle name="Normalny 2 94 2 5 2 104 3" xfId="20910"/>
    <cellStyle name="Normalny 2 94 2 5 2 104 4" xfId="20911"/>
    <cellStyle name="Normalny 2 94 2 5 2 104 5" xfId="20912"/>
    <cellStyle name="Normalny 2 94 2 5 2 104 6" xfId="20913"/>
    <cellStyle name="Normalny 2 94 2 5 2 105" xfId="20914"/>
    <cellStyle name="Normalny 2 94 2 5 2 105 2" xfId="20915"/>
    <cellStyle name="Normalny 2 94 2 5 2 105 3" xfId="20916"/>
    <cellStyle name="Normalny 2 94 2 5 2 105 4" xfId="20917"/>
    <cellStyle name="Normalny 2 94 2 5 2 105 5" xfId="20918"/>
    <cellStyle name="Normalny 2 94 2 5 2 105 6" xfId="20919"/>
    <cellStyle name="Normalny 2 94 2 5 2 106" xfId="20920"/>
    <cellStyle name="Normalny 2 94 2 5 2 106 2" xfId="20921"/>
    <cellStyle name="Normalny 2 94 2 5 2 106 3" xfId="20922"/>
    <cellStyle name="Normalny 2 94 2 5 2 106 4" xfId="20923"/>
    <cellStyle name="Normalny 2 94 2 5 2 106 5" xfId="20924"/>
    <cellStyle name="Normalny 2 94 2 5 2 106 6" xfId="20925"/>
    <cellStyle name="Normalny 2 94 2 5 2 107" xfId="20926"/>
    <cellStyle name="Normalny 2 94 2 5 2 107 2" xfId="20927"/>
    <cellStyle name="Normalny 2 94 2 5 2 107 3" xfId="20928"/>
    <cellStyle name="Normalny 2 94 2 5 2 107 4" xfId="20929"/>
    <cellStyle name="Normalny 2 94 2 5 2 107 5" xfId="20930"/>
    <cellStyle name="Normalny 2 94 2 5 2 107 6" xfId="20931"/>
    <cellStyle name="Normalny 2 94 2 5 2 108" xfId="20932"/>
    <cellStyle name="Normalny 2 94 2 5 2 108 2" xfId="20933"/>
    <cellStyle name="Normalny 2 94 2 5 2 108 3" xfId="20934"/>
    <cellStyle name="Normalny 2 94 2 5 2 108 4" xfId="20935"/>
    <cellStyle name="Normalny 2 94 2 5 2 108 5" xfId="20936"/>
    <cellStyle name="Normalny 2 94 2 5 2 108 6" xfId="20937"/>
    <cellStyle name="Normalny 2 94 2 5 2 109" xfId="20938"/>
    <cellStyle name="Normalny 2 94 2 5 2 11" xfId="20939"/>
    <cellStyle name="Normalny 2 94 2 5 2 11 2" xfId="20940"/>
    <cellStyle name="Normalny 2 94 2 5 2 11 3" xfId="20941"/>
    <cellStyle name="Normalny 2 94 2 5 2 11 4" xfId="20942"/>
    <cellStyle name="Normalny 2 94 2 5 2 11 5" xfId="20943"/>
    <cellStyle name="Normalny 2 94 2 5 2 11 6" xfId="20944"/>
    <cellStyle name="Normalny 2 94 2 5 2 110" xfId="20945"/>
    <cellStyle name="Normalny 2 94 2 5 2 111" xfId="20946"/>
    <cellStyle name="Normalny 2 94 2 5 2 112" xfId="20947"/>
    <cellStyle name="Normalny 2 94 2 5 2 113" xfId="20948"/>
    <cellStyle name="Normalny 2 94 2 5 2 114" xfId="20949"/>
    <cellStyle name="Normalny 2 94 2 5 2 12" xfId="20950"/>
    <cellStyle name="Normalny 2 94 2 5 2 12 2" xfId="20951"/>
    <cellStyle name="Normalny 2 94 2 5 2 12 3" xfId="20952"/>
    <cellStyle name="Normalny 2 94 2 5 2 12 4" xfId="20953"/>
    <cellStyle name="Normalny 2 94 2 5 2 12 5" xfId="20954"/>
    <cellStyle name="Normalny 2 94 2 5 2 12 6" xfId="20955"/>
    <cellStyle name="Normalny 2 94 2 5 2 13" xfId="20956"/>
    <cellStyle name="Normalny 2 94 2 5 2 13 2" xfId="20957"/>
    <cellStyle name="Normalny 2 94 2 5 2 13 3" xfId="20958"/>
    <cellStyle name="Normalny 2 94 2 5 2 13 4" xfId="20959"/>
    <cellStyle name="Normalny 2 94 2 5 2 13 5" xfId="20960"/>
    <cellStyle name="Normalny 2 94 2 5 2 13 6" xfId="20961"/>
    <cellStyle name="Normalny 2 94 2 5 2 14" xfId="20962"/>
    <cellStyle name="Normalny 2 94 2 5 2 14 2" xfId="20963"/>
    <cellStyle name="Normalny 2 94 2 5 2 14 3" xfId="20964"/>
    <cellStyle name="Normalny 2 94 2 5 2 14 4" xfId="20965"/>
    <cellStyle name="Normalny 2 94 2 5 2 14 5" xfId="20966"/>
    <cellStyle name="Normalny 2 94 2 5 2 14 6" xfId="20967"/>
    <cellStyle name="Normalny 2 94 2 5 2 15" xfId="20968"/>
    <cellStyle name="Normalny 2 94 2 5 2 15 2" xfId="20969"/>
    <cellStyle name="Normalny 2 94 2 5 2 15 3" xfId="20970"/>
    <cellStyle name="Normalny 2 94 2 5 2 15 4" xfId="20971"/>
    <cellStyle name="Normalny 2 94 2 5 2 15 5" xfId="20972"/>
    <cellStyle name="Normalny 2 94 2 5 2 15 6" xfId="20973"/>
    <cellStyle name="Normalny 2 94 2 5 2 16" xfId="20974"/>
    <cellStyle name="Normalny 2 94 2 5 2 16 2" xfId="20975"/>
    <cellStyle name="Normalny 2 94 2 5 2 16 3" xfId="20976"/>
    <cellStyle name="Normalny 2 94 2 5 2 16 4" xfId="20977"/>
    <cellStyle name="Normalny 2 94 2 5 2 16 5" xfId="20978"/>
    <cellStyle name="Normalny 2 94 2 5 2 16 6" xfId="20979"/>
    <cellStyle name="Normalny 2 94 2 5 2 17" xfId="20980"/>
    <cellStyle name="Normalny 2 94 2 5 2 17 2" xfId="20981"/>
    <cellStyle name="Normalny 2 94 2 5 2 17 3" xfId="20982"/>
    <cellStyle name="Normalny 2 94 2 5 2 17 4" xfId="20983"/>
    <cellStyle name="Normalny 2 94 2 5 2 17 5" xfId="20984"/>
    <cellStyle name="Normalny 2 94 2 5 2 17 6" xfId="20985"/>
    <cellStyle name="Normalny 2 94 2 5 2 18" xfId="20986"/>
    <cellStyle name="Normalny 2 94 2 5 2 18 2" xfId="20987"/>
    <cellStyle name="Normalny 2 94 2 5 2 18 3" xfId="20988"/>
    <cellStyle name="Normalny 2 94 2 5 2 18 4" xfId="20989"/>
    <cellStyle name="Normalny 2 94 2 5 2 18 5" xfId="20990"/>
    <cellStyle name="Normalny 2 94 2 5 2 18 6" xfId="20991"/>
    <cellStyle name="Normalny 2 94 2 5 2 19" xfId="20992"/>
    <cellStyle name="Normalny 2 94 2 5 2 19 2" xfId="20993"/>
    <cellStyle name="Normalny 2 94 2 5 2 19 3" xfId="20994"/>
    <cellStyle name="Normalny 2 94 2 5 2 19 4" xfId="20995"/>
    <cellStyle name="Normalny 2 94 2 5 2 19 5" xfId="20996"/>
    <cellStyle name="Normalny 2 94 2 5 2 19 6" xfId="20997"/>
    <cellStyle name="Normalny 2 94 2 5 2 2" xfId="20998"/>
    <cellStyle name="Normalny 2 94 2 5 2 2 10" xfId="20999"/>
    <cellStyle name="Normalny 2 94 2 5 2 2 11" xfId="21000"/>
    <cellStyle name="Normalny 2 94 2 5 2 2 12" xfId="21001"/>
    <cellStyle name="Normalny 2 94 2 5 2 2 13" xfId="21002"/>
    <cellStyle name="Normalny 2 94 2 5 2 2 14" xfId="21003"/>
    <cellStyle name="Normalny 2 94 2 5 2 2 15" xfId="21004"/>
    <cellStyle name="Normalny 2 94 2 5 2 2 16" xfId="21005"/>
    <cellStyle name="Normalny 2 94 2 5 2 2 17" xfId="21006"/>
    <cellStyle name="Normalny 2 94 2 5 2 2 18" xfId="21007"/>
    <cellStyle name="Normalny 2 94 2 5 2 2 19" xfId="21008"/>
    <cellStyle name="Normalny 2 94 2 5 2 2 2" xfId="21009"/>
    <cellStyle name="Normalny 2 94 2 5 2 2 2 10" xfId="21010"/>
    <cellStyle name="Normalny 2 94 2 5 2 2 2 10 2" xfId="21011"/>
    <cellStyle name="Normalny 2 94 2 5 2 2 2 10 3" xfId="21012"/>
    <cellStyle name="Normalny 2 94 2 5 2 2 2 10 4" xfId="21013"/>
    <cellStyle name="Normalny 2 94 2 5 2 2 2 10 5" xfId="21014"/>
    <cellStyle name="Normalny 2 94 2 5 2 2 2 10 6" xfId="21015"/>
    <cellStyle name="Normalny 2 94 2 5 2 2 2 11" xfId="21016"/>
    <cellStyle name="Normalny 2 94 2 5 2 2 2 11 2" xfId="21017"/>
    <cellStyle name="Normalny 2 94 2 5 2 2 2 11 3" xfId="21018"/>
    <cellStyle name="Normalny 2 94 2 5 2 2 2 11 4" xfId="21019"/>
    <cellStyle name="Normalny 2 94 2 5 2 2 2 11 5" xfId="21020"/>
    <cellStyle name="Normalny 2 94 2 5 2 2 2 11 6" xfId="21021"/>
    <cellStyle name="Normalny 2 94 2 5 2 2 2 12" xfId="21022"/>
    <cellStyle name="Normalny 2 94 2 5 2 2 2 12 2" xfId="21023"/>
    <cellStyle name="Normalny 2 94 2 5 2 2 2 12 3" xfId="21024"/>
    <cellStyle name="Normalny 2 94 2 5 2 2 2 12 4" xfId="21025"/>
    <cellStyle name="Normalny 2 94 2 5 2 2 2 12 5" xfId="21026"/>
    <cellStyle name="Normalny 2 94 2 5 2 2 2 12 6" xfId="21027"/>
    <cellStyle name="Normalny 2 94 2 5 2 2 2 13" xfId="21028"/>
    <cellStyle name="Normalny 2 94 2 5 2 2 2 13 2" xfId="21029"/>
    <cellStyle name="Normalny 2 94 2 5 2 2 2 13 3" xfId="21030"/>
    <cellStyle name="Normalny 2 94 2 5 2 2 2 13 4" xfId="21031"/>
    <cellStyle name="Normalny 2 94 2 5 2 2 2 13 5" xfId="21032"/>
    <cellStyle name="Normalny 2 94 2 5 2 2 2 13 6" xfId="21033"/>
    <cellStyle name="Normalny 2 94 2 5 2 2 2 14" xfId="21034"/>
    <cellStyle name="Normalny 2 94 2 5 2 2 2 14 2" xfId="21035"/>
    <cellStyle name="Normalny 2 94 2 5 2 2 2 14 3" xfId="21036"/>
    <cellStyle name="Normalny 2 94 2 5 2 2 2 14 4" xfId="21037"/>
    <cellStyle name="Normalny 2 94 2 5 2 2 2 14 5" xfId="21038"/>
    <cellStyle name="Normalny 2 94 2 5 2 2 2 14 6" xfId="21039"/>
    <cellStyle name="Normalny 2 94 2 5 2 2 2 15" xfId="21040"/>
    <cellStyle name="Normalny 2 94 2 5 2 2 2 15 2" xfId="21041"/>
    <cellStyle name="Normalny 2 94 2 5 2 2 2 15 3" xfId="21042"/>
    <cellStyle name="Normalny 2 94 2 5 2 2 2 15 4" xfId="21043"/>
    <cellStyle name="Normalny 2 94 2 5 2 2 2 15 5" xfId="21044"/>
    <cellStyle name="Normalny 2 94 2 5 2 2 2 15 6" xfId="21045"/>
    <cellStyle name="Normalny 2 94 2 5 2 2 2 16" xfId="21046"/>
    <cellStyle name="Normalny 2 94 2 5 2 2 2 16 2" xfId="21047"/>
    <cellStyle name="Normalny 2 94 2 5 2 2 2 16 3" xfId="21048"/>
    <cellStyle name="Normalny 2 94 2 5 2 2 2 16 4" xfId="21049"/>
    <cellStyle name="Normalny 2 94 2 5 2 2 2 16 5" xfId="21050"/>
    <cellStyle name="Normalny 2 94 2 5 2 2 2 16 6" xfId="21051"/>
    <cellStyle name="Normalny 2 94 2 5 2 2 2 17" xfId="21052"/>
    <cellStyle name="Normalny 2 94 2 5 2 2 2 17 2" xfId="21053"/>
    <cellStyle name="Normalny 2 94 2 5 2 2 2 17 3" xfId="21054"/>
    <cellStyle name="Normalny 2 94 2 5 2 2 2 17 4" xfId="21055"/>
    <cellStyle name="Normalny 2 94 2 5 2 2 2 17 5" xfId="21056"/>
    <cellStyle name="Normalny 2 94 2 5 2 2 2 17 6" xfId="21057"/>
    <cellStyle name="Normalny 2 94 2 5 2 2 2 18" xfId="21058"/>
    <cellStyle name="Normalny 2 94 2 5 2 2 2 18 2" xfId="21059"/>
    <cellStyle name="Normalny 2 94 2 5 2 2 2 18 3" xfId="21060"/>
    <cellStyle name="Normalny 2 94 2 5 2 2 2 18 4" xfId="21061"/>
    <cellStyle name="Normalny 2 94 2 5 2 2 2 18 5" xfId="21062"/>
    <cellStyle name="Normalny 2 94 2 5 2 2 2 18 6" xfId="21063"/>
    <cellStyle name="Normalny 2 94 2 5 2 2 2 19" xfId="21064"/>
    <cellStyle name="Normalny 2 94 2 5 2 2 2 19 2" xfId="21065"/>
    <cellStyle name="Normalny 2 94 2 5 2 2 2 19 3" xfId="21066"/>
    <cellStyle name="Normalny 2 94 2 5 2 2 2 19 4" xfId="21067"/>
    <cellStyle name="Normalny 2 94 2 5 2 2 2 19 5" xfId="21068"/>
    <cellStyle name="Normalny 2 94 2 5 2 2 2 19 6" xfId="21069"/>
    <cellStyle name="Normalny 2 94 2 5 2 2 2 2" xfId="21070"/>
    <cellStyle name="Normalny 2 94 2 5 2 2 2 2 2" xfId="21071"/>
    <cellStyle name="Normalny 2 94 2 5 2 2 2 2 2 2" xfId="21072"/>
    <cellStyle name="Normalny 2 94 2 5 2 2 2 2 2 3" xfId="21073"/>
    <cellStyle name="Normalny 2 94 2 5 2 2 2 2 2 4" xfId="21074"/>
    <cellStyle name="Normalny 2 94 2 5 2 2 2 2 2 5" xfId="21075"/>
    <cellStyle name="Normalny 2 94 2 5 2 2 2 2 2 6" xfId="21076"/>
    <cellStyle name="Normalny 2 94 2 5 2 2 2 20" xfId="21077"/>
    <cellStyle name="Normalny 2 94 2 5 2 2 2 20 2" xfId="21078"/>
    <cellStyle name="Normalny 2 94 2 5 2 2 2 20 3" xfId="21079"/>
    <cellStyle name="Normalny 2 94 2 5 2 2 2 20 4" xfId="21080"/>
    <cellStyle name="Normalny 2 94 2 5 2 2 2 20 5" xfId="21081"/>
    <cellStyle name="Normalny 2 94 2 5 2 2 2 20 6" xfId="21082"/>
    <cellStyle name="Normalny 2 94 2 5 2 2 2 21" xfId="21083"/>
    <cellStyle name="Normalny 2 94 2 5 2 2 2 21 2" xfId="21084"/>
    <cellStyle name="Normalny 2 94 2 5 2 2 2 21 3" xfId="21085"/>
    <cellStyle name="Normalny 2 94 2 5 2 2 2 21 4" xfId="21086"/>
    <cellStyle name="Normalny 2 94 2 5 2 2 2 21 5" xfId="21087"/>
    <cellStyle name="Normalny 2 94 2 5 2 2 2 21 6" xfId="21088"/>
    <cellStyle name="Normalny 2 94 2 5 2 2 2 22" xfId="21089"/>
    <cellStyle name="Normalny 2 94 2 5 2 2 2 22 2" xfId="21090"/>
    <cellStyle name="Normalny 2 94 2 5 2 2 2 22 3" xfId="21091"/>
    <cellStyle name="Normalny 2 94 2 5 2 2 2 22 4" xfId="21092"/>
    <cellStyle name="Normalny 2 94 2 5 2 2 2 22 5" xfId="21093"/>
    <cellStyle name="Normalny 2 94 2 5 2 2 2 22 6" xfId="21094"/>
    <cellStyle name="Normalny 2 94 2 5 2 2 2 23" xfId="21095"/>
    <cellStyle name="Normalny 2 94 2 5 2 2 2 23 2" xfId="21096"/>
    <cellStyle name="Normalny 2 94 2 5 2 2 2 23 3" xfId="21097"/>
    <cellStyle name="Normalny 2 94 2 5 2 2 2 23 4" xfId="21098"/>
    <cellStyle name="Normalny 2 94 2 5 2 2 2 23 5" xfId="21099"/>
    <cellStyle name="Normalny 2 94 2 5 2 2 2 23 6" xfId="21100"/>
    <cellStyle name="Normalny 2 94 2 5 2 2 2 24" xfId="21101"/>
    <cellStyle name="Normalny 2 94 2 5 2 2 2 24 2" xfId="21102"/>
    <cellStyle name="Normalny 2 94 2 5 2 2 2 24 3" xfId="21103"/>
    <cellStyle name="Normalny 2 94 2 5 2 2 2 24 4" xfId="21104"/>
    <cellStyle name="Normalny 2 94 2 5 2 2 2 24 5" xfId="21105"/>
    <cellStyle name="Normalny 2 94 2 5 2 2 2 24 6" xfId="21106"/>
    <cellStyle name="Normalny 2 94 2 5 2 2 2 25" xfId="21107"/>
    <cellStyle name="Normalny 2 94 2 5 2 2 2 26" xfId="21108"/>
    <cellStyle name="Normalny 2 94 2 5 2 2 2 27" xfId="21109"/>
    <cellStyle name="Normalny 2 94 2 5 2 2 2 28" xfId="21110"/>
    <cellStyle name="Normalny 2 94 2 5 2 2 2 3" xfId="21111"/>
    <cellStyle name="Normalny 2 94 2 5 2 2 2 3 2" xfId="21112"/>
    <cellStyle name="Normalny 2 94 2 5 2 2 2 3 3" xfId="21113"/>
    <cellStyle name="Normalny 2 94 2 5 2 2 2 3 4" xfId="21114"/>
    <cellStyle name="Normalny 2 94 2 5 2 2 2 3 5" xfId="21115"/>
    <cellStyle name="Normalny 2 94 2 5 2 2 2 3 6" xfId="21116"/>
    <cellStyle name="Normalny 2 94 2 5 2 2 2 4" xfId="21117"/>
    <cellStyle name="Normalny 2 94 2 5 2 2 2 4 2" xfId="21118"/>
    <cellStyle name="Normalny 2 94 2 5 2 2 2 4 3" xfId="21119"/>
    <cellStyle name="Normalny 2 94 2 5 2 2 2 4 4" xfId="21120"/>
    <cellStyle name="Normalny 2 94 2 5 2 2 2 4 5" xfId="21121"/>
    <cellStyle name="Normalny 2 94 2 5 2 2 2 4 6" xfId="21122"/>
    <cellStyle name="Normalny 2 94 2 5 2 2 2 5" xfId="21123"/>
    <cellStyle name="Normalny 2 94 2 5 2 2 2 5 2" xfId="21124"/>
    <cellStyle name="Normalny 2 94 2 5 2 2 2 5 3" xfId="21125"/>
    <cellStyle name="Normalny 2 94 2 5 2 2 2 5 4" xfId="21126"/>
    <cellStyle name="Normalny 2 94 2 5 2 2 2 5 5" xfId="21127"/>
    <cellStyle name="Normalny 2 94 2 5 2 2 2 5 6" xfId="21128"/>
    <cellStyle name="Normalny 2 94 2 5 2 2 2 6" xfId="21129"/>
    <cellStyle name="Normalny 2 94 2 5 2 2 2 6 2" xfId="21130"/>
    <cellStyle name="Normalny 2 94 2 5 2 2 2 6 3" xfId="21131"/>
    <cellStyle name="Normalny 2 94 2 5 2 2 2 6 4" xfId="21132"/>
    <cellStyle name="Normalny 2 94 2 5 2 2 2 6 5" xfId="21133"/>
    <cellStyle name="Normalny 2 94 2 5 2 2 2 6 6" xfId="21134"/>
    <cellStyle name="Normalny 2 94 2 5 2 2 2 7" xfId="21135"/>
    <cellStyle name="Normalny 2 94 2 5 2 2 2 7 2" xfId="21136"/>
    <cellStyle name="Normalny 2 94 2 5 2 2 2 7 3" xfId="21137"/>
    <cellStyle name="Normalny 2 94 2 5 2 2 2 7 4" xfId="21138"/>
    <cellStyle name="Normalny 2 94 2 5 2 2 2 7 5" xfId="21139"/>
    <cellStyle name="Normalny 2 94 2 5 2 2 2 7 6" xfId="21140"/>
    <cellStyle name="Normalny 2 94 2 5 2 2 2 8" xfId="21141"/>
    <cellStyle name="Normalny 2 94 2 5 2 2 2 8 2" xfId="21142"/>
    <cellStyle name="Normalny 2 94 2 5 2 2 2 8 3" xfId="21143"/>
    <cellStyle name="Normalny 2 94 2 5 2 2 2 8 4" xfId="21144"/>
    <cellStyle name="Normalny 2 94 2 5 2 2 2 8 5" xfId="21145"/>
    <cellStyle name="Normalny 2 94 2 5 2 2 2 8 6" xfId="21146"/>
    <cellStyle name="Normalny 2 94 2 5 2 2 2 9" xfId="21147"/>
    <cellStyle name="Normalny 2 94 2 5 2 2 2 9 2" xfId="21148"/>
    <cellStyle name="Normalny 2 94 2 5 2 2 2 9 3" xfId="21149"/>
    <cellStyle name="Normalny 2 94 2 5 2 2 2 9 4" xfId="21150"/>
    <cellStyle name="Normalny 2 94 2 5 2 2 2 9 5" xfId="21151"/>
    <cellStyle name="Normalny 2 94 2 5 2 2 2 9 6" xfId="21152"/>
    <cellStyle name="Normalny 2 94 2 5 2 2 20" xfId="21153"/>
    <cellStyle name="Normalny 2 94 2 5 2 2 21" xfId="21154"/>
    <cellStyle name="Normalny 2 94 2 5 2 2 22" xfId="21155"/>
    <cellStyle name="Normalny 2 94 2 5 2 2 23" xfId="21156"/>
    <cellStyle name="Normalny 2 94 2 5 2 2 24" xfId="21157"/>
    <cellStyle name="Normalny 2 94 2 5 2 2 25" xfId="21158"/>
    <cellStyle name="Normalny 2 94 2 5 2 2 26" xfId="21159"/>
    <cellStyle name="Normalny 2 94 2 5 2 2 27" xfId="21160"/>
    <cellStyle name="Normalny 2 94 2 5 2 2 27 2" xfId="21161"/>
    <cellStyle name="Normalny 2 94 2 5 2 2 27 3" xfId="21162"/>
    <cellStyle name="Normalny 2 94 2 5 2 2 27 4" xfId="21163"/>
    <cellStyle name="Normalny 2 94 2 5 2 2 27 5" xfId="21164"/>
    <cellStyle name="Normalny 2 94 2 5 2 2 27 6" xfId="21165"/>
    <cellStyle name="Normalny 2 94 2 5 2 2 28" xfId="21166"/>
    <cellStyle name="Normalny 2 94 2 5 2 2 28 2" xfId="21167"/>
    <cellStyle name="Normalny 2 94 2 5 2 2 28 3" xfId="21168"/>
    <cellStyle name="Normalny 2 94 2 5 2 2 28 4" xfId="21169"/>
    <cellStyle name="Normalny 2 94 2 5 2 2 28 5" xfId="21170"/>
    <cellStyle name="Normalny 2 94 2 5 2 2 28 6" xfId="21171"/>
    <cellStyle name="Normalny 2 94 2 5 2 2 3" xfId="21172"/>
    <cellStyle name="Normalny 2 94 2 5 2 2 3 2" xfId="21173"/>
    <cellStyle name="Normalny 2 94 2 5 2 2 3 3" xfId="21174"/>
    <cellStyle name="Normalny 2 94 2 5 2 2 3 4" xfId="21175"/>
    <cellStyle name="Normalny 2 94 2 5 2 2 3 5" xfId="21176"/>
    <cellStyle name="Normalny 2 94 2 5 2 2 3 6" xfId="21177"/>
    <cellStyle name="Normalny 2 94 2 5 2 2 4" xfId="21178"/>
    <cellStyle name="Normalny 2 94 2 5 2 2 4 2" xfId="21179"/>
    <cellStyle name="Normalny 2 94 2 5 2 2 4 3" xfId="21180"/>
    <cellStyle name="Normalny 2 94 2 5 2 2 4 4" xfId="21181"/>
    <cellStyle name="Normalny 2 94 2 5 2 2 4 5" xfId="21182"/>
    <cellStyle name="Normalny 2 94 2 5 2 2 4 6" xfId="21183"/>
    <cellStyle name="Normalny 2 94 2 5 2 2 5" xfId="21184"/>
    <cellStyle name="Normalny 2 94 2 5 2 2 5 2" xfId="21185"/>
    <cellStyle name="Normalny 2 94 2 5 2 2 5 3" xfId="21186"/>
    <cellStyle name="Normalny 2 94 2 5 2 2 5 4" xfId="21187"/>
    <cellStyle name="Normalny 2 94 2 5 2 2 5 5" xfId="21188"/>
    <cellStyle name="Normalny 2 94 2 5 2 2 5 6" xfId="21189"/>
    <cellStyle name="Normalny 2 94 2 5 2 2 6" xfId="21190"/>
    <cellStyle name="Normalny 2 94 2 5 2 2 7" xfId="21191"/>
    <cellStyle name="Normalny 2 94 2 5 2 2 8" xfId="21192"/>
    <cellStyle name="Normalny 2 94 2 5 2 2 9" xfId="21193"/>
    <cellStyle name="Normalny 2 94 2 5 2 20" xfId="21194"/>
    <cellStyle name="Normalny 2 94 2 5 2 20 2" xfId="21195"/>
    <cellStyle name="Normalny 2 94 2 5 2 20 3" xfId="21196"/>
    <cellStyle name="Normalny 2 94 2 5 2 20 4" xfId="21197"/>
    <cellStyle name="Normalny 2 94 2 5 2 20 5" xfId="21198"/>
    <cellStyle name="Normalny 2 94 2 5 2 20 6" xfId="21199"/>
    <cellStyle name="Normalny 2 94 2 5 2 21" xfId="21200"/>
    <cellStyle name="Normalny 2 94 2 5 2 21 2" xfId="21201"/>
    <cellStyle name="Normalny 2 94 2 5 2 21 3" xfId="21202"/>
    <cellStyle name="Normalny 2 94 2 5 2 21 4" xfId="21203"/>
    <cellStyle name="Normalny 2 94 2 5 2 21 5" xfId="21204"/>
    <cellStyle name="Normalny 2 94 2 5 2 21 6" xfId="21205"/>
    <cellStyle name="Normalny 2 94 2 5 2 22" xfId="21206"/>
    <cellStyle name="Normalny 2 94 2 5 2 22 2" xfId="21207"/>
    <cellStyle name="Normalny 2 94 2 5 2 22 3" xfId="21208"/>
    <cellStyle name="Normalny 2 94 2 5 2 22 4" xfId="21209"/>
    <cellStyle name="Normalny 2 94 2 5 2 22 5" xfId="21210"/>
    <cellStyle name="Normalny 2 94 2 5 2 22 6" xfId="21211"/>
    <cellStyle name="Normalny 2 94 2 5 2 23" xfId="21212"/>
    <cellStyle name="Normalny 2 94 2 5 2 23 2" xfId="21213"/>
    <cellStyle name="Normalny 2 94 2 5 2 23 3" xfId="21214"/>
    <cellStyle name="Normalny 2 94 2 5 2 23 4" xfId="21215"/>
    <cellStyle name="Normalny 2 94 2 5 2 23 5" xfId="21216"/>
    <cellStyle name="Normalny 2 94 2 5 2 23 6" xfId="21217"/>
    <cellStyle name="Normalny 2 94 2 5 2 24" xfId="21218"/>
    <cellStyle name="Normalny 2 94 2 5 2 24 2" xfId="21219"/>
    <cellStyle name="Normalny 2 94 2 5 2 24 3" xfId="21220"/>
    <cellStyle name="Normalny 2 94 2 5 2 24 4" xfId="21221"/>
    <cellStyle name="Normalny 2 94 2 5 2 24 5" xfId="21222"/>
    <cellStyle name="Normalny 2 94 2 5 2 24 6" xfId="21223"/>
    <cellStyle name="Normalny 2 94 2 5 2 25" xfId="21224"/>
    <cellStyle name="Normalny 2 94 2 5 2 25 2" xfId="21225"/>
    <cellStyle name="Normalny 2 94 2 5 2 25 3" xfId="21226"/>
    <cellStyle name="Normalny 2 94 2 5 2 25 4" xfId="21227"/>
    <cellStyle name="Normalny 2 94 2 5 2 25 5" xfId="21228"/>
    <cellStyle name="Normalny 2 94 2 5 2 25 6" xfId="21229"/>
    <cellStyle name="Normalny 2 94 2 5 2 26" xfId="21230"/>
    <cellStyle name="Normalny 2 94 2 5 2 26 2" xfId="21231"/>
    <cellStyle name="Normalny 2 94 2 5 2 26 3" xfId="21232"/>
    <cellStyle name="Normalny 2 94 2 5 2 26 4" xfId="21233"/>
    <cellStyle name="Normalny 2 94 2 5 2 26 5" xfId="21234"/>
    <cellStyle name="Normalny 2 94 2 5 2 26 6" xfId="21235"/>
    <cellStyle name="Normalny 2 94 2 5 2 27" xfId="21236"/>
    <cellStyle name="Normalny 2 94 2 5 2 27 2" xfId="21237"/>
    <cellStyle name="Normalny 2 94 2 5 2 27 3" xfId="21238"/>
    <cellStyle name="Normalny 2 94 2 5 2 27 4" xfId="21239"/>
    <cellStyle name="Normalny 2 94 2 5 2 27 5" xfId="21240"/>
    <cellStyle name="Normalny 2 94 2 5 2 27 6" xfId="21241"/>
    <cellStyle name="Normalny 2 94 2 5 2 28" xfId="21242"/>
    <cellStyle name="Normalny 2 94 2 5 2 28 2" xfId="21243"/>
    <cellStyle name="Normalny 2 94 2 5 2 28 3" xfId="21244"/>
    <cellStyle name="Normalny 2 94 2 5 2 28 4" xfId="21245"/>
    <cellStyle name="Normalny 2 94 2 5 2 28 5" xfId="21246"/>
    <cellStyle name="Normalny 2 94 2 5 2 28 6" xfId="21247"/>
    <cellStyle name="Normalny 2 94 2 5 2 29" xfId="21248"/>
    <cellStyle name="Normalny 2 94 2 5 2 29 2" xfId="21249"/>
    <cellStyle name="Normalny 2 94 2 5 2 29 3" xfId="21250"/>
    <cellStyle name="Normalny 2 94 2 5 2 29 4" xfId="21251"/>
    <cellStyle name="Normalny 2 94 2 5 2 29 5" xfId="21252"/>
    <cellStyle name="Normalny 2 94 2 5 2 29 6" xfId="21253"/>
    <cellStyle name="Normalny 2 94 2 5 2 3" xfId="21254"/>
    <cellStyle name="Normalny 2 94 2 5 2 3 2" xfId="21255"/>
    <cellStyle name="Normalny 2 94 2 5 2 3 3" xfId="21256"/>
    <cellStyle name="Normalny 2 94 2 5 2 3 4" xfId="21257"/>
    <cellStyle name="Normalny 2 94 2 5 2 3 5" xfId="21258"/>
    <cellStyle name="Normalny 2 94 2 5 2 3 6" xfId="21259"/>
    <cellStyle name="Normalny 2 94 2 5 2 30" xfId="21260"/>
    <cellStyle name="Normalny 2 94 2 5 2 30 2" xfId="21261"/>
    <cellStyle name="Normalny 2 94 2 5 2 30 3" xfId="21262"/>
    <cellStyle name="Normalny 2 94 2 5 2 30 4" xfId="21263"/>
    <cellStyle name="Normalny 2 94 2 5 2 30 5" xfId="21264"/>
    <cellStyle name="Normalny 2 94 2 5 2 30 6" xfId="21265"/>
    <cellStyle name="Normalny 2 94 2 5 2 31" xfId="21266"/>
    <cellStyle name="Normalny 2 94 2 5 2 31 2" xfId="21267"/>
    <cellStyle name="Normalny 2 94 2 5 2 31 3" xfId="21268"/>
    <cellStyle name="Normalny 2 94 2 5 2 31 4" xfId="21269"/>
    <cellStyle name="Normalny 2 94 2 5 2 31 5" xfId="21270"/>
    <cellStyle name="Normalny 2 94 2 5 2 31 6" xfId="21271"/>
    <cellStyle name="Normalny 2 94 2 5 2 32" xfId="21272"/>
    <cellStyle name="Normalny 2 94 2 5 2 32 2" xfId="21273"/>
    <cellStyle name="Normalny 2 94 2 5 2 32 3" xfId="21274"/>
    <cellStyle name="Normalny 2 94 2 5 2 32 4" xfId="21275"/>
    <cellStyle name="Normalny 2 94 2 5 2 32 5" xfId="21276"/>
    <cellStyle name="Normalny 2 94 2 5 2 32 6" xfId="21277"/>
    <cellStyle name="Normalny 2 94 2 5 2 33" xfId="21278"/>
    <cellStyle name="Normalny 2 94 2 5 2 33 2" xfId="21279"/>
    <cellStyle name="Normalny 2 94 2 5 2 33 3" xfId="21280"/>
    <cellStyle name="Normalny 2 94 2 5 2 33 4" xfId="21281"/>
    <cellStyle name="Normalny 2 94 2 5 2 33 5" xfId="21282"/>
    <cellStyle name="Normalny 2 94 2 5 2 33 6" xfId="21283"/>
    <cellStyle name="Normalny 2 94 2 5 2 34" xfId="21284"/>
    <cellStyle name="Normalny 2 94 2 5 2 34 2" xfId="21285"/>
    <cellStyle name="Normalny 2 94 2 5 2 34 3" xfId="21286"/>
    <cellStyle name="Normalny 2 94 2 5 2 34 4" xfId="21287"/>
    <cellStyle name="Normalny 2 94 2 5 2 34 5" xfId="21288"/>
    <cellStyle name="Normalny 2 94 2 5 2 34 6" xfId="21289"/>
    <cellStyle name="Normalny 2 94 2 5 2 35" xfId="21290"/>
    <cellStyle name="Normalny 2 94 2 5 2 35 2" xfId="21291"/>
    <cellStyle name="Normalny 2 94 2 5 2 35 3" xfId="21292"/>
    <cellStyle name="Normalny 2 94 2 5 2 35 4" xfId="21293"/>
    <cellStyle name="Normalny 2 94 2 5 2 35 5" xfId="21294"/>
    <cellStyle name="Normalny 2 94 2 5 2 35 6" xfId="21295"/>
    <cellStyle name="Normalny 2 94 2 5 2 36" xfId="21296"/>
    <cellStyle name="Normalny 2 94 2 5 2 36 2" xfId="21297"/>
    <cellStyle name="Normalny 2 94 2 5 2 36 3" xfId="21298"/>
    <cellStyle name="Normalny 2 94 2 5 2 36 4" xfId="21299"/>
    <cellStyle name="Normalny 2 94 2 5 2 36 5" xfId="21300"/>
    <cellStyle name="Normalny 2 94 2 5 2 36 6" xfId="21301"/>
    <cellStyle name="Normalny 2 94 2 5 2 37" xfId="21302"/>
    <cellStyle name="Normalny 2 94 2 5 2 37 2" xfId="21303"/>
    <cellStyle name="Normalny 2 94 2 5 2 37 3" xfId="21304"/>
    <cellStyle name="Normalny 2 94 2 5 2 37 4" xfId="21305"/>
    <cellStyle name="Normalny 2 94 2 5 2 37 5" xfId="21306"/>
    <cellStyle name="Normalny 2 94 2 5 2 37 6" xfId="21307"/>
    <cellStyle name="Normalny 2 94 2 5 2 38" xfId="21308"/>
    <cellStyle name="Normalny 2 94 2 5 2 38 2" xfId="21309"/>
    <cellStyle name="Normalny 2 94 2 5 2 38 3" xfId="21310"/>
    <cellStyle name="Normalny 2 94 2 5 2 38 4" xfId="21311"/>
    <cellStyle name="Normalny 2 94 2 5 2 38 5" xfId="21312"/>
    <cellStyle name="Normalny 2 94 2 5 2 38 6" xfId="21313"/>
    <cellStyle name="Normalny 2 94 2 5 2 39" xfId="21314"/>
    <cellStyle name="Normalny 2 94 2 5 2 39 2" xfId="21315"/>
    <cellStyle name="Normalny 2 94 2 5 2 39 3" xfId="21316"/>
    <cellStyle name="Normalny 2 94 2 5 2 39 4" xfId="21317"/>
    <cellStyle name="Normalny 2 94 2 5 2 39 5" xfId="21318"/>
    <cellStyle name="Normalny 2 94 2 5 2 39 6" xfId="21319"/>
    <cellStyle name="Normalny 2 94 2 5 2 4" xfId="21320"/>
    <cellStyle name="Normalny 2 94 2 5 2 4 2" xfId="21321"/>
    <cellStyle name="Normalny 2 94 2 5 2 4 3" xfId="21322"/>
    <cellStyle name="Normalny 2 94 2 5 2 4 4" xfId="21323"/>
    <cellStyle name="Normalny 2 94 2 5 2 4 5" xfId="21324"/>
    <cellStyle name="Normalny 2 94 2 5 2 4 6" xfId="21325"/>
    <cellStyle name="Normalny 2 94 2 5 2 40" xfId="21326"/>
    <cellStyle name="Normalny 2 94 2 5 2 40 2" xfId="21327"/>
    <cellStyle name="Normalny 2 94 2 5 2 40 3" xfId="21328"/>
    <cellStyle name="Normalny 2 94 2 5 2 40 4" xfId="21329"/>
    <cellStyle name="Normalny 2 94 2 5 2 40 5" xfId="21330"/>
    <cellStyle name="Normalny 2 94 2 5 2 40 6" xfId="21331"/>
    <cellStyle name="Normalny 2 94 2 5 2 41" xfId="21332"/>
    <cellStyle name="Normalny 2 94 2 5 2 41 2" xfId="21333"/>
    <cellStyle name="Normalny 2 94 2 5 2 41 3" xfId="21334"/>
    <cellStyle name="Normalny 2 94 2 5 2 41 4" xfId="21335"/>
    <cellStyle name="Normalny 2 94 2 5 2 41 5" xfId="21336"/>
    <cellStyle name="Normalny 2 94 2 5 2 41 6" xfId="21337"/>
    <cellStyle name="Normalny 2 94 2 5 2 42" xfId="21338"/>
    <cellStyle name="Normalny 2 94 2 5 2 42 2" xfId="21339"/>
    <cellStyle name="Normalny 2 94 2 5 2 42 3" xfId="21340"/>
    <cellStyle name="Normalny 2 94 2 5 2 42 4" xfId="21341"/>
    <cellStyle name="Normalny 2 94 2 5 2 42 5" xfId="21342"/>
    <cellStyle name="Normalny 2 94 2 5 2 42 6" xfId="21343"/>
    <cellStyle name="Normalny 2 94 2 5 2 43" xfId="21344"/>
    <cellStyle name="Normalny 2 94 2 5 2 43 2" xfId="21345"/>
    <cellStyle name="Normalny 2 94 2 5 2 43 3" xfId="21346"/>
    <cellStyle name="Normalny 2 94 2 5 2 43 4" xfId="21347"/>
    <cellStyle name="Normalny 2 94 2 5 2 43 5" xfId="21348"/>
    <cellStyle name="Normalny 2 94 2 5 2 43 6" xfId="21349"/>
    <cellStyle name="Normalny 2 94 2 5 2 44" xfId="21350"/>
    <cellStyle name="Normalny 2 94 2 5 2 44 2" xfId="21351"/>
    <cellStyle name="Normalny 2 94 2 5 2 44 3" xfId="21352"/>
    <cellStyle name="Normalny 2 94 2 5 2 44 4" xfId="21353"/>
    <cellStyle name="Normalny 2 94 2 5 2 44 5" xfId="21354"/>
    <cellStyle name="Normalny 2 94 2 5 2 44 6" xfId="21355"/>
    <cellStyle name="Normalny 2 94 2 5 2 45" xfId="21356"/>
    <cellStyle name="Normalny 2 94 2 5 2 45 2" xfId="21357"/>
    <cellStyle name="Normalny 2 94 2 5 2 45 3" xfId="21358"/>
    <cellStyle name="Normalny 2 94 2 5 2 45 4" xfId="21359"/>
    <cellStyle name="Normalny 2 94 2 5 2 45 5" xfId="21360"/>
    <cellStyle name="Normalny 2 94 2 5 2 45 6" xfId="21361"/>
    <cellStyle name="Normalny 2 94 2 5 2 46" xfId="21362"/>
    <cellStyle name="Normalny 2 94 2 5 2 46 2" xfId="21363"/>
    <cellStyle name="Normalny 2 94 2 5 2 46 3" xfId="21364"/>
    <cellStyle name="Normalny 2 94 2 5 2 46 4" xfId="21365"/>
    <cellStyle name="Normalny 2 94 2 5 2 46 5" xfId="21366"/>
    <cellStyle name="Normalny 2 94 2 5 2 46 6" xfId="21367"/>
    <cellStyle name="Normalny 2 94 2 5 2 47" xfId="21368"/>
    <cellStyle name="Normalny 2 94 2 5 2 47 2" xfId="21369"/>
    <cellStyle name="Normalny 2 94 2 5 2 47 3" xfId="21370"/>
    <cellStyle name="Normalny 2 94 2 5 2 47 4" xfId="21371"/>
    <cellStyle name="Normalny 2 94 2 5 2 47 5" xfId="21372"/>
    <cellStyle name="Normalny 2 94 2 5 2 47 6" xfId="21373"/>
    <cellStyle name="Normalny 2 94 2 5 2 48" xfId="21374"/>
    <cellStyle name="Normalny 2 94 2 5 2 48 2" xfId="21375"/>
    <cellStyle name="Normalny 2 94 2 5 2 48 3" xfId="21376"/>
    <cellStyle name="Normalny 2 94 2 5 2 48 4" xfId="21377"/>
    <cellStyle name="Normalny 2 94 2 5 2 48 5" xfId="21378"/>
    <cellStyle name="Normalny 2 94 2 5 2 48 6" xfId="21379"/>
    <cellStyle name="Normalny 2 94 2 5 2 49" xfId="21380"/>
    <cellStyle name="Normalny 2 94 2 5 2 49 2" xfId="21381"/>
    <cellStyle name="Normalny 2 94 2 5 2 49 3" xfId="21382"/>
    <cellStyle name="Normalny 2 94 2 5 2 49 4" xfId="21383"/>
    <cellStyle name="Normalny 2 94 2 5 2 49 5" xfId="21384"/>
    <cellStyle name="Normalny 2 94 2 5 2 49 6" xfId="21385"/>
    <cellStyle name="Normalny 2 94 2 5 2 5" xfId="21386"/>
    <cellStyle name="Normalny 2 94 2 5 2 5 2" xfId="21387"/>
    <cellStyle name="Normalny 2 94 2 5 2 5 3" xfId="21388"/>
    <cellStyle name="Normalny 2 94 2 5 2 5 4" xfId="21389"/>
    <cellStyle name="Normalny 2 94 2 5 2 5 5" xfId="21390"/>
    <cellStyle name="Normalny 2 94 2 5 2 5 6" xfId="21391"/>
    <cellStyle name="Normalny 2 94 2 5 2 50" xfId="21392"/>
    <cellStyle name="Normalny 2 94 2 5 2 50 2" xfId="21393"/>
    <cellStyle name="Normalny 2 94 2 5 2 50 3" xfId="21394"/>
    <cellStyle name="Normalny 2 94 2 5 2 50 4" xfId="21395"/>
    <cellStyle name="Normalny 2 94 2 5 2 50 5" xfId="21396"/>
    <cellStyle name="Normalny 2 94 2 5 2 50 6" xfId="21397"/>
    <cellStyle name="Normalny 2 94 2 5 2 51" xfId="21398"/>
    <cellStyle name="Normalny 2 94 2 5 2 51 2" xfId="21399"/>
    <cellStyle name="Normalny 2 94 2 5 2 51 3" xfId="21400"/>
    <cellStyle name="Normalny 2 94 2 5 2 51 4" xfId="21401"/>
    <cellStyle name="Normalny 2 94 2 5 2 51 5" xfId="21402"/>
    <cellStyle name="Normalny 2 94 2 5 2 51 6" xfId="21403"/>
    <cellStyle name="Normalny 2 94 2 5 2 52" xfId="21404"/>
    <cellStyle name="Normalny 2 94 2 5 2 52 2" xfId="21405"/>
    <cellStyle name="Normalny 2 94 2 5 2 52 3" xfId="21406"/>
    <cellStyle name="Normalny 2 94 2 5 2 52 4" xfId="21407"/>
    <cellStyle name="Normalny 2 94 2 5 2 52 5" xfId="21408"/>
    <cellStyle name="Normalny 2 94 2 5 2 52 6" xfId="21409"/>
    <cellStyle name="Normalny 2 94 2 5 2 53" xfId="21410"/>
    <cellStyle name="Normalny 2 94 2 5 2 53 2" xfId="21411"/>
    <cellStyle name="Normalny 2 94 2 5 2 53 3" xfId="21412"/>
    <cellStyle name="Normalny 2 94 2 5 2 53 4" xfId="21413"/>
    <cellStyle name="Normalny 2 94 2 5 2 53 5" xfId="21414"/>
    <cellStyle name="Normalny 2 94 2 5 2 53 6" xfId="21415"/>
    <cellStyle name="Normalny 2 94 2 5 2 54" xfId="21416"/>
    <cellStyle name="Normalny 2 94 2 5 2 54 2" xfId="21417"/>
    <cellStyle name="Normalny 2 94 2 5 2 54 3" xfId="21418"/>
    <cellStyle name="Normalny 2 94 2 5 2 54 4" xfId="21419"/>
    <cellStyle name="Normalny 2 94 2 5 2 54 5" xfId="21420"/>
    <cellStyle name="Normalny 2 94 2 5 2 54 6" xfId="21421"/>
    <cellStyle name="Normalny 2 94 2 5 2 55" xfId="21422"/>
    <cellStyle name="Normalny 2 94 2 5 2 55 2" xfId="21423"/>
    <cellStyle name="Normalny 2 94 2 5 2 55 3" xfId="21424"/>
    <cellStyle name="Normalny 2 94 2 5 2 55 4" xfId="21425"/>
    <cellStyle name="Normalny 2 94 2 5 2 55 5" xfId="21426"/>
    <cellStyle name="Normalny 2 94 2 5 2 55 6" xfId="21427"/>
    <cellStyle name="Normalny 2 94 2 5 2 56" xfId="21428"/>
    <cellStyle name="Normalny 2 94 2 5 2 56 2" xfId="21429"/>
    <cellStyle name="Normalny 2 94 2 5 2 56 3" xfId="21430"/>
    <cellStyle name="Normalny 2 94 2 5 2 56 4" xfId="21431"/>
    <cellStyle name="Normalny 2 94 2 5 2 56 5" xfId="21432"/>
    <cellStyle name="Normalny 2 94 2 5 2 56 6" xfId="21433"/>
    <cellStyle name="Normalny 2 94 2 5 2 57" xfId="21434"/>
    <cellStyle name="Normalny 2 94 2 5 2 57 2" xfId="21435"/>
    <cellStyle name="Normalny 2 94 2 5 2 57 3" xfId="21436"/>
    <cellStyle name="Normalny 2 94 2 5 2 57 4" xfId="21437"/>
    <cellStyle name="Normalny 2 94 2 5 2 57 5" xfId="21438"/>
    <cellStyle name="Normalny 2 94 2 5 2 57 6" xfId="21439"/>
    <cellStyle name="Normalny 2 94 2 5 2 58" xfId="21440"/>
    <cellStyle name="Normalny 2 94 2 5 2 58 2" xfId="21441"/>
    <cellStyle name="Normalny 2 94 2 5 2 58 3" xfId="21442"/>
    <cellStyle name="Normalny 2 94 2 5 2 58 4" xfId="21443"/>
    <cellStyle name="Normalny 2 94 2 5 2 58 5" xfId="21444"/>
    <cellStyle name="Normalny 2 94 2 5 2 58 6" xfId="21445"/>
    <cellStyle name="Normalny 2 94 2 5 2 59" xfId="21446"/>
    <cellStyle name="Normalny 2 94 2 5 2 59 2" xfId="21447"/>
    <cellStyle name="Normalny 2 94 2 5 2 59 3" xfId="21448"/>
    <cellStyle name="Normalny 2 94 2 5 2 59 4" xfId="21449"/>
    <cellStyle name="Normalny 2 94 2 5 2 59 5" xfId="21450"/>
    <cellStyle name="Normalny 2 94 2 5 2 59 6" xfId="21451"/>
    <cellStyle name="Normalny 2 94 2 5 2 6" xfId="21452"/>
    <cellStyle name="Normalny 2 94 2 5 2 6 2" xfId="21453"/>
    <cellStyle name="Normalny 2 94 2 5 2 6 3" xfId="21454"/>
    <cellStyle name="Normalny 2 94 2 5 2 6 4" xfId="21455"/>
    <cellStyle name="Normalny 2 94 2 5 2 6 5" xfId="21456"/>
    <cellStyle name="Normalny 2 94 2 5 2 6 6" xfId="21457"/>
    <cellStyle name="Normalny 2 94 2 5 2 60" xfId="21458"/>
    <cellStyle name="Normalny 2 94 2 5 2 60 2" xfId="21459"/>
    <cellStyle name="Normalny 2 94 2 5 2 60 3" xfId="21460"/>
    <cellStyle name="Normalny 2 94 2 5 2 60 4" xfId="21461"/>
    <cellStyle name="Normalny 2 94 2 5 2 60 5" xfId="21462"/>
    <cellStyle name="Normalny 2 94 2 5 2 60 6" xfId="21463"/>
    <cellStyle name="Normalny 2 94 2 5 2 61" xfId="21464"/>
    <cellStyle name="Normalny 2 94 2 5 2 61 2" xfId="21465"/>
    <cellStyle name="Normalny 2 94 2 5 2 61 3" xfId="21466"/>
    <cellStyle name="Normalny 2 94 2 5 2 61 4" xfId="21467"/>
    <cellStyle name="Normalny 2 94 2 5 2 61 5" xfId="21468"/>
    <cellStyle name="Normalny 2 94 2 5 2 61 6" xfId="21469"/>
    <cellStyle name="Normalny 2 94 2 5 2 62" xfId="21470"/>
    <cellStyle name="Normalny 2 94 2 5 2 62 2" xfId="21471"/>
    <cellStyle name="Normalny 2 94 2 5 2 62 3" xfId="21472"/>
    <cellStyle name="Normalny 2 94 2 5 2 62 4" xfId="21473"/>
    <cellStyle name="Normalny 2 94 2 5 2 62 5" xfId="21474"/>
    <cellStyle name="Normalny 2 94 2 5 2 62 6" xfId="21475"/>
    <cellStyle name="Normalny 2 94 2 5 2 63" xfId="21476"/>
    <cellStyle name="Normalny 2 94 2 5 2 63 2" xfId="21477"/>
    <cellStyle name="Normalny 2 94 2 5 2 63 3" xfId="21478"/>
    <cellStyle name="Normalny 2 94 2 5 2 63 4" xfId="21479"/>
    <cellStyle name="Normalny 2 94 2 5 2 63 5" xfId="21480"/>
    <cellStyle name="Normalny 2 94 2 5 2 63 6" xfId="21481"/>
    <cellStyle name="Normalny 2 94 2 5 2 64" xfId="21482"/>
    <cellStyle name="Normalny 2 94 2 5 2 64 2" xfId="21483"/>
    <cellStyle name="Normalny 2 94 2 5 2 64 3" xfId="21484"/>
    <cellStyle name="Normalny 2 94 2 5 2 64 4" xfId="21485"/>
    <cellStyle name="Normalny 2 94 2 5 2 64 5" xfId="21486"/>
    <cellStyle name="Normalny 2 94 2 5 2 64 6" xfId="21487"/>
    <cellStyle name="Normalny 2 94 2 5 2 65" xfId="21488"/>
    <cellStyle name="Normalny 2 94 2 5 2 65 2" xfId="21489"/>
    <cellStyle name="Normalny 2 94 2 5 2 65 3" xfId="21490"/>
    <cellStyle name="Normalny 2 94 2 5 2 65 4" xfId="21491"/>
    <cellStyle name="Normalny 2 94 2 5 2 65 5" xfId="21492"/>
    <cellStyle name="Normalny 2 94 2 5 2 65 6" xfId="21493"/>
    <cellStyle name="Normalny 2 94 2 5 2 66" xfId="21494"/>
    <cellStyle name="Normalny 2 94 2 5 2 66 2" xfId="21495"/>
    <cellStyle name="Normalny 2 94 2 5 2 66 3" xfId="21496"/>
    <cellStyle name="Normalny 2 94 2 5 2 66 4" xfId="21497"/>
    <cellStyle name="Normalny 2 94 2 5 2 66 5" xfId="21498"/>
    <cellStyle name="Normalny 2 94 2 5 2 66 6" xfId="21499"/>
    <cellStyle name="Normalny 2 94 2 5 2 67" xfId="21500"/>
    <cellStyle name="Normalny 2 94 2 5 2 67 2" xfId="21501"/>
    <cellStyle name="Normalny 2 94 2 5 2 67 3" xfId="21502"/>
    <cellStyle name="Normalny 2 94 2 5 2 67 4" xfId="21503"/>
    <cellStyle name="Normalny 2 94 2 5 2 67 5" xfId="21504"/>
    <cellStyle name="Normalny 2 94 2 5 2 67 6" xfId="21505"/>
    <cellStyle name="Normalny 2 94 2 5 2 68" xfId="21506"/>
    <cellStyle name="Normalny 2 94 2 5 2 68 2" xfId="21507"/>
    <cellStyle name="Normalny 2 94 2 5 2 68 3" xfId="21508"/>
    <cellStyle name="Normalny 2 94 2 5 2 68 4" xfId="21509"/>
    <cellStyle name="Normalny 2 94 2 5 2 68 5" xfId="21510"/>
    <cellStyle name="Normalny 2 94 2 5 2 68 6" xfId="21511"/>
    <cellStyle name="Normalny 2 94 2 5 2 69" xfId="21512"/>
    <cellStyle name="Normalny 2 94 2 5 2 69 2" xfId="21513"/>
    <cellStyle name="Normalny 2 94 2 5 2 69 3" xfId="21514"/>
    <cellStyle name="Normalny 2 94 2 5 2 69 4" xfId="21515"/>
    <cellStyle name="Normalny 2 94 2 5 2 69 5" xfId="21516"/>
    <cellStyle name="Normalny 2 94 2 5 2 69 6" xfId="21517"/>
    <cellStyle name="Normalny 2 94 2 5 2 7" xfId="21518"/>
    <cellStyle name="Normalny 2 94 2 5 2 7 2" xfId="21519"/>
    <cellStyle name="Normalny 2 94 2 5 2 7 3" xfId="21520"/>
    <cellStyle name="Normalny 2 94 2 5 2 7 4" xfId="21521"/>
    <cellStyle name="Normalny 2 94 2 5 2 7 5" xfId="21522"/>
    <cellStyle name="Normalny 2 94 2 5 2 7 6" xfId="21523"/>
    <cellStyle name="Normalny 2 94 2 5 2 70" xfId="21524"/>
    <cellStyle name="Normalny 2 94 2 5 2 70 2" xfId="21525"/>
    <cellStyle name="Normalny 2 94 2 5 2 70 3" xfId="21526"/>
    <cellStyle name="Normalny 2 94 2 5 2 70 4" xfId="21527"/>
    <cellStyle name="Normalny 2 94 2 5 2 70 5" xfId="21528"/>
    <cellStyle name="Normalny 2 94 2 5 2 70 6" xfId="21529"/>
    <cellStyle name="Normalny 2 94 2 5 2 71" xfId="21530"/>
    <cellStyle name="Normalny 2 94 2 5 2 71 2" xfId="21531"/>
    <cellStyle name="Normalny 2 94 2 5 2 71 3" xfId="21532"/>
    <cellStyle name="Normalny 2 94 2 5 2 71 4" xfId="21533"/>
    <cellStyle name="Normalny 2 94 2 5 2 71 5" xfId="21534"/>
    <cellStyle name="Normalny 2 94 2 5 2 71 6" xfId="21535"/>
    <cellStyle name="Normalny 2 94 2 5 2 72" xfId="21536"/>
    <cellStyle name="Normalny 2 94 2 5 2 72 2" xfId="21537"/>
    <cellStyle name="Normalny 2 94 2 5 2 72 3" xfId="21538"/>
    <cellStyle name="Normalny 2 94 2 5 2 72 4" xfId="21539"/>
    <cellStyle name="Normalny 2 94 2 5 2 72 5" xfId="21540"/>
    <cellStyle name="Normalny 2 94 2 5 2 72 6" xfId="21541"/>
    <cellStyle name="Normalny 2 94 2 5 2 73" xfId="21542"/>
    <cellStyle name="Normalny 2 94 2 5 2 73 2" xfId="21543"/>
    <cellStyle name="Normalny 2 94 2 5 2 73 3" xfId="21544"/>
    <cellStyle name="Normalny 2 94 2 5 2 73 4" xfId="21545"/>
    <cellStyle name="Normalny 2 94 2 5 2 73 5" xfId="21546"/>
    <cellStyle name="Normalny 2 94 2 5 2 73 6" xfId="21547"/>
    <cellStyle name="Normalny 2 94 2 5 2 74" xfId="21548"/>
    <cellStyle name="Normalny 2 94 2 5 2 74 2" xfId="21549"/>
    <cellStyle name="Normalny 2 94 2 5 2 74 3" xfId="21550"/>
    <cellStyle name="Normalny 2 94 2 5 2 74 4" xfId="21551"/>
    <cellStyle name="Normalny 2 94 2 5 2 74 5" xfId="21552"/>
    <cellStyle name="Normalny 2 94 2 5 2 74 6" xfId="21553"/>
    <cellStyle name="Normalny 2 94 2 5 2 75" xfId="21554"/>
    <cellStyle name="Normalny 2 94 2 5 2 75 2" xfId="21555"/>
    <cellStyle name="Normalny 2 94 2 5 2 75 3" xfId="21556"/>
    <cellStyle name="Normalny 2 94 2 5 2 75 4" xfId="21557"/>
    <cellStyle name="Normalny 2 94 2 5 2 75 5" xfId="21558"/>
    <cellStyle name="Normalny 2 94 2 5 2 75 6" xfId="21559"/>
    <cellStyle name="Normalny 2 94 2 5 2 76" xfId="21560"/>
    <cellStyle name="Normalny 2 94 2 5 2 76 2" xfId="21561"/>
    <cellStyle name="Normalny 2 94 2 5 2 76 3" xfId="21562"/>
    <cellStyle name="Normalny 2 94 2 5 2 76 4" xfId="21563"/>
    <cellStyle name="Normalny 2 94 2 5 2 76 5" xfId="21564"/>
    <cellStyle name="Normalny 2 94 2 5 2 76 6" xfId="21565"/>
    <cellStyle name="Normalny 2 94 2 5 2 77" xfId="21566"/>
    <cellStyle name="Normalny 2 94 2 5 2 77 2" xfId="21567"/>
    <cellStyle name="Normalny 2 94 2 5 2 77 3" xfId="21568"/>
    <cellStyle name="Normalny 2 94 2 5 2 77 4" xfId="21569"/>
    <cellStyle name="Normalny 2 94 2 5 2 77 5" xfId="21570"/>
    <cellStyle name="Normalny 2 94 2 5 2 77 6" xfId="21571"/>
    <cellStyle name="Normalny 2 94 2 5 2 78" xfId="21572"/>
    <cellStyle name="Normalny 2 94 2 5 2 78 2" xfId="21573"/>
    <cellStyle name="Normalny 2 94 2 5 2 78 3" xfId="21574"/>
    <cellStyle name="Normalny 2 94 2 5 2 78 4" xfId="21575"/>
    <cellStyle name="Normalny 2 94 2 5 2 78 5" xfId="21576"/>
    <cellStyle name="Normalny 2 94 2 5 2 78 6" xfId="21577"/>
    <cellStyle name="Normalny 2 94 2 5 2 79" xfId="21578"/>
    <cellStyle name="Normalny 2 94 2 5 2 79 2" xfId="21579"/>
    <cellStyle name="Normalny 2 94 2 5 2 79 3" xfId="21580"/>
    <cellStyle name="Normalny 2 94 2 5 2 79 4" xfId="21581"/>
    <cellStyle name="Normalny 2 94 2 5 2 79 5" xfId="21582"/>
    <cellStyle name="Normalny 2 94 2 5 2 79 6" xfId="21583"/>
    <cellStyle name="Normalny 2 94 2 5 2 8" xfId="21584"/>
    <cellStyle name="Normalny 2 94 2 5 2 8 2" xfId="21585"/>
    <cellStyle name="Normalny 2 94 2 5 2 8 3" xfId="21586"/>
    <cellStyle name="Normalny 2 94 2 5 2 8 4" xfId="21587"/>
    <cellStyle name="Normalny 2 94 2 5 2 8 5" xfId="21588"/>
    <cellStyle name="Normalny 2 94 2 5 2 8 6" xfId="21589"/>
    <cellStyle name="Normalny 2 94 2 5 2 80" xfId="21590"/>
    <cellStyle name="Normalny 2 94 2 5 2 80 2" xfId="21591"/>
    <cellStyle name="Normalny 2 94 2 5 2 80 3" xfId="21592"/>
    <cellStyle name="Normalny 2 94 2 5 2 80 4" xfId="21593"/>
    <cellStyle name="Normalny 2 94 2 5 2 80 5" xfId="21594"/>
    <cellStyle name="Normalny 2 94 2 5 2 80 6" xfId="21595"/>
    <cellStyle name="Normalny 2 94 2 5 2 81" xfId="21596"/>
    <cellStyle name="Normalny 2 94 2 5 2 81 2" xfId="21597"/>
    <cellStyle name="Normalny 2 94 2 5 2 81 3" xfId="21598"/>
    <cellStyle name="Normalny 2 94 2 5 2 81 4" xfId="21599"/>
    <cellStyle name="Normalny 2 94 2 5 2 81 5" xfId="21600"/>
    <cellStyle name="Normalny 2 94 2 5 2 81 6" xfId="21601"/>
    <cellStyle name="Normalny 2 94 2 5 2 82" xfId="21602"/>
    <cellStyle name="Normalny 2 94 2 5 2 82 2" xfId="21603"/>
    <cellStyle name="Normalny 2 94 2 5 2 82 3" xfId="21604"/>
    <cellStyle name="Normalny 2 94 2 5 2 82 4" xfId="21605"/>
    <cellStyle name="Normalny 2 94 2 5 2 82 5" xfId="21606"/>
    <cellStyle name="Normalny 2 94 2 5 2 82 6" xfId="21607"/>
    <cellStyle name="Normalny 2 94 2 5 2 83" xfId="21608"/>
    <cellStyle name="Normalny 2 94 2 5 2 83 2" xfId="21609"/>
    <cellStyle name="Normalny 2 94 2 5 2 83 3" xfId="21610"/>
    <cellStyle name="Normalny 2 94 2 5 2 83 4" xfId="21611"/>
    <cellStyle name="Normalny 2 94 2 5 2 83 5" xfId="21612"/>
    <cellStyle name="Normalny 2 94 2 5 2 83 6" xfId="21613"/>
    <cellStyle name="Normalny 2 94 2 5 2 84" xfId="21614"/>
    <cellStyle name="Normalny 2 94 2 5 2 84 2" xfId="21615"/>
    <cellStyle name="Normalny 2 94 2 5 2 84 3" xfId="21616"/>
    <cellStyle name="Normalny 2 94 2 5 2 84 4" xfId="21617"/>
    <cellStyle name="Normalny 2 94 2 5 2 84 5" xfId="21618"/>
    <cellStyle name="Normalny 2 94 2 5 2 84 6" xfId="21619"/>
    <cellStyle name="Normalny 2 94 2 5 2 85" xfId="21620"/>
    <cellStyle name="Normalny 2 94 2 5 2 85 10" xfId="21621"/>
    <cellStyle name="Normalny 2 94 2 5 2 85 11" xfId="21622"/>
    <cellStyle name="Normalny 2 94 2 5 2 85 12" xfId="21623"/>
    <cellStyle name="Normalny 2 94 2 5 2 85 13" xfId="21624"/>
    <cellStyle name="Normalny 2 94 2 5 2 85 14" xfId="21625"/>
    <cellStyle name="Normalny 2 94 2 5 2 85 15" xfId="21626"/>
    <cellStyle name="Normalny 2 94 2 5 2 85 16" xfId="21627"/>
    <cellStyle name="Normalny 2 94 2 5 2 85 17" xfId="21628"/>
    <cellStyle name="Normalny 2 94 2 5 2 85 18" xfId="21629"/>
    <cellStyle name="Normalny 2 94 2 5 2 85 19" xfId="21630"/>
    <cellStyle name="Normalny 2 94 2 5 2 85 2" xfId="21631"/>
    <cellStyle name="Normalny 2 94 2 5 2 85 2 2" xfId="21632"/>
    <cellStyle name="Normalny 2 94 2 5 2 85 2 3" xfId="21633"/>
    <cellStyle name="Normalny 2 94 2 5 2 85 2 4" xfId="21634"/>
    <cellStyle name="Normalny 2 94 2 5 2 85 2 5" xfId="21635"/>
    <cellStyle name="Normalny 2 94 2 5 2 85 2 6" xfId="21636"/>
    <cellStyle name="Normalny 2 94 2 5 2 85 20" xfId="21637"/>
    <cellStyle name="Normalny 2 94 2 5 2 85 21" xfId="21638"/>
    <cellStyle name="Normalny 2 94 2 5 2 85 22" xfId="21639"/>
    <cellStyle name="Normalny 2 94 2 5 2 85 23" xfId="21640"/>
    <cellStyle name="Normalny 2 94 2 5 2 85 24" xfId="21641"/>
    <cellStyle name="Normalny 2 94 2 5 2 85 3" xfId="21642"/>
    <cellStyle name="Normalny 2 94 2 5 2 85 4" xfId="21643"/>
    <cellStyle name="Normalny 2 94 2 5 2 85 5" xfId="21644"/>
    <cellStyle name="Normalny 2 94 2 5 2 85 6" xfId="21645"/>
    <cellStyle name="Normalny 2 94 2 5 2 85 7" xfId="21646"/>
    <cellStyle name="Normalny 2 94 2 5 2 85 8" xfId="21647"/>
    <cellStyle name="Normalny 2 94 2 5 2 85 9" xfId="21648"/>
    <cellStyle name="Normalny 2 94 2 5 2 86" xfId="21649"/>
    <cellStyle name="Normalny 2 94 2 5 2 87" xfId="21650"/>
    <cellStyle name="Normalny 2 94 2 5 2 87 2" xfId="21651"/>
    <cellStyle name="Normalny 2 94 2 5 2 87 2 2" xfId="21652"/>
    <cellStyle name="Normalny 2 94 2 5 2 87 2 3" xfId="21653"/>
    <cellStyle name="Normalny 2 94 2 5 2 87 2 4" xfId="21654"/>
    <cellStyle name="Normalny 2 94 2 5 2 87 2 5" xfId="21655"/>
    <cellStyle name="Normalny 2 94 2 5 2 87 2 6" xfId="21656"/>
    <cellStyle name="Normalny 2 94 2 5 2 88" xfId="21657"/>
    <cellStyle name="Normalny 2 94 2 5 2 88 2" xfId="21658"/>
    <cellStyle name="Normalny 2 94 2 5 2 88 3" xfId="21659"/>
    <cellStyle name="Normalny 2 94 2 5 2 88 4" xfId="21660"/>
    <cellStyle name="Normalny 2 94 2 5 2 88 5" xfId="21661"/>
    <cellStyle name="Normalny 2 94 2 5 2 88 6" xfId="21662"/>
    <cellStyle name="Normalny 2 94 2 5 2 89" xfId="21663"/>
    <cellStyle name="Normalny 2 94 2 5 2 89 2" xfId="21664"/>
    <cellStyle name="Normalny 2 94 2 5 2 89 3" xfId="21665"/>
    <cellStyle name="Normalny 2 94 2 5 2 89 4" xfId="21666"/>
    <cellStyle name="Normalny 2 94 2 5 2 89 5" xfId="21667"/>
    <cellStyle name="Normalny 2 94 2 5 2 89 6" xfId="21668"/>
    <cellStyle name="Normalny 2 94 2 5 2 9" xfId="21669"/>
    <cellStyle name="Normalny 2 94 2 5 2 9 2" xfId="21670"/>
    <cellStyle name="Normalny 2 94 2 5 2 9 3" xfId="21671"/>
    <cellStyle name="Normalny 2 94 2 5 2 9 4" xfId="21672"/>
    <cellStyle name="Normalny 2 94 2 5 2 9 5" xfId="21673"/>
    <cellStyle name="Normalny 2 94 2 5 2 9 6" xfId="21674"/>
    <cellStyle name="Normalny 2 94 2 5 2 90" xfId="21675"/>
    <cellStyle name="Normalny 2 94 2 5 2 90 2" xfId="21676"/>
    <cellStyle name="Normalny 2 94 2 5 2 90 3" xfId="21677"/>
    <cellStyle name="Normalny 2 94 2 5 2 90 4" xfId="21678"/>
    <cellStyle name="Normalny 2 94 2 5 2 90 5" xfId="21679"/>
    <cellStyle name="Normalny 2 94 2 5 2 90 6" xfId="21680"/>
    <cellStyle name="Normalny 2 94 2 5 2 91" xfId="21681"/>
    <cellStyle name="Normalny 2 94 2 5 2 91 2" xfId="21682"/>
    <cellStyle name="Normalny 2 94 2 5 2 91 3" xfId="21683"/>
    <cellStyle name="Normalny 2 94 2 5 2 91 4" xfId="21684"/>
    <cellStyle name="Normalny 2 94 2 5 2 91 5" xfId="21685"/>
    <cellStyle name="Normalny 2 94 2 5 2 91 6" xfId="21686"/>
    <cellStyle name="Normalny 2 94 2 5 2 92" xfId="21687"/>
    <cellStyle name="Normalny 2 94 2 5 2 92 2" xfId="21688"/>
    <cellStyle name="Normalny 2 94 2 5 2 92 3" xfId="21689"/>
    <cellStyle name="Normalny 2 94 2 5 2 92 4" xfId="21690"/>
    <cellStyle name="Normalny 2 94 2 5 2 92 5" xfId="21691"/>
    <cellStyle name="Normalny 2 94 2 5 2 92 6" xfId="21692"/>
    <cellStyle name="Normalny 2 94 2 5 2 93" xfId="21693"/>
    <cellStyle name="Normalny 2 94 2 5 2 93 2" xfId="21694"/>
    <cellStyle name="Normalny 2 94 2 5 2 93 3" xfId="21695"/>
    <cellStyle name="Normalny 2 94 2 5 2 93 4" xfId="21696"/>
    <cellStyle name="Normalny 2 94 2 5 2 93 5" xfId="21697"/>
    <cellStyle name="Normalny 2 94 2 5 2 93 6" xfId="21698"/>
    <cellStyle name="Normalny 2 94 2 5 2 94" xfId="21699"/>
    <cellStyle name="Normalny 2 94 2 5 2 94 2" xfId="21700"/>
    <cellStyle name="Normalny 2 94 2 5 2 94 3" xfId="21701"/>
    <cellStyle name="Normalny 2 94 2 5 2 94 4" xfId="21702"/>
    <cellStyle name="Normalny 2 94 2 5 2 94 5" xfId="21703"/>
    <cellStyle name="Normalny 2 94 2 5 2 94 6" xfId="21704"/>
    <cellStyle name="Normalny 2 94 2 5 2 95" xfId="21705"/>
    <cellStyle name="Normalny 2 94 2 5 2 95 2" xfId="21706"/>
    <cellStyle name="Normalny 2 94 2 5 2 95 3" xfId="21707"/>
    <cellStyle name="Normalny 2 94 2 5 2 95 4" xfId="21708"/>
    <cellStyle name="Normalny 2 94 2 5 2 95 5" xfId="21709"/>
    <cellStyle name="Normalny 2 94 2 5 2 95 6" xfId="21710"/>
    <cellStyle name="Normalny 2 94 2 5 2 96" xfId="21711"/>
    <cellStyle name="Normalny 2 94 2 5 2 96 2" xfId="21712"/>
    <cellStyle name="Normalny 2 94 2 5 2 96 3" xfId="21713"/>
    <cellStyle name="Normalny 2 94 2 5 2 96 4" xfId="21714"/>
    <cellStyle name="Normalny 2 94 2 5 2 96 5" xfId="21715"/>
    <cellStyle name="Normalny 2 94 2 5 2 96 6" xfId="21716"/>
    <cellStyle name="Normalny 2 94 2 5 2 97" xfId="21717"/>
    <cellStyle name="Normalny 2 94 2 5 2 97 2" xfId="21718"/>
    <cellStyle name="Normalny 2 94 2 5 2 97 3" xfId="21719"/>
    <cellStyle name="Normalny 2 94 2 5 2 97 4" xfId="21720"/>
    <cellStyle name="Normalny 2 94 2 5 2 97 5" xfId="21721"/>
    <cellStyle name="Normalny 2 94 2 5 2 97 6" xfId="21722"/>
    <cellStyle name="Normalny 2 94 2 5 2 98" xfId="21723"/>
    <cellStyle name="Normalny 2 94 2 5 2 98 2" xfId="21724"/>
    <cellStyle name="Normalny 2 94 2 5 2 98 3" xfId="21725"/>
    <cellStyle name="Normalny 2 94 2 5 2 98 4" xfId="21726"/>
    <cellStyle name="Normalny 2 94 2 5 2 98 5" xfId="21727"/>
    <cellStyle name="Normalny 2 94 2 5 2 98 6" xfId="21728"/>
    <cellStyle name="Normalny 2 94 2 5 2 99" xfId="21729"/>
    <cellStyle name="Normalny 2 94 2 5 2 99 2" xfId="21730"/>
    <cellStyle name="Normalny 2 94 2 5 2 99 3" xfId="21731"/>
    <cellStyle name="Normalny 2 94 2 5 2 99 4" xfId="21732"/>
    <cellStyle name="Normalny 2 94 2 5 2 99 5" xfId="21733"/>
    <cellStyle name="Normalny 2 94 2 5 2 99 6" xfId="21734"/>
    <cellStyle name="Normalny 2 94 2 5 20" xfId="21735"/>
    <cellStyle name="Normalny 2 94 2 5 21" xfId="21736"/>
    <cellStyle name="Normalny 2 94 2 5 22" xfId="21737"/>
    <cellStyle name="Normalny 2 94 2 5 23" xfId="21738"/>
    <cellStyle name="Normalny 2 94 2 5 24" xfId="21739"/>
    <cellStyle name="Normalny 2 94 2 5 25" xfId="21740"/>
    <cellStyle name="Normalny 2 94 2 5 26" xfId="21741"/>
    <cellStyle name="Normalny 2 94 2 5 27" xfId="21742"/>
    <cellStyle name="Normalny 2 94 2 5 28" xfId="21743"/>
    <cellStyle name="Normalny 2 94 2 5 29" xfId="21744"/>
    <cellStyle name="Normalny 2 94 2 5 3" xfId="21745"/>
    <cellStyle name="Normalny 2 94 2 5 3 2" xfId="21746"/>
    <cellStyle name="Normalny 2 94 2 5 3 3" xfId="21747"/>
    <cellStyle name="Normalny 2 94 2 5 3 4" xfId="21748"/>
    <cellStyle name="Normalny 2 94 2 5 3 5" xfId="21749"/>
    <cellStyle name="Normalny 2 94 2 5 3 6" xfId="21750"/>
    <cellStyle name="Normalny 2 94 2 5 30" xfId="21751"/>
    <cellStyle name="Normalny 2 94 2 5 31" xfId="21752"/>
    <cellStyle name="Normalny 2 94 2 5 32" xfId="21753"/>
    <cellStyle name="Normalny 2 94 2 5 33" xfId="21754"/>
    <cellStyle name="Normalny 2 94 2 5 34" xfId="21755"/>
    <cellStyle name="Normalny 2 94 2 5 35" xfId="21756"/>
    <cellStyle name="Normalny 2 94 2 5 36" xfId="21757"/>
    <cellStyle name="Normalny 2 94 2 5 37" xfId="21758"/>
    <cellStyle name="Normalny 2 94 2 5 38" xfId="21759"/>
    <cellStyle name="Normalny 2 94 2 5 39" xfId="21760"/>
    <cellStyle name="Normalny 2 94 2 5 4" xfId="21761"/>
    <cellStyle name="Normalny 2 94 2 5 4 2" xfId="21762"/>
    <cellStyle name="Normalny 2 94 2 5 4 3" xfId="21763"/>
    <cellStyle name="Normalny 2 94 2 5 4 4" xfId="21764"/>
    <cellStyle name="Normalny 2 94 2 5 4 5" xfId="21765"/>
    <cellStyle name="Normalny 2 94 2 5 4 6" xfId="21766"/>
    <cellStyle name="Normalny 2 94 2 5 40" xfId="21767"/>
    <cellStyle name="Normalny 2 94 2 5 41" xfId="21768"/>
    <cellStyle name="Normalny 2 94 2 5 42" xfId="21769"/>
    <cellStyle name="Normalny 2 94 2 5 43" xfId="21770"/>
    <cellStyle name="Normalny 2 94 2 5 44" xfId="21771"/>
    <cellStyle name="Normalny 2 94 2 5 45" xfId="21772"/>
    <cellStyle name="Normalny 2 94 2 5 46" xfId="21773"/>
    <cellStyle name="Normalny 2 94 2 5 47" xfId="21774"/>
    <cellStyle name="Normalny 2 94 2 5 48" xfId="21775"/>
    <cellStyle name="Normalny 2 94 2 5 49" xfId="21776"/>
    <cellStyle name="Normalny 2 94 2 5 5" xfId="21777"/>
    <cellStyle name="Normalny 2 94 2 5 5 2" xfId="21778"/>
    <cellStyle name="Normalny 2 94 2 5 5 3" xfId="21779"/>
    <cellStyle name="Normalny 2 94 2 5 5 4" xfId="21780"/>
    <cellStyle name="Normalny 2 94 2 5 5 5" xfId="21781"/>
    <cellStyle name="Normalny 2 94 2 5 5 6" xfId="21782"/>
    <cellStyle name="Normalny 2 94 2 5 50" xfId="21783"/>
    <cellStyle name="Normalny 2 94 2 5 51" xfId="21784"/>
    <cellStyle name="Normalny 2 94 2 5 52" xfId="21785"/>
    <cellStyle name="Normalny 2 94 2 5 53" xfId="21786"/>
    <cellStyle name="Normalny 2 94 2 5 54" xfId="21787"/>
    <cellStyle name="Normalny 2 94 2 5 55" xfId="21788"/>
    <cellStyle name="Normalny 2 94 2 5 56" xfId="21789"/>
    <cellStyle name="Normalny 2 94 2 5 57" xfId="21790"/>
    <cellStyle name="Normalny 2 94 2 5 58" xfId="21791"/>
    <cellStyle name="Normalny 2 94 2 5 59" xfId="21792"/>
    <cellStyle name="Normalny 2 94 2 5 6" xfId="21793"/>
    <cellStyle name="Normalny 2 94 2 5 6 2" xfId="21794"/>
    <cellStyle name="Normalny 2 94 2 5 6 3" xfId="21795"/>
    <cellStyle name="Normalny 2 94 2 5 6 4" xfId="21796"/>
    <cellStyle name="Normalny 2 94 2 5 6 5" xfId="21797"/>
    <cellStyle name="Normalny 2 94 2 5 6 6" xfId="21798"/>
    <cellStyle name="Normalny 2 94 2 5 60" xfId="21799"/>
    <cellStyle name="Normalny 2 94 2 5 61" xfId="21800"/>
    <cellStyle name="Normalny 2 94 2 5 62" xfId="21801"/>
    <cellStyle name="Normalny 2 94 2 5 63" xfId="21802"/>
    <cellStyle name="Normalny 2 94 2 5 64" xfId="21803"/>
    <cellStyle name="Normalny 2 94 2 5 65" xfId="21804"/>
    <cellStyle name="Normalny 2 94 2 5 66" xfId="21805"/>
    <cellStyle name="Normalny 2 94 2 5 67" xfId="21806"/>
    <cellStyle name="Normalny 2 94 2 5 68" xfId="21807"/>
    <cellStyle name="Normalny 2 94 2 5 69" xfId="21808"/>
    <cellStyle name="Normalny 2 94 2 5 7" xfId="21809"/>
    <cellStyle name="Normalny 2 94 2 5 7 2" xfId="21810"/>
    <cellStyle name="Normalny 2 94 2 5 7 3" xfId="21811"/>
    <cellStyle name="Normalny 2 94 2 5 7 4" xfId="21812"/>
    <cellStyle name="Normalny 2 94 2 5 7 5" xfId="21813"/>
    <cellStyle name="Normalny 2 94 2 5 7 6" xfId="21814"/>
    <cellStyle name="Normalny 2 94 2 5 70" xfId="21815"/>
    <cellStyle name="Normalny 2 94 2 5 71" xfId="21816"/>
    <cellStyle name="Normalny 2 94 2 5 72" xfId="21817"/>
    <cellStyle name="Normalny 2 94 2 5 73" xfId="21818"/>
    <cellStyle name="Normalny 2 94 2 5 74" xfId="21819"/>
    <cellStyle name="Normalny 2 94 2 5 75" xfId="21820"/>
    <cellStyle name="Normalny 2 94 2 5 76" xfId="21821"/>
    <cellStyle name="Normalny 2 94 2 5 77" xfId="21822"/>
    <cellStyle name="Normalny 2 94 2 5 78" xfId="21823"/>
    <cellStyle name="Normalny 2 94 2 5 79" xfId="21824"/>
    <cellStyle name="Normalny 2 94 2 5 8" xfId="21825"/>
    <cellStyle name="Normalny 2 94 2 5 8 2" xfId="21826"/>
    <cellStyle name="Normalny 2 94 2 5 8 3" xfId="21827"/>
    <cellStyle name="Normalny 2 94 2 5 8 4" xfId="21828"/>
    <cellStyle name="Normalny 2 94 2 5 8 5" xfId="21829"/>
    <cellStyle name="Normalny 2 94 2 5 8 6" xfId="21830"/>
    <cellStyle name="Normalny 2 94 2 5 80" xfId="21831"/>
    <cellStyle name="Normalny 2 94 2 5 80 10" xfId="21832"/>
    <cellStyle name="Normalny 2 94 2 5 80 10 2" xfId="21833"/>
    <cellStyle name="Normalny 2 94 2 5 80 10 3" xfId="21834"/>
    <cellStyle name="Normalny 2 94 2 5 80 10 4" xfId="21835"/>
    <cellStyle name="Normalny 2 94 2 5 80 10 5" xfId="21836"/>
    <cellStyle name="Normalny 2 94 2 5 80 10 6" xfId="21837"/>
    <cellStyle name="Normalny 2 94 2 5 80 11" xfId="21838"/>
    <cellStyle name="Normalny 2 94 2 5 80 11 2" xfId="21839"/>
    <cellStyle name="Normalny 2 94 2 5 80 11 3" xfId="21840"/>
    <cellStyle name="Normalny 2 94 2 5 80 11 4" xfId="21841"/>
    <cellStyle name="Normalny 2 94 2 5 80 11 5" xfId="21842"/>
    <cellStyle name="Normalny 2 94 2 5 80 11 6" xfId="21843"/>
    <cellStyle name="Normalny 2 94 2 5 80 12" xfId="21844"/>
    <cellStyle name="Normalny 2 94 2 5 80 12 2" xfId="21845"/>
    <cellStyle name="Normalny 2 94 2 5 80 12 3" xfId="21846"/>
    <cellStyle name="Normalny 2 94 2 5 80 12 4" xfId="21847"/>
    <cellStyle name="Normalny 2 94 2 5 80 12 5" xfId="21848"/>
    <cellStyle name="Normalny 2 94 2 5 80 12 6" xfId="21849"/>
    <cellStyle name="Normalny 2 94 2 5 80 13" xfId="21850"/>
    <cellStyle name="Normalny 2 94 2 5 80 13 2" xfId="21851"/>
    <cellStyle name="Normalny 2 94 2 5 80 13 3" xfId="21852"/>
    <cellStyle name="Normalny 2 94 2 5 80 13 4" xfId="21853"/>
    <cellStyle name="Normalny 2 94 2 5 80 13 5" xfId="21854"/>
    <cellStyle name="Normalny 2 94 2 5 80 13 6" xfId="21855"/>
    <cellStyle name="Normalny 2 94 2 5 80 14" xfId="21856"/>
    <cellStyle name="Normalny 2 94 2 5 80 14 2" xfId="21857"/>
    <cellStyle name="Normalny 2 94 2 5 80 14 3" xfId="21858"/>
    <cellStyle name="Normalny 2 94 2 5 80 14 4" xfId="21859"/>
    <cellStyle name="Normalny 2 94 2 5 80 14 5" xfId="21860"/>
    <cellStyle name="Normalny 2 94 2 5 80 14 6" xfId="21861"/>
    <cellStyle name="Normalny 2 94 2 5 80 15" xfId="21862"/>
    <cellStyle name="Normalny 2 94 2 5 80 15 2" xfId="21863"/>
    <cellStyle name="Normalny 2 94 2 5 80 15 3" xfId="21864"/>
    <cellStyle name="Normalny 2 94 2 5 80 15 4" xfId="21865"/>
    <cellStyle name="Normalny 2 94 2 5 80 15 5" xfId="21866"/>
    <cellStyle name="Normalny 2 94 2 5 80 15 6" xfId="21867"/>
    <cellStyle name="Normalny 2 94 2 5 80 16" xfId="21868"/>
    <cellStyle name="Normalny 2 94 2 5 80 16 2" xfId="21869"/>
    <cellStyle name="Normalny 2 94 2 5 80 16 3" xfId="21870"/>
    <cellStyle name="Normalny 2 94 2 5 80 16 4" xfId="21871"/>
    <cellStyle name="Normalny 2 94 2 5 80 16 5" xfId="21872"/>
    <cellStyle name="Normalny 2 94 2 5 80 16 6" xfId="21873"/>
    <cellStyle name="Normalny 2 94 2 5 80 17" xfId="21874"/>
    <cellStyle name="Normalny 2 94 2 5 80 17 2" xfId="21875"/>
    <cellStyle name="Normalny 2 94 2 5 80 17 3" xfId="21876"/>
    <cellStyle name="Normalny 2 94 2 5 80 17 4" xfId="21877"/>
    <cellStyle name="Normalny 2 94 2 5 80 17 5" xfId="21878"/>
    <cellStyle name="Normalny 2 94 2 5 80 17 6" xfId="21879"/>
    <cellStyle name="Normalny 2 94 2 5 80 18" xfId="21880"/>
    <cellStyle name="Normalny 2 94 2 5 80 18 2" xfId="21881"/>
    <cellStyle name="Normalny 2 94 2 5 80 18 3" xfId="21882"/>
    <cellStyle name="Normalny 2 94 2 5 80 18 4" xfId="21883"/>
    <cellStyle name="Normalny 2 94 2 5 80 18 5" xfId="21884"/>
    <cellStyle name="Normalny 2 94 2 5 80 18 6" xfId="21885"/>
    <cellStyle name="Normalny 2 94 2 5 80 19" xfId="21886"/>
    <cellStyle name="Normalny 2 94 2 5 80 19 2" xfId="21887"/>
    <cellStyle name="Normalny 2 94 2 5 80 19 3" xfId="21888"/>
    <cellStyle name="Normalny 2 94 2 5 80 19 4" xfId="21889"/>
    <cellStyle name="Normalny 2 94 2 5 80 19 5" xfId="21890"/>
    <cellStyle name="Normalny 2 94 2 5 80 19 6" xfId="21891"/>
    <cellStyle name="Normalny 2 94 2 5 80 2" xfId="21892"/>
    <cellStyle name="Normalny 2 94 2 5 80 2 2" xfId="21893"/>
    <cellStyle name="Normalny 2 94 2 5 80 2 2 2" xfId="21894"/>
    <cellStyle name="Normalny 2 94 2 5 80 2 2 3" xfId="21895"/>
    <cellStyle name="Normalny 2 94 2 5 80 2 2 4" xfId="21896"/>
    <cellStyle name="Normalny 2 94 2 5 80 2 2 5" xfId="21897"/>
    <cellStyle name="Normalny 2 94 2 5 80 2 2 6" xfId="21898"/>
    <cellStyle name="Normalny 2 94 2 5 80 20" xfId="21899"/>
    <cellStyle name="Normalny 2 94 2 5 80 20 2" xfId="21900"/>
    <cellStyle name="Normalny 2 94 2 5 80 20 3" xfId="21901"/>
    <cellStyle name="Normalny 2 94 2 5 80 20 4" xfId="21902"/>
    <cellStyle name="Normalny 2 94 2 5 80 20 5" xfId="21903"/>
    <cellStyle name="Normalny 2 94 2 5 80 20 6" xfId="21904"/>
    <cellStyle name="Normalny 2 94 2 5 80 21" xfId="21905"/>
    <cellStyle name="Normalny 2 94 2 5 80 21 2" xfId="21906"/>
    <cellStyle name="Normalny 2 94 2 5 80 21 3" xfId="21907"/>
    <cellStyle name="Normalny 2 94 2 5 80 21 4" xfId="21908"/>
    <cellStyle name="Normalny 2 94 2 5 80 21 5" xfId="21909"/>
    <cellStyle name="Normalny 2 94 2 5 80 21 6" xfId="21910"/>
    <cellStyle name="Normalny 2 94 2 5 80 22" xfId="21911"/>
    <cellStyle name="Normalny 2 94 2 5 80 22 2" xfId="21912"/>
    <cellStyle name="Normalny 2 94 2 5 80 22 3" xfId="21913"/>
    <cellStyle name="Normalny 2 94 2 5 80 22 4" xfId="21914"/>
    <cellStyle name="Normalny 2 94 2 5 80 22 5" xfId="21915"/>
    <cellStyle name="Normalny 2 94 2 5 80 22 6" xfId="21916"/>
    <cellStyle name="Normalny 2 94 2 5 80 23" xfId="21917"/>
    <cellStyle name="Normalny 2 94 2 5 80 23 2" xfId="21918"/>
    <cellStyle name="Normalny 2 94 2 5 80 23 3" xfId="21919"/>
    <cellStyle name="Normalny 2 94 2 5 80 23 4" xfId="21920"/>
    <cellStyle name="Normalny 2 94 2 5 80 23 5" xfId="21921"/>
    <cellStyle name="Normalny 2 94 2 5 80 23 6" xfId="21922"/>
    <cellStyle name="Normalny 2 94 2 5 80 24" xfId="21923"/>
    <cellStyle name="Normalny 2 94 2 5 80 24 2" xfId="21924"/>
    <cellStyle name="Normalny 2 94 2 5 80 24 3" xfId="21925"/>
    <cellStyle name="Normalny 2 94 2 5 80 24 4" xfId="21926"/>
    <cellStyle name="Normalny 2 94 2 5 80 24 5" xfId="21927"/>
    <cellStyle name="Normalny 2 94 2 5 80 24 6" xfId="21928"/>
    <cellStyle name="Normalny 2 94 2 5 80 25" xfId="21929"/>
    <cellStyle name="Normalny 2 94 2 5 80 26" xfId="21930"/>
    <cellStyle name="Normalny 2 94 2 5 80 27" xfId="21931"/>
    <cellStyle name="Normalny 2 94 2 5 80 28" xfId="21932"/>
    <cellStyle name="Normalny 2 94 2 5 80 3" xfId="21933"/>
    <cellStyle name="Normalny 2 94 2 5 80 3 2" xfId="21934"/>
    <cellStyle name="Normalny 2 94 2 5 80 3 3" xfId="21935"/>
    <cellStyle name="Normalny 2 94 2 5 80 3 4" xfId="21936"/>
    <cellStyle name="Normalny 2 94 2 5 80 3 5" xfId="21937"/>
    <cellStyle name="Normalny 2 94 2 5 80 3 6" xfId="21938"/>
    <cellStyle name="Normalny 2 94 2 5 80 4" xfId="21939"/>
    <cellStyle name="Normalny 2 94 2 5 80 4 2" xfId="21940"/>
    <cellStyle name="Normalny 2 94 2 5 80 4 3" xfId="21941"/>
    <cellStyle name="Normalny 2 94 2 5 80 4 4" xfId="21942"/>
    <cellStyle name="Normalny 2 94 2 5 80 4 5" xfId="21943"/>
    <cellStyle name="Normalny 2 94 2 5 80 4 6" xfId="21944"/>
    <cellStyle name="Normalny 2 94 2 5 80 5" xfId="21945"/>
    <cellStyle name="Normalny 2 94 2 5 80 5 2" xfId="21946"/>
    <cellStyle name="Normalny 2 94 2 5 80 5 3" xfId="21947"/>
    <cellStyle name="Normalny 2 94 2 5 80 5 4" xfId="21948"/>
    <cellStyle name="Normalny 2 94 2 5 80 5 5" xfId="21949"/>
    <cellStyle name="Normalny 2 94 2 5 80 5 6" xfId="21950"/>
    <cellStyle name="Normalny 2 94 2 5 80 6" xfId="21951"/>
    <cellStyle name="Normalny 2 94 2 5 80 6 2" xfId="21952"/>
    <cellStyle name="Normalny 2 94 2 5 80 6 3" xfId="21953"/>
    <cellStyle name="Normalny 2 94 2 5 80 6 4" xfId="21954"/>
    <cellStyle name="Normalny 2 94 2 5 80 6 5" xfId="21955"/>
    <cellStyle name="Normalny 2 94 2 5 80 6 6" xfId="21956"/>
    <cellStyle name="Normalny 2 94 2 5 80 7" xfId="21957"/>
    <cellStyle name="Normalny 2 94 2 5 80 7 2" xfId="21958"/>
    <cellStyle name="Normalny 2 94 2 5 80 7 3" xfId="21959"/>
    <cellStyle name="Normalny 2 94 2 5 80 7 4" xfId="21960"/>
    <cellStyle name="Normalny 2 94 2 5 80 7 5" xfId="21961"/>
    <cellStyle name="Normalny 2 94 2 5 80 7 6" xfId="21962"/>
    <cellStyle name="Normalny 2 94 2 5 80 8" xfId="21963"/>
    <cellStyle name="Normalny 2 94 2 5 80 8 2" xfId="21964"/>
    <cellStyle name="Normalny 2 94 2 5 80 8 3" xfId="21965"/>
    <cellStyle name="Normalny 2 94 2 5 80 8 4" xfId="21966"/>
    <cellStyle name="Normalny 2 94 2 5 80 8 5" xfId="21967"/>
    <cellStyle name="Normalny 2 94 2 5 80 8 6" xfId="21968"/>
    <cellStyle name="Normalny 2 94 2 5 80 9" xfId="21969"/>
    <cellStyle name="Normalny 2 94 2 5 80 9 2" xfId="21970"/>
    <cellStyle name="Normalny 2 94 2 5 80 9 3" xfId="21971"/>
    <cellStyle name="Normalny 2 94 2 5 80 9 4" xfId="21972"/>
    <cellStyle name="Normalny 2 94 2 5 80 9 5" xfId="21973"/>
    <cellStyle name="Normalny 2 94 2 5 80 9 6" xfId="21974"/>
    <cellStyle name="Normalny 2 94 2 5 81" xfId="21975"/>
    <cellStyle name="Normalny 2 94 2 5 81 2" xfId="21976"/>
    <cellStyle name="Normalny 2 94 2 5 81 3" xfId="21977"/>
    <cellStyle name="Normalny 2 94 2 5 81 4" xfId="21978"/>
    <cellStyle name="Normalny 2 94 2 5 81 5" xfId="21979"/>
    <cellStyle name="Normalny 2 94 2 5 81 6" xfId="21980"/>
    <cellStyle name="Normalny 2 94 2 5 82" xfId="21981"/>
    <cellStyle name="Normalny 2 94 2 5 82 2" xfId="21982"/>
    <cellStyle name="Normalny 2 94 2 5 82 3" xfId="21983"/>
    <cellStyle name="Normalny 2 94 2 5 82 4" xfId="21984"/>
    <cellStyle name="Normalny 2 94 2 5 82 5" xfId="21985"/>
    <cellStyle name="Normalny 2 94 2 5 82 6" xfId="21986"/>
    <cellStyle name="Normalny 2 94 2 5 83" xfId="21987"/>
    <cellStyle name="Normalny 2 94 2 5 84" xfId="21988"/>
    <cellStyle name="Normalny 2 94 2 5 85" xfId="21989"/>
    <cellStyle name="Normalny 2 94 2 5 86" xfId="21990"/>
    <cellStyle name="Normalny 2 94 2 5 87" xfId="21991"/>
    <cellStyle name="Normalny 2 94 2 5 88" xfId="21992"/>
    <cellStyle name="Normalny 2 94 2 5 89" xfId="21993"/>
    <cellStyle name="Normalny 2 94 2 5 9" xfId="21994"/>
    <cellStyle name="Normalny 2 94 2 5 9 2" xfId="21995"/>
    <cellStyle name="Normalny 2 94 2 5 9 3" xfId="21996"/>
    <cellStyle name="Normalny 2 94 2 5 9 4" xfId="21997"/>
    <cellStyle name="Normalny 2 94 2 5 9 5" xfId="21998"/>
    <cellStyle name="Normalny 2 94 2 5 9 6" xfId="21999"/>
    <cellStyle name="Normalny 2 94 2 5 90" xfId="22000"/>
    <cellStyle name="Normalny 2 94 2 5 91" xfId="22001"/>
    <cellStyle name="Normalny 2 94 2 5 92" xfId="22002"/>
    <cellStyle name="Normalny 2 94 2 5 93" xfId="22003"/>
    <cellStyle name="Normalny 2 94 2 5 94" xfId="22004"/>
    <cellStyle name="Normalny 2 94 2 5 95" xfId="22005"/>
    <cellStyle name="Normalny 2 94 2 5 96" xfId="22006"/>
    <cellStyle name="Normalny 2 94 2 5 97" xfId="22007"/>
    <cellStyle name="Normalny 2 94 2 5 98" xfId="22008"/>
    <cellStyle name="Normalny 2 94 2 5 99" xfId="22009"/>
    <cellStyle name="Normalny 2 94 2 50" xfId="22010"/>
    <cellStyle name="Normalny 2 94 2 50 2" xfId="22011"/>
    <cellStyle name="Normalny 2 94 2 50 3" xfId="22012"/>
    <cellStyle name="Normalny 2 94 2 50 4" xfId="22013"/>
    <cellStyle name="Normalny 2 94 2 50 5" xfId="22014"/>
    <cellStyle name="Normalny 2 94 2 50 6" xfId="22015"/>
    <cellStyle name="Normalny 2 94 2 51" xfId="22016"/>
    <cellStyle name="Normalny 2 94 2 51 2" xfId="22017"/>
    <cellStyle name="Normalny 2 94 2 51 3" xfId="22018"/>
    <cellStyle name="Normalny 2 94 2 51 4" xfId="22019"/>
    <cellStyle name="Normalny 2 94 2 51 5" xfId="22020"/>
    <cellStyle name="Normalny 2 94 2 51 6" xfId="22021"/>
    <cellStyle name="Normalny 2 94 2 52" xfId="22022"/>
    <cellStyle name="Normalny 2 94 2 52 2" xfId="22023"/>
    <cellStyle name="Normalny 2 94 2 52 3" xfId="22024"/>
    <cellStyle name="Normalny 2 94 2 52 4" xfId="22025"/>
    <cellStyle name="Normalny 2 94 2 52 5" xfId="22026"/>
    <cellStyle name="Normalny 2 94 2 52 6" xfId="22027"/>
    <cellStyle name="Normalny 2 94 2 53" xfId="22028"/>
    <cellStyle name="Normalny 2 94 2 53 2" xfId="22029"/>
    <cellStyle name="Normalny 2 94 2 53 3" xfId="22030"/>
    <cellStyle name="Normalny 2 94 2 53 4" xfId="22031"/>
    <cellStyle name="Normalny 2 94 2 53 5" xfId="22032"/>
    <cellStyle name="Normalny 2 94 2 53 6" xfId="22033"/>
    <cellStyle name="Normalny 2 94 2 54" xfId="22034"/>
    <cellStyle name="Normalny 2 94 2 54 2" xfId="22035"/>
    <cellStyle name="Normalny 2 94 2 54 3" xfId="22036"/>
    <cellStyle name="Normalny 2 94 2 54 4" xfId="22037"/>
    <cellStyle name="Normalny 2 94 2 54 5" xfId="22038"/>
    <cellStyle name="Normalny 2 94 2 54 6" xfId="22039"/>
    <cellStyle name="Normalny 2 94 2 55" xfId="22040"/>
    <cellStyle name="Normalny 2 94 2 55 2" xfId="22041"/>
    <cellStyle name="Normalny 2 94 2 55 3" xfId="22042"/>
    <cellStyle name="Normalny 2 94 2 55 4" xfId="22043"/>
    <cellStyle name="Normalny 2 94 2 55 5" xfId="22044"/>
    <cellStyle name="Normalny 2 94 2 55 6" xfId="22045"/>
    <cellStyle name="Normalny 2 94 2 56" xfId="22046"/>
    <cellStyle name="Normalny 2 94 2 56 2" xfId="22047"/>
    <cellStyle name="Normalny 2 94 2 56 3" xfId="22048"/>
    <cellStyle name="Normalny 2 94 2 56 4" xfId="22049"/>
    <cellStyle name="Normalny 2 94 2 56 5" xfId="22050"/>
    <cellStyle name="Normalny 2 94 2 56 6" xfId="22051"/>
    <cellStyle name="Normalny 2 94 2 57" xfId="22052"/>
    <cellStyle name="Normalny 2 94 2 57 2" xfId="22053"/>
    <cellStyle name="Normalny 2 94 2 57 3" xfId="22054"/>
    <cellStyle name="Normalny 2 94 2 57 4" xfId="22055"/>
    <cellStyle name="Normalny 2 94 2 57 5" xfId="22056"/>
    <cellStyle name="Normalny 2 94 2 57 6" xfId="22057"/>
    <cellStyle name="Normalny 2 94 2 58" xfId="22058"/>
    <cellStyle name="Normalny 2 94 2 58 2" xfId="22059"/>
    <cellStyle name="Normalny 2 94 2 58 3" xfId="22060"/>
    <cellStyle name="Normalny 2 94 2 58 4" xfId="22061"/>
    <cellStyle name="Normalny 2 94 2 58 5" xfId="22062"/>
    <cellStyle name="Normalny 2 94 2 58 6" xfId="22063"/>
    <cellStyle name="Normalny 2 94 2 59" xfId="22064"/>
    <cellStyle name="Normalny 2 94 2 59 2" xfId="22065"/>
    <cellStyle name="Normalny 2 94 2 59 3" xfId="22066"/>
    <cellStyle name="Normalny 2 94 2 59 4" xfId="22067"/>
    <cellStyle name="Normalny 2 94 2 59 5" xfId="22068"/>
    <cellStyle name="Normalny 2 94 2 59 6" xfId="22069"/>
    <cellStyle name="Normalny 2 94 2 6" xfId="22070"/>
    <cellStyle name="Normalny 2 94 2 6 2" xfId="22071"/>
    <cellStyle name="Normalny 2 94 2 6 3" xfId="22072"/>
    <cellStyle name="Normalny 2 94 2 6 4" xfId="22073"/>
    <cellStyle name="Normalny 2 94 2 6 5" xfId="22074"/>
    <cellStyle name="Normalny 2 94 2 6 6" xfId="22075"/>
    <cellStyle name="Normalny 2 94 2 60" xfId="22076"/>
    <cellStyle name="Normalny 2 94 2 60 2" xfId="22077"/>
    <cellStyle name="Normalny 2 94 2 60 3" xfId="22078"/>
    <cellStyle name="Normalny 2 94 2 60 4" xfId="22079"/>
    <cellStyle name="Normalny 2 94 2 60 5" xfId="22080"/>
    <cellStyle name="Normalny 2 94 2 60 6" xfId="22081"/>
    <cellStyle name="Normalny 2 94 2 61" xfId="22082"/>
    <cellStyle name="Normalny 2 94 2 61 2" xfId="22083"/>
    <cellStyle name="Normalny 2 94 2 61 3" xfId="22084"/>
    <cellStyle name="Normalny 2 94 2 61 4" xfId="22085"/>
    <cellStyle name="Normalny 2 94 2 61 5" xfId="22086"/>
    <cellStyle name="Normalny 2 94 2 61 6" xfId="22087"/>
    <cellStyle name="Normalny 2 94 2 62" xfId="22088"/>
    <cellStyle name="Normalny 2 94 2 62 2" xfId="22089"/>
    <cellStyle name="Normalny 2 94 2 62 3" xfId="22090"/>
    <cellStyle name="Normalny 2 94 2 62 4" xfId="22091"/>
    <cellStyle name="Normalny 2 94 2 62 5" xfId="22092"/>
    <cellStyle name="Normalny 2 94 2 62 6" xfId="22093"/>
    <cellStyle name="Normalny 2 94 2 63" xfId="22094"/>
    <cellStyle name="Normalny 2 94 2 63 2" xfId="22095"/>
    <cellStyle name="Normalny 2 94 2 63 3" xfId="22096"/>
    <cellStyle name="Normalny 2 94 2 63 4" xfId="22097"/>
    <cellStyle name="Normalny 2 94 2 63 5" xfId="22098"/>
    <cellStyle name="Normalny 2 94 2 63 6" xfId="22099"/>
    <cellStyle name="Normalny 2 94 2 64" xfId="22100"/>
    <cellStyle name="Normalny 2 94 2 64 2" xfId="22101"/>
    <cellStyle name="Normalny 2 94 2 64 3" xfId="22102"/>
    <cellStyle name="Normalny 2 94 2 64 4" xfId="22103"/>
    <cellStyle name="Normalny 2 94 2 64 5" xfId="22104"/>
    <cellStyle name="Normalny 2 94 2 64 6" xfId="22105"/>
    <cellStyle name="Normalny 2 94 2 65" xfId="22106"/>
    <cellStyle name="Normalny 2 94 2 65 2" xfId="22107"/>
    <cellStyle name="Normalny 2 94 2 65 3" xfId="22108"/>
    <cellStyle name="Normalny 2 94 2 65 4" xfId="22109"/>
    <cellStyle name="Normalny 2 94 2 65 5" xfId="22110"/>
    <cellStyle name="Normalny 2 94 2 65 6" xfId="22111"/>
    <cellStyle name="Normalny 2 94 2 66" xfId="22112"/>
    <cellStyle name="Normalny 2 94 2 66 2" xfId="22113"/>
    <cellStyle name="Normalny 2 94 2 66 3" xfId="22114"/>
    <cellStyle name="Normalny 2 94 2 66 4" xfId="22115"/>
    <cellStyle name="Normalny 2 94 2 66 5" xfId="22116"/>
    <cellStyle name="Normalny 2 94 2 66 6" xfId="22117"/>
    <cellStyle name="Normalny 2 94 2 67" xfId="22118"/>
    <cellStyle name="Normalny 2 94 2 67 2" xfId="22119"/>
    <cellStyle name="Normalny 2 94 2 67 3" xfId="22120"/>
    <cellStyle name="Normalny 2 94 2 67 4" xfId="22121"/>
    <cellStyle name="Normalny 2 94 2 67 5" xfId="22122"/>
    <cellStyle name="Normalny 2 94 2 67 6" xfId="22123"/>
    <cellStyle name="Normalny 2 94 2 68" xfId="22124"/>
    <cellStyle name="Normalny 2 94 2 68 2" xfId="22125"/>
    <cellStyle name="Normalny 2 94 2 68 3" xfId="22126"/>
    <cellStyle name="Normalny 2 94 2 68 4" xfId="22127"/>
    <cellStyle name="Normalny 2 94 2 68 5" xfId="22128"/>
    <cellStyle name="Normalny 2 94 2 68 6" xfId="22129"/>
    <cellStyle name="Normalny 2 94 2 69" xfId="22130"/>
    <cellStyle name="Normalny 2 94 2 69 2" xfId="22131"/>
    <cellStyle name="Normalny 2 94 2 69 3" xfId="22132"/>
    <cellStyle name="Normalny 2 94 2 69 4" xfId="22133"/>
    <cellStyle name="Normalny 2 94 2 69 5" xfId="22134"/>
    <cellStyle name="Normalny 2 94 2 69 6" xfId="22135"/>
    <cellStyle name="Normalny 2 94 2 7" xfId="22136"/>
    <cellStyle name="Normalny 2 94 2 7 2" xfId="22137"/>
    <cellStyle name="Normalny 2 94 2 7 3" xfId="22138"/>
    <cellStyle name="Normalny 2 94 2 7 4" xfId="22139"/>
    <cellStyle name="Normalny 2 94 2 7 5" xfId="22140"/>
    <cellStyle name="Normalny 2 94 2 7 6" xfId="22141"/>
    <cellStyle name="Normalny 2 94 2 70" xfId="22142"/>
    <cellStyle name="Normalny 2 94 2 70 2" xfId="22143"/>
    <cellStyle name="Normalny 2 94 2 70 3" xfId="22144"/>
    <cellStyle name="Normalny 2 94 2 70 4" xfId="22145"/>
    <cellStyle name="Normalny 2 94 2 70 5" xfId="22146"/>
    <cellStyle name="Normalny 2 94 2 70 6" xfId="22147"/>
    <cellStyle name="Normalny 2 94 2 71" xfId="22148"/>
    <cellStyle name="Normalny 2 94 2 71 2" xfId="22149"/>
    <cellStyle name="Normalny 2 94 2 71 3" xfId="22150"/>
    <cellStyle name="Normalny 2 94 2 71 4" xfId="22151"/>
    <cellStyle name="Normalny 2 94 2 71 5" xfId="22152"/>
    <cellStyle name="Normalny 2 94 2 71 6" xfId="22153"/>
    <cellStyle name="Normalny 2 94 2 72" xfId="22154"/>
    <cellStyle name="Normalny 2 94 2 72 2" xfId="22155"/>
    <cellStyle name="Normalny 2 94 2 72 3" xfId="22156"/>
    <cellStyle name="Normalny 2 94 2 72 4" xfId="22157"/>
    <cellStyle name="Normalny 2 94 2 72 5" xfId="22158"/>
    <cellStyle name="Normalny 2 94 2 72 6" xfId="22159"/>
    <cellStyle name="Normalny 2 94 2 73" xfId="22160"/>
    <cellStyle name="Normalny 2 94 2 73 2" xfId="22161"/>
    <cellStyle name="Normalny 2 94 2 73 3" xfId="22162"/>
    <cellStyle name="Normalny 2 94 2 73 4" xfId="22163"/>
    <cellStyle name="Normalny 2 94 2 73 5" xfId="22164"/>
    <cellStyle name="Normalny 2 94 2 73 6" xfId="22165"/>
    <cellStyle name="Normalny 2 94 2 74" xfId="22166"/>
    <cellStyle name="Normalny 2 94 2 74 2" xfId="22167"/>
    <cellStyle name="Normalny 2 94 2 74 3" xfId="22168"/>
    <cellStyle name="Normalny 2 94 2 74 4" xfId="22169"/>
    <cellStyle name="Normalny 2 94 2 74 5" xfId="22170"/>
    <cellStyle name="Normalny 2 94 2 74 6" xfId="22171"/>
    <cellStyle name="Normalny 2 94 2 75" xfId="22172"/>
    <cellStyle name="Normalny 2 94 2 75 2" xfId="22173"/>
    <cellStyle name="Normalny 2 94 2 75 3" xfId="22174"/>
    <cellStyle name="Normalny 2 94 2 75 4" xfId="22175"/>
    <cellStyle name="Normalny 2 94 2 75 5" xfId="22176"/>
    <cellStyle name="Normalny 2 94 2 75 6" xfId="22177"/>
    <cellStyle name="Normalny 2 94 2 76" xfId="22178"/>
    <cellStyle name="Normalny 2 94 2 76 2" xfId="22179"/>
    <cellStyle name="Normalny 2 94 2 76 3" xfId="22180"/>
    <cellStyle name="Normalny 2 94 2 76 4" xfId="22181"/>
    <cellStyle name="Normalny 2 94 2 76 5" xfId="22182"/>
    <cellStyle name="Normalny 2 94 2 76 6" xfId="22183"/>
    <cellStyle name="Normalny 2 94 2 77" xfId="22184"/>
    <cellStyle name="Normalny 2 94 2 77 2" xfId="22185"/>
    <cellStyle name="Normalny 2 94 2 77 3" xfId="22186"/>
    <cellStyle name="Normalny 2 94 2 77 4" xfId="22187"/>
    <cellStyle name="Normalny 2 94 2 77 5" xfId="22188"/>
    <cellStyle name="Normalny 2 94 2 77 6" xfId="22189"/>
    <cellStyle name="Normalny 2 94 2 78" xfId="22190"/>
    <cellStyle name="Normalny 2 94 2 78 2" xfId="22191"/>
    <cellStyle name="Normalny 2 94 2 78 3" xfId="22192"/>
    <cellStyle name="Normalny 2 94 2 78 4" xfId="22193"/>
    <cellStyle name="Normalny 2 94 2 78 5" xfId="22194"/>
    <cellStyle name="Normalny 2 94 2 78 6" xfId="22195"/>
    <cellStyle name="Normalny 2 94 2 79" xfId="22196"/>
    <cellStyle name="Normalny 2 94 2 79 2" xfId="22197"/>
    <cellStyle name="Normalny 2 94 2 79 3" xfId="22198"/>
    <cellStyle name="Normalny 2 94 2 79 4" xfId="22199"/>
    <cellStyle name="Normalny 2 94 2 79 5" xfId="22200"/>
    <cellStyle name="Normalny 2 94 2 79 6" xfId="22201"/>
    <cellStyle name="Normalny 2 94 2 8" xfId="22202"/>
    <cellStyle name="Normalny 2 94 2 8 2" xfId="22203"/>
    <cellStyle name="Normalny 2 94 2 8 3" xfId="22204"/>
    <cellStyle name="Normalny 2 94 2 8 4" xfId="22205"/>
    <cellStyle name="Normalny 2 94 2 8 5" xfId="22206"/>
    <cellStyle name="Normalny 2 94 2 8 6" xfId="22207"/>
    <cellStyle name="Normalny 2 94 2 80" xfId="22208"/>
    <cellStyle name="Normalny 2 94 2 80 2" xfId="22209"/>
    <cellStyle name="Normalny 2 94 2 80 3" xfId="22210"/>
    <cellStyle name="Normalny 2 94 2 80 4" xfId="22211"/>
    <cellStyle name="Normalny 2 94 2 80 5" xfId="22212"/>
    <cellStyle name="Normalny 2 94 2 80 6" xfId="22213"/>
    <cellStyle name="Normalny 2 94 2 81" xfId="22214"/>
    <cellStyle name="Normalny 2 94 2 81 2" xfId="22215"/>
    <cellStyle name="Normalny 2 94 2 81 3" xfId="22216"/>
    <cellStyle name="Normalny 2 94 2 81 4" xfId="22217"/>
    <cellStyle name="Normalny 2 94 2 81 5" xfId="22218"/>
    <cellStyle name="Normalny 2 94 2 81 6" xfId="22219"/>
    <cellStyle name="Normalny 2 94 2 82" xfId="22220"/>
    <cellStyle name="Normalny 2 94 2 82 2" xfId="22221"/>
    <cellStyle name="Normalny 2 94 2 82 3" xfId="22222"/>
    <cellStyle name="Normalny 2 94 2 82 4" xfId="22223"/>
    <cellStyle name="Normalny 2 94 2 82 5" xfId="22224"/>
    <cellStyle name="Normalny 2 94 2 82 6" xfId="22225"/>
    <cellStyle name="Normalny 2 94 2 83" xfId="22226"/>
    <cellStyle name="Normalny 2 94 2 83 2" xfId="22227"/>
    <cellStyle name="Normalny 2 94 2 83 3" xfId="22228"/>
    <cellStyle name="Normalny 2 94 2 83 4" xfId="22229"/>
    <cellStyle name="Normalny 2 94 2 83 5" xfId="22230"/>
    <cellStyle name="Normalny 2 94 2 83 6" xfId="22231"/>
    <cellStyle name="Normalny 2 94 2 84" xfId="22232"/>
    <cellStyle name="Normalny 2 94 2 84 2" xfId="22233"/>
    <cellStyle name="Normalny 2 94 2 84 3" xfId="22234"/>
    <cellStyle name="Normalny 2 94 2 84 4" xfId="22235"/>
    <cellStyle name="Normalny 2 94 2 84 5" xfId="22236"/>
    <cellStyle name="Normalny 2 94 2 84 6" xfId="22237"/>
    <cellStyle name="Normalny 2 94 2 85" xfId="22238"/>
    <cellStyle name="Normalny 2 94 2 85 2" xfId="22239"/>
    <cellStyle name="Normalny 2 94 2 85 3" xfId="22240"/>
    <cellStyle name="Normalny 2 94 2 85 4" xfId="22241"/>
    <cellStyle name="Normalny 2 94 2 85 5" xfId="22242"/>
    <cellStyle name="Normalny 2 94 2 85 6" xfId="22243"/>
    <cellStyle name="Normalny 2 94 2 86" xfId="22244"/>
    <cellStyle name="Normalny 2 94 2 86 2" xfId="22245"/>
    <cellStyle name="Normalny 2 94 2 86 3" xfId="22246"/>
    <cellStyle name="Normalny 2 94 2 86 4" xfId="22247"/>
    <cellStyle name="Normalny 2 94 2 86 5" xfId="22248"/>
    <cellStyle name="Normalny 2 94 2 86 6" xfId="22249"/>
    <cellStyle name="Normalny 2 94 2 87" xfId="22250"/>
    <cellStyle name="Normalny 2 94 2 87 2" xfId="22251"/>
    <cellStyle name="Normalny 2 94 2 87 3" xfId="22252"/>
    <cellStyle name="Normalny 2 94 2 87 4" xfId="22253"/>
    <cellStyle name="Normalny 2 94 2 87 5" xfId="22254"/>
    <cellStyle name="Normalny 2 94 2 87 6" xfId="22255"/>
    <cellStyle name="Normalny 2 94 2 88" xfId="22256"/>
    <cellStyle name="Normalny 2 94 2 88 2" xfId="22257"/>
    <cellStyle name="Normalny 2 94 2 88 3" xfId="22258"/>
    <cellStyle name="Normalny 2 94 2 88 4" xfId="22259"/>
    <cellStyle name="Normalny 2 94 2 88 5" xfId="22260"/>
    <cellStyle name="Normalny 2 94 2 88 6" xfId="22261"/>
    <cellStyle name="Normalny 2 94 2 89" xfId="22262"/>
    <cellStyle name="Normalny 2 94 2 89 2" xfId="22263"/>
    <cellStyle name="Normalny 2 94 2 89 3" xfId="22264"/>
    <cellStyle name="Normalny 2 94 2 89 4" xfId="22265"/>
    <cellStyle name="Normalny 2 94 2 89 5" xfId="22266"/>
    <cellStyle name="Normalny 2 94 2 89 6" xfId="22267"/>
    <cellStyle name="Normalny 2 94 2 9" xfId="22268"/>
    <cellStyle name="Normalny 2 94 2 9 2" xfId="22269"/>
    <cellStyle name="Normalny 2 94 2 9 3" xfId="22270"/>
    <cellStyle name="Normalny 2 94 2 9 4" xfId="22271"/>
    <cellStyle name="Normalny 2 94 2 9 5" xfId="22272"/>
    <cellStyle name="Normalny 2 94 2 9 6" xfId="22273"/>
    <cellStyle name="Normalny 2 94 2 90" xfId="22274"/>
    <cellStyle name="Normalny 2 94 2 90 2" xfId="22275"/>
    <cellStyle name="Normalny 2 94 2 90 3" xfId="22276"/>
    <cellStyle name="Normalny 2 94 2 90 4" xfId="22277"/>
    <cellStyle name="Normalny 2 94 2 90 5" xfId="22278"/>
    <cellStyle name="Normalny 2 94 2 90 6" xfId="22279"/>
    <cellStyle name="Normalny 2 94 2 91" xfId="22280"/>
    <cellStyle name="Normalny 2 94 2 91 2" xfId="22281"/>
    <cellStyle name="Normalny 2 94 2 91 3" xfId="22282"/>
    <cellStyle name="Normalny 2 94 2 91 4" xfId="22283"/>
    <cellStyle name="Normalny 2 94 2 91 5" xfId="22284"/>
    <cellStyle name="Normalny 2 94 2 91 6" xfId="22285"/>
    <cellStyle name="Normalny 2 94 2 92" xfId="22286"/>
    <cellStyle name="Normalny 2 94 2 92 2" xfId="22287"/>
    <cellStyle name="Normalny 2 94 2 92 3" xfId="22288"/>
    <cellStyle name="Normalny 2 94 2 92 4" xfId="22289"/>
    <cellStyle name="Normalny 2 94 2 92 5" xfId="22290"/>
    <cellStyle name="Normalny 2 94 2 92 6" xfId="22291"/>
    <cellStyle name="Normalny 2 94 2 93" xfId="22292"/>
    <cellStyle name="Normalny 2 94 2 93 2" xfId="22293"/>
    <cellStyle name="Normalny 2 94 2 93 3" xfId="22294"/>
    <cellStyle name="Normalny 2 94 2 93 4" xfId="22295"/>
    <cellStyle name="Normalny 2 94 2 93 5" xfId="22296"/>
    <cellStyle name="Normalny 2 94 2 93 6" xfId="22297"/>
    <cellStyle name="Normalny 2 94 2 94" xfId="22298"/>
    <cellStyle name="Normalny 2 94 2 94 10" xfId="22299"/>
    <cellStyle name="Normalny 2 94 2 94 11" xfId="22300"/>
    <cellStyle name="Normalny 2 94 2 94 12" xfId="22301"/>
    <cellStyle name="Normalny 2 94 2 94 13" xfId="22302"/>
    <cellStyle name="Normalny 2 94 2 94 14" xfId="22303"/>
    <cellStyle name="Normalny 2 94 2 94 15" xfId="22304"/>
    <cellStyle name="Normalny 2 94 2 94 16" xfId="22305"/>
    <cellStyle name="Normalny 2 94 2 94 17" xfId="22306"/>
    <cellStyle name="Normalny 2 94 2 94 18" xfId="22307"/>
    <cellStyle name="Normalny 2 94 2 94 19" xfId="22308"/>
    <cellStyle name="Normalny 2 94 2 94 2" xfId="22309"/>
    <cellStyle name="Normalny 2 94 2 94 2 2" xfId="22310"/>
    <cellStyle name="Normalny 2 94 2 94 2 3" xfId="22311"/>
    <cellStyle name="Normalny 2 94 2 94 2 4" xfId="22312"/>
    <cellStyle name="Normalny 2 94 2 94 2 5" xfId="22313"/>
    <cellStyle name="Normalny 2 94 2 94 2 6" xfId="22314"/>
    <cellStyle name="Normalny 2 94 2 94 20" xfId="22315"/>
    <cellStyle name="Normalny 2 94 2 94 21" xfId="22316"/>
    <cellStyle name="Normalny 2 94 2 94 22" xfId="22317"/>
    <cellStyle name="Normalny 2 94 2 94 23" xfId="22318"/>
    <cellStyle name="Normalny 2 94 2 94 24" xfId="22319"/>
    <cellStyle name="Normalny 2 94 2 94 3" xfId="22320"/>
    <cellStyle name="Normalny 2 94 2 94 4" xfId="22321"/>
    <cellStyle name="Normalny 2 94 2 94 5" xfId="22322"/>
    <cellStyle name="Normalny 2 94 2 94 6" xfId="22323"/>
    <cellStyle name="Normalny 2 94 2 94 7" xfId="22324"/>
    <cellStyle name="Normalny 2 94 2 94 8" xfId="22325"/>
    <cellStyle name="Normalny 2 94 2 94 9" xfId="22326"/>
    <cellStyle name="Normalny 2 94 2 95" xfId="22327"/>
    <cellStyle name="Normalny 2 94 2 96" xfId="22328"/>
    <cellStyle name="Normalny 2 94 2 96 2" xfId="22329"/>
    <cellStyle name="Normalny 2 94 2 96 2 2" xfId="22330"/>
    <cellStyle name="Normalny 2 94 2 96 2 3" xfId="22331"/>
    <cellStyle name="Normalny 2 94 2 96 2 4" xfId="22332"/>
    <cellStyle name="Normalny 2 94 2 96 2 5" xfId="22333"/>
    <cellStyle name="Normalny 2 94 2 96 2 6" xfId="22334"/>
    <cellStyle name="Normalny 2 94 2 97" xfId="22335"/>
    <cellStyle name="Normalny 2 94 2 97 2" xfId="22336"/>
    <cellStyle name="Normalny 2 94 2 97 3" xfId="22337"/>
    <cellStyle name="Normalny 2 94 2 97 4" xfId="22338"/>
    <cellStyle name="Normalny 2 94 2 97 5" xfId="22339"/>
    <cellStyle name="Normalny 2 94 2 97 6" xfId="22340"/>
    <cellStyle name="Normalny 2 94 2 98" xfId="22341"/>
    <cellStyle name="Normalny 2 94 2 98 2" xfId="22342"/>
    <cellStyle name="Normalny 2 94 2 98 3" xfId="22343"/>
    <cellStyle name="Normalny 2 94 2 98 4" xfId="22344"/>
    <cellStyle name="Normalny 2 94 2 98 5" xfId="22345"/>
    <cellStyle name="Normalny 2 94 2 98 6" xfId="22346"/>
    <cellStyle name="Normalny 2 94 2 99" xfId="22347"/>
    <cellStyle name="Normalny 2 94 2 99 2" xfId="22348"/>
    <cellStyle name="Normalny 2 94 2 99 3" xfId="22349"/>
    <cellStyle name="Normalny 2 94 2 99 4" xfId="22350"/>
    <cellStyle name="Normalny 2 94 2 99 5" xfId="22351"/>
    <cellStyle name="Normalny 2 94 2 99 6" xfId="22352"/>
    <cellStyle name="Normalny 2 94 20" xfId="22353"/>
    <cellStyle name="Normalny 2 94 3" xfId="22354"/>
    <cellStyle name="Normalny 2 94 3 2" xfId="22355"/>
    <cellStyle name="Normalny 2 94 3 3" xfId="22356"/>
    <cellStyle name="Normalny 2 94 3 4" xfId="22357"/>
    <cellStyle name="Normalny 2 94 3 5" xfId="22358"/>
    <cellStyle name="Normalny 2 94 3 6" xfId="22359"/>
    <cellStyle name="Normalny 2 94 4" xfId="22360"/>
    <cellStyle name="Normalny 2 94 4 2" xfId="22361"/>
    <cellStyle name="Normalny 2 94 4 3" xfId="22362"/>
    <cellStyle name="Normalny 2 94 4 4" xfId="22363"/>
    <cellStyle name="Normalny 2 94 4 5" xfId="22364"/>
    <cellStyle name="Normalny 2 94 4 6" xfId="22365"/>
    <cellStyle name="Normalny 2 94 5" xfId="22366"/>
    <cellStyle name="Normalny 2 94 5 2" xfId="22367"/>
    <cellStyle name="Normalny 2 94 5 3" xfId="22368"/>
    <cellStyle name="Normalny 2 94 5 4" xfId="22369"/>
    <cellStyle name="Normalny 2 94 5 5" xfId="22370"/>
    <cellStyle name="Normalny 2 94 5 6" xfId="22371"/>
    <cellStyle name="Normalny 2 94 6" xfId="22372"/>
    <cellStyle name="Normalny 2 94 6 2" xfId="22373"/>
    <cellStyle name="Normalny 2 94 6 3" xfId="22374"/>
    <cellStyle name="Normalny 2 94 6 4" xfId="22375"/>
    <cellStyle name="Normalny 2 94 6 5" xfId="22376"/>
    <cellStyle name="Normalny 2 94 6 6" xfId="22377"/>
    <cellStyle name="Normalny 2 94 7" xfId="22378"/>
    <cellStyle name="Normalny 2 94 7 2" xfId="22379"/>
    <cellStyle name="Normalny 2 94 7 3" xfId="22380"/>
    <cellStyle name="Normalny 2 94 7 4" xfId="22381"/>
    <cellStyle name="Normalny 2 94 7 5" xfId="22382"/>
    <cellStyle name="Normalny 2 94 7 6" xfId="22383"/>
    <cellStyle name="Normalny 2 94 8" xfId="22384"/>
    <cellStyle name="Normalny 2 94 8 2" xfId="22385"/>
    <cellStyle name="Normalny 2 94 8 3" xfId="22386"/>
    <cellStyle name="Normalny 2 94 8 4" xfId="22387"/>
    <cellStyle name="Normalny 2 94 8 5" xfId="22388"/>
    <cellStyle name="Normalny 2 94 8 6" xfId="22389"/>
    <cellStyle name="Normalny 2 94 9" xfId="22390"/>
    <cellStyle name="Normalny 2 94 9 2" xfId="22391"/>
    <cellStyle name="Normalny 2 94 9 3" xfId="22392"/>
    <cellStyle name="Normalny 2 94 9 4" xfId="22393"/>
    <cellStyle name="Normalny 2 94 9 5" xfId="22394"/>
    <cellStyle name="Normalny 2 94 9 6" xfId="22395"/>
    <cellStyle name="Normalny 2 95" xfId="22396"/>
    <cellStyle name="Normalny 2 95 2" xfId="22397"/>
    <cellStyle name="Normalny 2 95 3" xfId="22398"/>
    <cellStyle name="Normalny 2 95 4" xfId="22399"/>
    <cellStyle name="Normalny 2 95 5" xfId="22400"/>
    <cellStyle name="Normalny 2 95 6" xfId="22401"/>
    <cellStyle name="Normalny 2 96" xfId="22402"/>
    <cellStyle name="Normalny 2 96 10" xfId="22403"/>
    <cellStyle name="Normalny 2 96 10 2" xfId="22404"/>
    <cellStyle name="Normalny 2 96 10 3" xfId="22405"/>
    <cellStyle name="Normalny 2 96 10 4" xfId="22406"/>
    <cellStyle name="Normalny 2 96 10 5" xfId="22407"/>
    <cellStyle name="Normalny 2 96 10 6" xfId="22408"/>
    <cellStyle name="Normalny 2 96 100" xfId="22409"/>
    <cellStyle name="Normalny 2 96 100 2" xfId="22410"/>
    <cellStyle name="Normalny 2 96 100 3" xfId="22411"/>
    <cellStyle name="Normalny 2 96 100 4" xfId="22412"/>
    <cellStyle name="Normalny 2 96 100 5" xfId="22413"/>
    <cellStyle name="Normalny 2 96 100 6" xfId="22414"/>
    <cellStyle name="Normalny 2 96 101" xfId="22415"/>
    <cellStyle name="Normalny 2 96 101 2" xfId="22416"/>
    <cellStyle name="Normalny 2 96 101 3" xfId="22417"/>
    <cellStyle name="Normalny 2 96 101 4" xfId="22418"/>
    <cellStyle name="Normalny 2 96 101 5" xfId="22419"/>
    <cellStyle name="Normalny 2 96 101 6" xfId="22420"/>
    <cellStyle name="Normalny 2 96 102" xfId="22421"/>
    <cellStyle name="Normalny 2 96 102 2" xfId="22422"/>
    <cellStyle name="Normalny 2 96 102 3" xfId="22423"/>
    <cellStyle name="Normalny 2 96 102 4" xfId="22424"/>
    <cellStyle name="Normalny 2 96 102 5" xfId="22425"/>
    <cellStyle name="Normalny 2 96 102 6" xfId="22426"/>
    <cellStyle name="Normalny 2 96 103" xfId="22427"/>
    <cellStyle name="Normalny 2 96 103 2" xfId="22428"/>
    <cellStyle name="Normalny 2 96 103 3" xfId="22429"/>
    <cellStyle name="Normalny 2 96 103 4" xfId="22430"/>
    <cellStyle name="Normalny 2 96 103 5" xfId="22431"/>
    <cellStyle name="Normalny 2 96 103 6" xfId="22432"/>
    <cellStyle name="Normalny 2 96 104" xfId="22433"/>
    <cellStyle name="Normalny 2 96 104 2" xfId="22434"/>
    <cellStyle name="Normalny 2 96 104 3" xfId="22435"/>
    <cellStyle name="Normalny 2 96 104 4" xfId="22436"/>
    <cellStyle name="Normalny 2 96 104 5" xfId="22437"/>
    <cellStyle name="Normalny 2 96 104 6" xfId="22438"/>
    <cellStyle name="Normalny 2 96 105" xfId="22439"/>
    <cellStyle name="Normalny 2 96 105 2" xfId="22440"/>
    <cellStyle name="Normalny 2 96 105 3" xfId="22441"/>
    <cellStyle name="Normalny 2 96 105 4" xfId="22442"/>
    <cellStyle name="Normalny 2 96 105 5" xfId="22443"/>
    <cellStyle name="Normalny 2 96 105 6" xfId="22444"/>
    <cellStyle name="Normalny 2 96 106" xfId="22445"/>
    <cellStyle name="Normalny 2 96 106 2" xfId="22446"/>
    <cellStyle name="Normalny 2 96 106 3" xfId="22447"/>
    <cellStyle name="Normalny 2 96 106 4" xfId="22448"/>
    <cellStyle name="Normalny 2 96 106 5" xfId="22449"/>
    <cellStyle name="Normalny 2 96 106 6" xfId="22450"/>
    <cellStyle name="Normalny 2 96 107" xfId="22451"/>
    <cellStyle name="Normalny 2 96 107 2" xfId="22452"/>
    <cellStyle name="Normalny 2 96 107 3" xfId="22453"/>
    <cellStyle name="Normalny 2 96 107 4" xfId="22454"/>
    <cellStyle name="Normalny 2 96 107 5" xfId="22455"/>
    <cellStyle name="Normalny 2 96 107 6" xfId="22456"/>
    <cellStyle name="Normalny 2 96 108" xfId="22457"/>
    <cellStyle name="Normalny 2 96 108 2" xfId="22458"/>
    <cellStyle name="Normalny 2 96 108 3" xfId="22459"/>
    <cellStyle name="Normalny 2 96 108 4" xfId="22460"/>
    <cellStyle name="Normalny 2 96 108 5" xfId="22461"/>
    <cellStyle name="Normalny 2 96 108 6" xfId="22462"/>
    <cellStyle name="Normalny 2 96 109" xfId="22463"/>
    <cellStyle name="Normalny 2 96 109 2" xfId="22464"/>
    <cellStyle name="Normalny 2 96 109 3" xfId="22465"/>
    <cellStyle name="Normalny 2 96 109 4" xfId="22466"/>
    <cellStyle name="Normalny 2 96 109 5" xfId="22467"/>
    <cellStyle name="Normalny 2 96 109 6" xfId="22468"/>
    <cellStyle name="Normalny 2 96 11" xfId="22469"/>
    <cellStyle name="Normalny 2 96 11 2" xfId="22470"/>
    <cellStyle name="Normalny 2 96 11 3" xfId="22471"/>
    <cellStyle name="Normalny 2 96 11 4" xfId="22472"/>
    <cellStyle name="Normalny 2 96 11 5" xfId="22473"/>
    <cellStyle name="Normalny 2 96 11 6" xfId="22474"/>
    <cellStyle name="Normalny 2 96 110" xfId="22475"/>
    <cellStyle name="Normalny 2 96 110 2" xfId="22476"/>
    <cellStyle name="Normalny 2 96 110 3" xfId="22477"/>
    <cellStyle name="Normalny 2 96 110 4" xfId="22478"/>
    <cellStyle name="Normalny 2 96 110 5" xfId="22479"/>
    <cellStyle name="Normalny 2 96 110 6" xfId="22480"/>
    <cellStyle name="Normalny 2 96 111" xfId="22481"/>
    <cellStyle name="Normalny 2 96 111 2" xfId="22482"/>
    <cellStyle name="Normalny 2 96 111 3" xfId="22483"/>
    <cellStyle name="Normalny 2 96 111 4" xfId="22484"/>
    <cellStyle name="Normalny 2 96 111 5" xfId="22485"/>
    <cellStyle name="Normalny 2 96 111 6" xfId="22486"/>
    <cellStyle name="Normalny 2 96 112" xfId="22487"/>
    <cellStyle name="Normalny 2 96 112 2" xfId="22488"/>
    <cellStyle name="Normalny 2 96 112 3" xfId="22489"/>
    <cellStyle name="Normalny 2 96 112 4" xfId="22490"/>
    <cellStyle name="Normalny 2 96 112 5" xfId="22491"/>
    <cellStyle name="Normalny 2 96 112 6" xfId="22492"/>
    <cellStyle name="Normalny 2 96 113" xfId="22493"/>
    <cellStyle name="Normalny 2 96 113 2" xfId="22494"/>
    <cellStyle name="Normalny 2 96 113 3" xfId="22495"/>
    <cellStyle name="Normalny 2 96 113 4" xfId="22496"/>
    <cellStyle name="Normalny 2 96 113 5" xfId="22497"/>
    <cellStyle name="Normalny 2 96 113 6" xfId="22498"/>
    <cellStyle name="Normalny 2 96 114" xfId="22499"/>
    <cellStyle name="Normalny 2 96 115" xfId="22500"/>
    <cellStyle name="Normalny 2 96 116" xfId="22501"/>
    <cellStyle name="Normalny 2 96 117" xfId="22502"/>
    <cellStyle name="Normalny 2 96 118" xfId="22503"/>
    <cellStyle name="Normalny 2 96 119" xfId="22504"/>
    <cellStyle name="Normalny 2 96 12" xfId="22505"/>
    <cellStyle name="Normalny 2 96 12 2" xfId="22506"/>
    <cellStyle name="Normalny 2 96 12 3" xfId="22507"/>
    <cellStyle name="Normalny 2 96 12 4" xfId="22508"/>
    <cellStyle name="Normalny 2 96 12 5" xfId="22509"/>
    <cellStyle name="Normalny 2 96 12 6" xfId="22510"/>
    <cellStyle name="Normalny 2 96 13" xfId="22511"/>
    <cellStyle name="Normalny 2 96 13 2" xfId="22512"/>
    <cellStyle name="Normalny 2 96 13 3" xfId="22513"/>
    <cellStyle name="Normalny 2 96 13 4" xfId="22514"/>
    <cellStyle name="Normalny 2 96 13 5" xfId="22515"/>
    <cellStyle name="Normalny 2 96 13 6" xfId="22516"/>
    <cellStyle name="Normalny 2 96 14" xfId="22517"/>
    <cellStyle name="Normalny 2 96 14 2" xfId="22518"/>
    <cellStyle name="Normalny 2 96 14 3" xfId="22519"/>
    <cellStyle name="Normalny 2 96 14 4" xfId="22520"/>
    <cellStyle name="Normalny 2 96 14 5" xfId="22521"/>
    <cellStyle name="Normalny 2 96 14 6" xfId="22522"/>
    <cellStyle name="Normalny 2 96 15" xfId="22523"/>
    <cellStyle name="Normalny 2 96 15 2" xfId="22524"/>
    <cellStyle name="Normalny 2 96 15 3" xfId="22525"/>
    <cellStyle name="Normalny 2 96 15 4" xfId="22526"/>
    <cellStyle name="Normalny 2 96 15 5" xfId="22527"/>
    <cellStyle name="Normalny 2 96 15 6" xfId="22528"/>
    <cellStyle name="Normalny 2 96 16" xfId="22529"/>
    <cellStyle name="Normalny 2 96 16 2" xfId="22530"/>
    <cellStyle name="Normalny 2 96 16 3" xfId="22531"/>
    <cellStyle name="Normalny 2 96 16 4" xfId="22532"/>
    <cellStyle name="Normalny 2 96 16 5" xfId="22533"/>
    <cellStyle name="Normalny 2 96 16 6" xfId="22534"/>
    <cellStyle name="Normalny 2 96 17" xfId="22535"/>
    <cellStyle name="Normalny 2 96 17 2" xfId="22536"/>
    <cellStyle name="Normalny 2 96 17 3" xfId="22537"/>
    <cellStyle name="Normalny 2 96 17 4" xfId="22538"/>
    <cellStyle name="Normalny 2 96 17 5" xfId="22539"/>
    <cellStyle name="Normalny 2 96 17 6" xfId="22540"/>
    <cellStyle name="Normalny 2 96 18" xfId="22541"/>
    <cellStyle name="Normalny 2 96 18 2" xfId="22542"/>
    <cellStyle name="Normalny 2 96 18 3" xfId="22543"/>
    <cellStyle name="Normalny 2 96 18 4" xfId="22544"/>
    <cellStyle name="Normalny 2 96 18 5" xfId="22545"/>
    <cellStyle name="Normalny 2 96 18 6" xfId="22546"/>
    <cellStyle name="Normalny 2 96 19" xfId="22547"/>
    <cellStyle name="Normalny 2 96 19 2" xfId="22548"/>
    <cellStyle name="Normalny 2 96 19 3" xfId="22549"/>
    <cellStyle name="Normalny 2 96 19 4" xfId="22550"/>
    <cellStyle name="Normalny 2 96 19 5" xfId="22551"/>
    <cellStyle name="Normalny 2 96 19 6" xfId="22552"/>
    <cellStyle name="Normalny 2 96 2" xfId="22553"/>
    <cellStyle name="Normalny 2 96 2 10" xfId="22554"/>
    <cellStyle name="Normalny 2 96 2 10 10" xfId="22555"/>
    <cellStyle name="Normalny 2 96 2 10 10 2" xfId="22556"/>
    <cellStyle name="Normalny 2 96 2 10 10 3" xfId="22557"/>
    <cellStyle name="Normalny 2 96 2 10 10 4" xfId="22558"/>
    <cellStyle name="Normalny 2 96 2 10 10 5" xfId="22559"/>
    <cellStyle name="Normalny 2 96 2 10 10 6" xfId="22560"/>
    <cellStyle name="Normalny 2 96 2 10 100" xfId="22561"/>
    <cellStyle name="Normalny 2 96 2 10 11" xfId="22562"/>
    <cellStyle name="Normalny 2 96 2 10 11 2" xfId="22563"/>
    <cellStyle name="Normalny 2 96 2 10 11 3" xfId="22564"/>
    <cellStyle name="Normalny 2 96 2 10 11 4" xfId="22565"/>
    <cellStyle name="Normalny 2 96 2 10 11 5" xfId="22566"/>
    <cellStyle name="Normalny 2 96 2 10 11 6" xfId="22567"/>
    <cellStyle name="Normalny 2 96 2 10 12" xfId="22568"/>
    <cellStyle name="Normalny 2 96 2 10 12 2" xfId="22569"/>
    <cellStyle name="Normalny 2 96 2 10 12 3" xfId="22570"/>
    <cellStyle name="Normalny 2 96 2 10 12 4" xfId="22571"/>
    <cellStyle name="Normalny 2 96 2 10 12 5" xfId="22572"/>
    <cellStyle name="Normalny 2 96 2 10 12 6" xfId="22573"/>
    <cellStyle name="Normalny 2 96 2 10 13" xfId="22574"/>
    <cellStyle name="Normalny 2 96 2 10 13 2" xfId="22575"/>
    <cellStyle name="Normalny 2 96 2 10 13 3" xfId="22576"/>
    <cellStyle name="Normalny 2 96 2 10 13 4" xfId="22577"/>
    <cellStyle name="Normalny 2 96 2 10 13 5" xfId="22578"/>
    <cellStyle name="Normalny 2 96 2 10 13 6" xfId="22579"/>
    <cellStyle name="Normalny 2 96 2 10 14" xfId="22580"/>
    <cellStyle name="Normalny 2 96 2 10 14 2" xfId="22581"/>
    <cellStyle name="Normalny 2 96 2 10 14 3" xfId="22582"/>
    <cellStyle name="Normalny 2 96 2 10 14 4" xfId="22583"/>
    <cellStyle name="Normalny 2 96 2 10 14 5" xfId="22584"/>
    <cellStyle name="Normalny 2 96 2 10 14 6" xfId="22585"/>
    <cellStyle name="Normalny 2 96 2 10 15" xfId="22586"/>
    <cellStyle name="Normalny 2 96 2 10 15 2" xfId="22587"/>
    <cellStyle name="Normalny 2 96 2 10 15 3" xfId="22588"/>
    <cellStyle name="Normalny 2 96 2 10 15 4" xfId="22589"/>
    <cellStyle name="Normalny 2 96 2 10 15 5" xfId="22590"/>
    <cellStyle name="Normalny 2 96 2 10 15 6" xfId="22591"/>
    <cellStyle name="Normalny 2 96 2 10 16" xfId="22592"/>
    <cellStyle name="Normalny 2 96 2 10 16 2" xfId="22593"/>
    <cellStyle name="Normalny 2 96 2 10 16 3" xfId="22594"/>
    <cellStyle name="Normalny 2 96 2 10 16 4" xfId="22595"/>
    <cellStyle name="Normalny 2 96 2 10 16 5" xfId="22596"/>
    <cellStyle name="Normalny 2 96 2 10 16 6" xfId="22597"/>
    <cellStyle name="Normalny 2 96 2 10 17" xfId="22598"/>
    <cellStyle name="Normalny 2 96 2 10 17 2" xfId="22599"/>
    <cellStyle name="Normalny 2 96 2 10 17 3" xfId="22600"/>
    <cellStyle name="Normalny 2 96 2 10 17 4" xfId="22601"/>
    <cellStyle name="Normalny 2 96 2 10 17 5" xfId="22602"/>
    <cellStyle name="Normalny 2 96 2 10 17 6" xfId="22603"/>
    <cellStyle name="Normalny 2 96 2 10 18" xfId="22604"/>
    <cellStyle name="Normalny 2 96 2 10 18 2" xfId="22605"/>
    <cellStyle name="Normalny 2 96 2 10 18 3" xfId="22606"/>
    <cellStyle name="Normalny 2 96 2 10 18 4" xfId="22607"/>
    <cellStyle name="Normalny 2 96 2 10 18 5" xfId="22608"/>
    <cellStyle name="Normalny 2 96 2 10 18 6" xfId="22609"/>
    <cellStyle name="Normalny 2 96 2 10 19" xfId="22610"/>
    <cellStyle name="Normalny 2 96 2 10 19 2" xfId="22611"/>
    <cellStyle name="Normalny 2 96 2 10 19 3" xfId="22612"/>
    <cellStyle name="Normalny 2 96 2 10 19 4" xfId="22613"/>
    <cellStyle name="Normalny 2 96 2 10 19 5" xfId="22614"/>
    <cellStyle name="Normalny 2 96 2 10 19 6" xfId="22615"/>
    <cellStyle name="Normalny 2 96 2 10 2" xfId="22616"/>
    <cellStyle name="Normalny 2 96 2 10 2 10" xfId="22617"/>
    <cellStyle name="Normalny 2 96 2 10 2 11" xfId="22618"/>
    <cellStyle name="Normalny 2 96 2 10 2 12" xfId="22619"/>
    <cellStyle name="Normalny 2 96 2 10 2 13" xfId="22620"/>
    <cellStyle name="Normalny 2 96 2 10 2 14" xfId="22621"/>
    <cellStyle name="Normalny 2 96 2 10 2 15" xfId="22622"/>
    <cellStyle name="Normalny 2 96 2 10 2 16" xfId="22623"/>
    <cellStyle name="Normalny 2 96 2 10 2 17" xfId="22624"/>
    <cellStyle name="Normalny 2 96 2 10 2 18" xfId="22625"/>
    <cellStyle name="Normalny 2 96 2 10 2 19" xfId="22626"/>
    <cellStyle name="Normalny 2 96 2 10 2 2" xfId="22627"/>
    <cellStyle name="Normalny 2 96 2 10 2 2 10" xfId="22628"/>
    <cellStyle name="Normalny 2 96 2 10 2 2 10 2" xfId="22629"/>
    <cellStyle name="Normalny 2 96 2 10 2 2 10 3" xfId="22630"/>
    <cellStyle name="Normalny 2 96 2 10 2 2 10 4" xfId="22631"/>
    <cellStyle name="Normalny 2 96 2 10 2 2 10 5" xfId="22632"/>
    <cellStyle name="Normalny 2 96 2 10 2 2 10 6" xfId="22633"/>
    <cellStyle name="Normalny 2 96 2 10 2 2 11" xfId="22634"/>
    <cellStyle name="Normalny 2 96 2 10 2 2 11 2" xfId="22635"/>
    <cellStyle name="Normalny 2 96 2 10 2 2 11 3" xfId="22636"/>
    <cellStyle name="Normalny 2 96 2 10 2 2 11 4" xfId="22637"/>
    <cellStyle name="Normalny 2 96 2 10 2 2 11 5" xfId="22638"/>
    <cellStyle name="Normalny 2 96 2 10 2 2 11 6" xfId="22639"/>
    <cellStyle name="Normalny 2 96 2 10 2 2 12" xfId="22640"/>
    <cellStyle name="Normalny 2 96 2 10 2 2 12 2" xfId="22641"/>
    <cellStyle name="Normalny 2 96 2 10 2 2 12 3" xfId="22642"/>
    <cellStyle name="Normalny 2 96 2 10 2 2 12 4" xfId="22643"/>
    <cellStyle name="Normalny 2 96 2 10 2 2 12 5" xfId="22644"/>
    <cellStyle name="Normalny 2 96 2 10 2 2 12 6" xfId="22645"/>
    <cellStyle name="Normalny 2 96 2 10 2 2 13" xfId="22646"/>
    <cellStyle name="Normalny 2 96 2 10 2 2 13 2" xfId="22647"/>
    <cellStyle name="Normalny 2 96 2 10 2 2 13 3" xfId="22648"/>
    <cellStyle name="Normalny 2 96 2 10 2 2 13 4" xfId="22649"/>
    <cellStyle name="Normalny 2 96 2 10 2 2 13 5" xfId="22650"/>
    <cellStyle name="Normalny 2 96 2 10 2 2 13 6" xfId="22651"/>
    <cellStyle name="Normalny 2 96 2 10 2 2 14" xfId="22652"/>
    <cellStyle name="Normalny 2 96 2 10 2 2 14 2" xfId="22653"/>
    <cellStyle name="Normalny 2 96 2 10 2 2 14 3" xfId="22654"/>
    <cellStyle name="Normalny 2 96 2 10 2 2 14 4" xfId="22655"/>
    <cellStyle name="Normalny 2 96 2 10 2 2 14 5" xfId="22656"/>
    <cellStyle name="Normalny 2 96 2 10 2 2 14 6" xfId="22657"/>
    <cellStyle name="Normalny 2 96 2 10 2 2 15" xfId="22658"/>
    <cellStyle name="Normalny 2 96 2 10 2 2 15 2" xfId="22659"/>
    <cellStyle name="Normalny 2 96 2 10 2 2 15 3" xfId="22660"/>
    <cellStyle name="Normalny 2 96 2 10 2 2 15 4" xfId="22661"/>
    <cellStyle name="Normalny 2 96 2 10 2 2 15 5" xfId="22662"/>
    <cellStyle name="Normalny 2 96 2 10 2 2 15 6" xfId="22663"/>
    <cellStyle name="Normalny 2 96 2 10 2 2 16" xfId="22664"/>
    <cellStyle name="Normalny 2 96 2 10 2 2 16 2" xfId="22665"/>
    <cellStyle name="Normalny 2 96 2 10 2 2 16 3" xfId="22666"/>
    <cellStyle name="Normalny 2 96 2 10 2 2 16 4" xfId="22667"/>
    <cellStyle name="Normalny 2 96 2 10 2 2 16 5" xfId="22668"/>
    <cellStyle name="Normalny 2 96 2 10 2 2 16 6" xfId="22669"/>
    <cellStyle name="Normalny 2 96 2 10 2 2 17" xfId="22670"/>
    <cellStyle name="Normalny 2 96 2 10 2 2 17 2" xfId="22671"/>
    <cellStyle name="Normalny 2 96 2 10 2 2 17 3" xfId="22672"/>
    <cellStyle name="Normalny 2 96 2 10 2 2 17 4" xfId="22673"/>
    <cellStyle name="Normalny 2 96 2 10 2 2 17 5" xfId="22674"/>
    <cellStyle name="Normalny 2 96 2 10 2 2 17 6" xfId="22675"/>
    <cellStyle name="Normalny 2 96 2 10 2 2 18" xfId="22676"/>
    <cellStyle name="Normalny 2 96 2 10 2 2 18 2" xfId="22677"/>
    <cellStyle name="Normalny 2 96 2 10 2 2 18 3" xfId="22678"/>
    <cellStyle name="Normalny 2 96 2 10 2 2 18 4" xfId="22679"/>
    <cellStyle name="Normalny 2 96 2 10 2 2 18 5" xfId="22680"/>
    <cellStyle name="Normalny 2 96 2 10 2 2 18 6" xfId="22681"/>
    <cellStyle name="Normalny 2 96 2 10 2 2 19" xfId="22682"/>
    <cellStyle name="Normalny 2 96 2 10 2 2 19 2" xfId="22683"/>
    <cellStyle name="Normalny 2 96 2 10 2 2 19 3" xfId="22684"/>
    <cellStyle name="Normalny 2 96 2 10 2 2 19 4" xfId="22685"/>
    <cellStyle name="Normalny 2 96 2 10 2 2 19 5" xfId="22686"/>
    <cellStyle name="Normalny 2 96 2 10 2 2 19 6" xfId="22687"/>
    <cellStyle name="Normalny 2 96 2 10 2 2 2" xfId="22688"/>
    <cellStyle name="Normalny 2 96 2 10 2 2 2 2" xfId="22689"/>
    <cellStyle name="Normalny 2 96 2 10 2 2 2 2 2" xfId="22690"/>
    <cellStyle name="Normalny 2 96 2 10 2 2 2 2 3" xfId="22691"/>
    <cellStyle name="Normalny 2 96 2 10 2 2 2 2 4" xfId="22692"/>
    <cellStyle name="Normalny 2 96 2 10 2 2 2 2 5" xfId="22693"/>
    <cellStyle name="Normalny 2 96 2 10 2 2 2 2 6" xfId="22694"/>
    <cellStyle name="Normalny 2 96 2 10 2 2 20" xfId="22695"/>
    <cellStyle name="Normalny 2 96 2 10 2 2 20 2" xfId="22696"/>
    <cellStyle name="Normalny 2 96 2 10 2 2 20 3" xfId="22697"/>
    <cellStyle name="Normalny 2 96 2 10 2 2 20 4" xfId="22698"/>
    <cellStyle name="Normalny 2 96 2 10 2 2 20 5" xfId="22699"/>
    <cellStyle name="Normalny 2 96 2 10 2 2 20 6" xfId="22700"/>
    <cellStyle name="Normalny 2 96 2 10 2 2 21" xfId="22701"/>
    <cellStyle name="Normalny 2 96 2 10 2 2 21 2" xfId="22702"/>
    <cellStyle name="Normalny 2 96 2 10 2 2 21 3" xfId="22703"/>
    <cellStyle name="Normalny 2 96 2 10 2 2 21 4" xfId="22704"/>
    <cellStyle name="Normalny 2 96 2 10 2 2 21 5" xfId="22705"/>
    <cellStyle name="Normalny 2 96 2 10 2 2 21 6" xfId="22706"/>
    <cellStyle name="Normalny 2 96 2 10 2 2 22" xfId="22707"/>
    <cellStyle name="Normalny 2 96 2 10 2 2 22 2" xfId="22708"/>
    <cellStyle name="Normalny 2 96 2 10 2 2 22 3" xfId="22709"/>
    <cellStyle name="Normalny 2 96 2 10 2 2 22 4" xfId="22710"/>
    <cellStyle name="Normalny 2 96 2 10 2 2 22 5" xfId="22711"/>
    <cellStyle name="Normalny 2 96 2 10 2 2 22 6" xfId="22712"/>
    <cellStyle name="Normalny 2 96 2 10 2 2 23" xfId="22713"/>
    <cellStyle name="Normalny 2 96 2 10 2 2 23 2" xfId="22714"/>
    <cellStyle name="Normalny 2 96 2 10 2 2 23 3" xfId="22715"/>
    <cellStyle name="Normalny 2 96 2 10 2 2 23 4" xfId="22716"/>
    <cellStyle name="Normalny 2 96 2 10 2 2 23 5" xfId="22717"/>
    <cellStyle name="Normalny 2 96 2 10 2 2 23 6" xfId="22718"/>
    <cellStyle name="Normalny 2 96 2 10 2 2 24" xfId="22719"/>
    <cellStyle name="Normalny 2 96 2 10 2 2 24 2" xfId="22720"/>
    <cellStyle name="Normalny 2 96 2 10 2 2 24 3" xfId="22721"/>
    <cellStyle name="Normalny 2 96 2 10 2 2 24 4" xfId="22722"/>
    <cellStyle name="Normalny 2 96 2 10 2 2 24 5" xfId="22723"/>
    <cellStyle name="Normalny 2 96 2 10 2 2 24 6" xfId="22724"/>
    <cellStyle name="Normalny 2 96 2 10 2 2 25" xfId="22725"/>
    <cellStyle name="Normalny 2 96 2 10 2 2 26" xfId="22726"/>
    <cellStyle name="Normalny 2 96 2 10 2 2 27" xfId="22727"/>
    <cellStyle name="Normalny 2 96 2 10 2 2 28" xfId="22728"/>
    <cellStyle name="Normalny 2 96 2 10 2 2 3" xfId="22729"/>
    <cellStyle name="Normalny 2 96 2 10 2 2 3 2" xfId="22730"/>
    <cellStyle name="Normalny 2 96 2 10 2 2 3 3" xfId="22731"/>
    <cellStyle name="Normalny 2 96 2 10 2 2 3 4" xfId="22732"/>
    <cellStyle name="Normalny 2 96 2 10 2 2 3 5" xfId="22733"/>
    <cellStyle name="Normalny 2 96 2 10 2 2 3 6" xfId="22734"/>
    <cellStyle name="Normalny 2 96 2 10 2 2 4" xfId="22735"/>
    <cellStyle name="Normalny 2 96 2 10 2 2 4 2" xfId="22736"/>
    <cellStyle name="Normalny 2 96 2 10 2 2 4 3" xfId="22737"/>
    <cellStyle name="Normalny 2 96 2 10 2 2 4 4" xfId="22738"/>
    <cellStyle name="Normalny 2 96 2 10 2 2 4 5" xfId="22739"/>
    <cellStyle name="Normalny 2 96 2 10 2 2 4 6" xfId="22740"/>
    <cellStyle name="Normalny 2 96 2 10 2 2 5" xfId="22741"/>
    <cellStyle name="Normalny 2 96 2 10 2 2 5 2" xfId="22742"/>
    <cellStyle name="Normalny 2 96 2 10 2 2 5 3" xfId="22743"/>
    <cellStyle name="Normalny 2 96 2 10 2 2 5 4" xfId="22744"/>
    <cellStyle name="Normalny 2 96 2 10 2 2 5 5" xfId="22745"/>
    <cellStyle name="Normalny 2 96 2 10 2 2 5 6" xfId="22746"/>
    <cellStyle name="Normalny 2 96 2 10 2 2 6" xfId="22747"/>
    <cellStyle name="Normalny 2 96 2 10 2 2 6 2" xfId="22748"/>
    <cellStyle name="Normalny 2 96 2 10 2 2 6 3" xfId="22749"/>
    <cellStyle name="Normalny 2 96 2 10 2 2 6 4" xfId="22750"/>
    <cellStyle name="Normalny 2 96 2 10 2 2 6 5" xfId="22751"/>
    <cellStyle name="Normalny 2 96 2 10 2 2 6 6" xfId="22752"/>
    <cellStyle name="Normalny 2 96 2 10 2 2 7" xfId="22753"/>
    <cellStyle name="Normalny 2 96 2 10 2 2 7 2" xfId="22754"/>
    <cellStyle name="Normalny 2 96 2 10 2 2 7 3" xfId="22755"/>
    <cellStyle name="Normalny 2 96 2 10 2 2 7 4" xfId="22756"/>
    <cellStyle name="Normalny 2 96 2 10 2 2 7 5" xfId="22757"/>
    <cellStyle name="Normalny 2 96 2 10 2 2 7 6" xfId="22758"/>
    <cellStyle name="Normalny 2 96 2 10 2 2 8" xfId="22759"/>
    <cellStyle name="Normalny 2 96 2 10 2 2 8 2" xfId="22760"/>
    <cellStyle name="Normalny 2 96 2 10 2 2 8 3" xfId="22761"/>
    <cellStyle name="Normalny 2 96 2 10 2 2 8 4" xfId="22762"/>
    <cellStyle name="Normalny 2 96 2 10 2 2 8 5" xfId="22763"/>
    <cellStyle name="Normalny 2 96 2 10 2 2 8 6" xfId="22764"/>
    <cellStyle name="Normalny 2 96 2 10 2 2 9" xfId="22765"/>
    <cellStyle name="Normalny 2 96 2 10 2 2 9 2" xfId="22766"/>
    <cellStyle name="Normalny 2 96 2 10 2 2 9 3" xfId="22767"/>
    <cellStyle name="Normalny 2 96 2 10 2 2 9 4" xfId="22768"/>
    <cellStyle name="Normalny 2 96 2 10 2 2 9 5" xfId="22769"/>
    <cellStyle name="Normalny 2 96 2 10 2 2 9 6" xfId="22770"/>
    <cellStyle name="Normalny 2 96 2 10 2 20" xfId="22771"/>
    <cellStyle name="Normalny 2 96 2 10 2 21" xfId="22772"/>
    <cellStyle name="Normalny 2 96 2 10 2 22" xfId="22773"/>
    <cellStyle name="Normalny 2 96 2 10 2 23" xfId="22774"/>
    <cellStyle name="Normalny 2 96 2 10 2 24" xfId="22775"/>
    <cellStyle name="Normalny 2 96 2 10 2 25" xfId="22776"/>
    <cellStyle name="Normalny 2 96 2 10 2 26" xfId="22777"/>
    <cellStyle name="Normalny 2 96 2 10 2 3" xfId="22778"/>
    <cellStyle name="Normalny 2 96 2 10 2 3 2" xfId="22779"/>
    <cellStyle name="Normalny 2 96 2 10 2 3 3" xfId="22780"/>
    <cellStyle name="Normalny 2 96 2 10 2 3 4" xfId="22781"/>
    <cellStyle name="Normalny 2 96 2 10 2 3 5" xfId="22782"/>
    <cellStyle name="Normalny 2 96 2 10 2 3 6" xfId="22783"/>
    <cellStyle name="Normalny 2 96 2 10 2 4" xfId="22784"/>
    <cellStyle name="Normalny 2 96 2 10 2 4 2" xfId="22785"/>
    <cellStyle name="Normalny 2 96 2 10 2 4 3" xfId="22786"/>
    <cellStyle name="Normalny 2 96 2 10 2 4 4" xfId="22787"/>
    <cellStyle name="Normalny 2 96 2 10 2 4 5" xfId="22788"/>
    <cellStyle name="Normalny 2 96 2 10 2 4 6" xfId="22789"/>
    <cellStyle name="Normalny 2 96 2 10 2 5" xfId="22790"/>
    <cellStyle name="Normalny 2 96 2 10 2 5 2" xfId="22791"/>
    <cellStyle name="Normalny 2 96 2 10 2 5 3" xfId="22792"/>
    <cellStyle name="Normalny 2 96 2 10 2 5 4" xfId="22793"/>
    <cellStyle name="Normalny 2 96 2 10 2 5 5" xfId="22794"/>
    <cellStyle name="Normalny 2 96 2 10 2 5 6" xfId="22795"/>
    <cellStyle name="Normalny 2 96 2 10 2 6" xfId="22796"/>
    <cellStyle name="Normalny 2 96 2 10 2 7" xfId="22797"/>
    <cellStyle name="Normalny 2 96 2 10 2 8" xfId="22798"/>
    <cellStyle name="Normalny 2 96 2 10 2 9" xfId="22799"/>
    <cellStyle name="Normalny 2 96 2 10 20" xfId="22800"/>
    <cellStyle name="Normalny 2 96 2 10 20 2" xfId="22801"/>
    <cellStyle name="Normalny 2 96 2 10 20 3" xfId="22802"/>
    <cellStyle name="Normalny 2 96 2 10 20 4" xfId="22803"/>
    <cellStyle name="Normalny 2 96 2 10 20 5" xfId="22804"/>
    <cellStyle name="Normalny 2 96 2 10 20 6" xfId="22805"/>
    <cellStyle name="Normalny 2 96 2 10 21" xfId="22806"/>
    <cellStyle name="Normalny 2 96 2 10 21 2" xfId="22807"/>
    <cellStyle name="Normalny 2 96 2 10 21 3" xfId="22808"/>
    <cellStyle name="Normalny 2 96 2 10 21 4" xfId="22809"/>
    <cellStyle name="Normalny 2 96 2 10 21 5" xfId="22810"/>
    <cellStyle name="Normalny 2 96 2 10 21 6" xfId="22811"/>
    <cellStyle name="Normalny 2 96 2 10 22" xfId="22812"/>
    <cellStyle name="Normalny 2 96 2 10 22 2" xfId="22813"/>
    <cellStyle name="Normalny 2 96 2 10 22 3" xfId="22814"/>
    <cellStyle name="Normalny 2 96 2 10 22 4" xfId="22815"/>
    <cellStyle name="Normalny 2 96 2 10 22 5" xfId="22816"/>
    <cellStyle name="Normalny 2 96 2 10 22 6" xfId="22817"/>
    <cellStyle name="Normalny 2 96 2 10 23" xfId="22818"/>
    <cellStyle name="Normalny 2 96 2 10 23 2" xfId="22819"/>
    <cellStyle name="Normalny 2 96 2 10 23 3" xfId="22820"/>
    <cellStyle name="Normalny 2 96 2 10 23 4" xfId="22821"/>
    <cellStyle name="Normalny 2 96 2 10 23 5" xfId="22822"/>
    <cellStyle name="Normalny 2 96 2 10 23 6" xfId="22823"/>
    <cellStyle name="Normalny 2 96 2 10 24" xfId="22824"/>
    <cellStyle name="Normalny 2 96 2 10 24 2" xfId="22825"/>
    <cellStyle name="Normalny 2 96 2 10 24 3" xfId="22826"/>
    <cellStyle name="Normalny 2 96 2 10 24 4" xfId="22827"/>
    <cellStyle name="Normalny 2 96 2 10 24 5" xfId="22828"/>
    <cellStyle name="Normalny 2 96 2 10 24 6" xfId="22829"/>
    <cellStyle name="Normalny 2 96 2 10 25" xfId="22830"/>
    <cellStyle name="Normalny 2 96 2 10 25 2" xfId="22831"/>
    <cellStyle name="Normalny 2 96 2 10 25 3" xfId="22832"/>
    <cellStyle name="Normalny 2 96 2 10 25 4" xfId="22833"/>
    <cellStyle name="Normalny 2 96 2 10 25 5" xfId="22834"/>
    <cellStyle name="Normalny 2 96 2 10 25 6" xfId="22835"/>
    <cellStyle name="Normalny 2 96 2 10 26" xfId="22836"/>
    <cellStyle name="Normalny 2 96 2 10 26 2" xfId="22837"/>
    <cellStyle name="Normalny 2 96 2 10 26 3" xfId="22838"/>
    <cellStyle name="Normalny 2 96 2 10 26 4" xfId="22839"/>
    <cellStyle name="Normalny 2 96 2 10 26 5" xfId="22840"/>
    <cellStyle name="Normalny 2 96 2 10 26 6" xfId="22841"/>
    <cellStyle name="Normalny 2 96 2 10 27" xfId="22842"/>
    <cellStyle name="Normalny 2 96 2 10 27 2" xfId="22843"/>
    <cellStyle name="Normalny 2 96 2 10 27 3" xfId="22844"/>
    <cellStyle name="Normalny 2 96 2 10 27 4" xfId="22845"/>
    <cellStyle name="Normalny 2 96 2 10 27 5" xfId="22846"/>
    <cellStyle name="Normalny 2 96 2 10 27 6" xfId="22847"/>
    <cellStyle name="Normalny 2 96 2 10 28" xfId="22848"/>
    <cellStyle name="Normalny 2 96 2 10 28 2" xfId="22849"/>
    <cellStyle name="Normalny 2 96 2 10 28 3" xfId="22850"/>
    <cellStyle name="Normalny 2 96 2 10 28 4" xfId="22851"/>
    <cellStyle name="Normalny 2 96 2 10 28 5" xfId="22852"/>
    <cellStyle name="Normalny 2 96 2 10 28 6" xfId="22853"/>
    <cellStyle name="Normalny 2 96 2 10 29" xfId="22854"/>
    <cellStyle name="Normalny 2 96 2 10 29 2" xfId="22855"/>
    <cellStyle name="Normalny 2 96 2 10 29 3" xfId="22856"/>
    <cellStyle name="Normalny 2 96 2 10 29 4" xfId="22857"/>
    <cellStyle name="Normalny 2 96 2 10 29 5" xfId="22858"/>
    <cellStyle name="Normalny 2 96 2 10 29 6" xfId="22859"/>
    <cellStyle name="Normalny 2 96 2 10 3" xfId="22860"/>
    <cellStyle name="Normalny 2 96 2 10 3 2" xfId="22861"/>
    <cellStyle name="Normalny 2 96 2 10 3 3" xfId="22862"/>
    <cellStyle name="Normalny 2 96 2 10 3 4" xfId="22863"/>
    <cellStyle name="Normalny 2 96 2 10 3 5" xfId="22864"/>
    <cellStyle name="Normalny 2 96 2 10 3 6" xfId="22865"/>
    <cellStyle name="Normalny 2 96 2 10 30" xfId="22866"/>
    <cellStyle name="Normalny 2 96 2 10 30 2" xfId="22867"/>
    <cellStyle name="Normalny 2 96 2 10 30 3" xfId="22868"/>
    <cellStyle name="Normalny 2 96 2 10 30 4" xfId="22869"/>
    <cellStyle name="Normalny 2 96 2 10 30 5" xfId="22870"/>
    <cellStyle name="Normalny 2 96 2 10 30 6" xfId="22871"/>
    <cellStyle name="Normalny 2 96 2 10 31" xfId="22872"/>
    <cellStyle name="Normalny 2 96 2 10 31 2" xfId="22873"/>
    <cellStyle name="Normalny 2 96 2 10 31 3" xfId="22874"/>
    <cellStyle name="Normalny 2 96 2 10 31 4" xfId="22875"/>
    <cellStyle name="Normalny 2 96 2 10 31 5" xfId="22876"/>
    <cellStyle name="Normalny 2 96 2 10 31 6" xfId="22877"/>
    <cellStyle name="Normalny 2 96 2 10 32" xfId="22878"/>
    <cellStyle name="Normalny 2 96 2 10 32 2" xfId="22879"/>
    <cellStyle name="Normalny 2 96 2 10 32 3" xfId="22880"/>
    <cellStyle name="Normalny 2 96 2 10 32 4" xfId="22881"/>
    <cellStyle name="Normalny 2 96 2 10 32 5" xfId="22882"/>
    <cellStyle name="Normalny 2 96 2 10 32 6" xfId="22883"/>
    <cellStyle name="Normalny 2 96 2 10 33" xfId="22884"/>
    <cellStyle name="Normalny 2 96 2 10 33 2" xfId="22885"/>
    <cellStyle name="Normalny 2 96 2 10 33 3" xfId="22886"/>
    <cellStyle name="Normalny 2 96 2 10 33 4" xfId="22887"/>
    <cellStyle name="Normalny 2 96 2 10 33 5" xfId="22888"/>
    <cellStyle name="Normalny 2 96 2 10 33 6" xfId="22889"/>
    <cellStyle name="Normalny 2 96 2 10 34" xfId="22890"/>
    <cellStyle name="Normalny 2 96 2 10 34 2" xfId="22891"/>
    <cellStyle name="Normalny 2 96 2 10 34 3" xfId="22892"/>
    <cellStyle name="Normalny 2 96 2 10 34 4" xfId="22893"/>
    <cellStyle name="Normalny 2 96 2 10 34 5" xfId="22894"/>
    <cellStyle name="Normalny 2 96 2 10 34 6" xfId="22895"/>
    <cellStyle name="Normalny 2 96 2 10 35" xfId="22896"/>
    <cellStyle name="Normalny 2 96 2 10 35 2" xfId="22897"/>
    <cellStyle name="Normalny 2 96 2 10 35 3" xfId="22898"/>
    <cellStyle name="Normalny 2 96 2 10 35 4" xfId="22899"/>
    <cellStyle name="Normalny 2 96 2 10 35 5" xfId="22900"/>
    <cellStyle name="Normalny 2 96 2 10 35 6" xfId="22901"/>
    <cellStyle name="Normalny 2 96 2 10 36" xfId="22902"/>
    <cellStyle name="Normalny 2 96 2 10 36 2" xfId="22903"/>
    <cellStyle name="Normalny 2 96 2 10 36 3" xfId="22904"/>
    <cellStyle name="Normalny 2 96 2 10 36 4" xfId="22905"/>
    <cellStyle name="Normalny 2 96 2 10 36 5" xfId="22906"/>
    <cellStyle name="Normalny 2 96 2 10 36 6" xfId="22907"/>
    <cellStyle name="Normalny 2 96 2 10 37" xfId="22908"/>
    <cellStyle name="Normalny 2 96 2 10 37 2" xfId="22909"/>
    <cellStyle name="Normalny 2 96 2 10 37 3" xfId="22910"/>
    <cellStyle name="Normalny 2 96 2 10 37 4" xfId="22911"/>
    <cellStyle name="Normalny 2 96 2 10 37 5" xfId="22912"/>
    <cellStyle name="Normalny 2 96 2 10 37 6" xfId="22913"/>
    <cellStyle name="Normalny 2 96 2 10 38" xfId="22914"/>
    <cellStyle name="Normalny 2 96 2 10 38 2" xfId="22915"/>
    <cellStyle name="Normalny 2 96 2 10 38 3" xfId="22916"/>
    <cellStyle name="Normalny 2 96 2 10 38 4" xfId="22917"/>
    <cellStyle name="Normalny 2 96 2 10 38 5" xfId="22918"/>
    <cellStyle name="Normalny 2 96 2 10 38 6" xfId="22919"/>
    <cellStyle name="Normalny 2 96 2 10 39" xfId="22920"/>
    <cellStyle name="Normalny 2 96 2 10 39 2" xfId="22921"/>
    <cellStyle name="Normalny 2 96 2 10 39 3" xfId="22922"/>
    <cellStyle name="Normalny 2 96 2 10 39 4" xfId="22923"/>
    <cellStyle name="Normalny 2 96 2 10 39 5" xfId="22924"/>
    <cellStyle name="Normalny 2 96 2 10 39 6" xfId="22925"/>
    <cellStyle name="Normalny 2 96 2 10 4" xfId="22926"/>
    <cellStyle name="Normalny 2 96 2 10 4 2" xfId="22927"/>
    <cellStyle name="Normalny 2 96 2 10 4 3" xfId="22928"/>
    <cellStyle name="Normalny 2 96 2 10 4 4" xfId="22929"/>
    <cellStyle name="Normalny 2 96 2 10 4 5" xfId="22930"/>
    <cellStyle name="Normalny 2 96 2 10 4 6" xfId="22931"/>
    <cellStyle name="Normalny 2 96 2 10 40" xfId="22932"/>
    <cellStyle name="Normalny 2 96 2 10 40 2" xfId="22933"/>
    <cellStyle name="Normalny 2 96 2 10 40 3" xfId="22934"/>
    <cellStyle name="Normalny 2 96 2 10 40 4" xfId="22935"/>
    <cellStyle name="Normalny 2 96 2 10 40 5" xfId="22936"/>
    <cellStyle name="Normalny 2 96 2 10 40 6" xfId="22937"/>
    <cellStyle name="Normalny 2 96 2 10 41" xfId="22938"/>
    <cellStyle name="Normalny 2 96 2 10 41 2" xfId="22939"/>
    <cellStyle name="Normalny 2 96 2 10 41 3" xfId="22940"/>
    <cellStyle name="Normalny 2 96 2 10 41 4" xfId="22941"/>
    <cellStyle name="Normalny 2 96 2 10 41 5" xfId="22942"/>
    <cellStyle name="Normalny 2 96 2 10 41 6" xfId="22943"/>
    <cellStyle name="Normalny 2 96 2 10 42" xfId="22944"/>
    <cellStyle name="Normalny 2 96 2 10 42 2" xfId="22945"/>
    <cellStyle name="Normalny 2 96 2 10 42 3" xfId="22946"/>
    <cellStyle name="Normalny 2 96 2 10 42 4" xfId="22947"/>
    <cellStyle name="Normalny 2 96 2 10 42 5" xfId="22948"/>
    <cellStyle name="Normalny 2 96 2 10 42 6" xfId="22949"/>
    <cellStyle name="Normalny 2 96 2 10 43" xfId="22950"/>
    <cellStyle name="Normalny 2 96 2 10 43 2" xfId="22951"/>
    <cellStyle name="Normalny 2 96 2 10 43 3" xfId="22952"/>
    <cellStyle name="Normalny 2 96 2 10 43 4" xfId="22953"/>
    <cellStyle name="Normalny 2 96 2 10 43 5" xfId="22954"/>
    <cellStyle name="Normalny 2 96 2 10 43 6" xfId="22955"/>
    <cellStyle name="Normalny 2 96 2 10 44" xfId="22956"/>
    <cellStyle name="Normalny 2 96 2 10 44 2" xfId="22957"/>
    <cellStyle name="Normalny 2 96 2 10 44 3" xfId="22958"/>
    <cellStyle name="Normalny 2 96 2 10 44 4" xfId="22959"/>
    <cellStyle name="Normalny 2 96 2 10 44 5" xfId="22960"/>
    <cellStyle name="Normalny 2 96 2 10 44 6" xfId="22961"/>
    <cellStyle name="Normalny 2 96 2 10 45" xfId="22962"/>
    <cellStyle name="Normalny 2 96 2 10 45 2" xfId="22963"/>
    <cellStyle name="Normalny 2 96 2 10 45 3" xfId="22964"/>
    <cellStyle name="Normalny 2 96 2 10 45 4" xfId="22965"/>
    <cellStyle name="Normalny 2 96 2 10 45 5" xfId="22966"/>
    <cellStyle name="Normalny 2 96 2 10 45 6" xfId="22967"/>
    <cellStyle name="Normalny 2 96 2 10 46" xfId="22968"/>
    <cellStyle name="Normalny 2 96 2 10 46 2" xfId="22969"/>
    <cellStyle name="Normalny 2 96 2 10 46 3" xfId="22970"/>
    <cellStyle name="Normalny 2 96 2 10 46 4" xfId="22971"/>
    <cellStyle name="Normalny 2 96 2 10 46 5" xfId="22972"/>
    <cellStyle name="Normalny 2 96 2 10 46 6" xfId="22973"/>
    <cellStyle name="Normalny 2 96 2 10 47" xfId="22974"/>
    <cellStyle name="Normalny 2 96 2 10 47 2" xfId="22975"/>
    <cellStyle name="Normalny 2 96 2 10 47 3" xfId="22976"/>
    <cellStyle name="Normalny 2 96 2 10 47 4" xfId="22977"/>
    <cellStyle name="Normalny 2 96 2 10 47 5" xfId="22978"/>
    <cellStyle name="Normalny 2 96 2 10 47 6" xfId="22979"/>
    <cellStyle name="Normalny 2 96 2 10 48" xfId="22980"/>
    <cellStyle name="Normalny 2 96 2 10 48 2" xfId="22981"/>
    <cellStyle name="Normalny 2 96 2 10 48 3" xfId="22982"/>
    <cellStyle name="Normalny 2 96 2 10 48 4" xfId="22983"/>
    <cellStyle name="Normalny 2 96 2 10 48 5" xfId="22984"/>
    <cellStyle name="Normalny 2 96 2 10 48 6" xfId="22985"/>
    <cellStyle name="Normalny 2 96 2 10 49" xfId="22986"/>
    <cellStyle name="Normalny 2 96 2 10 49 2" xfId="22987"/>
    <cellStyle name="Normalny 2 96 2 10 49 3" xfId="22988"/>
    <cellStyle name="Normalny 2 96 2 10 49 4" xfId="22989"/>
    <cellStyle name="Normalny 2 96 2 10 49 5" xfId="22990"/>
    <cellStyle name="Normalny 2 96 2 10 49 6" xfId="22991"/>
    <cellStyle name="Normalny 2 96 2 10 5" xfId="22992"/>
    <cellStyle name="Normalny 2 96 2 10 5 2" xfId="22993"/>
    <cellStyle name="Normalny 2 96 2 10 5 3" xfId="22994"/>
    <cellStyle name="Normalny 2 96 2 10 5 4" xfId="22995"/>
    <cellStyle name="Normalny 2 96 2 10 5 5" xfId="22996"/>
    <cellStyle name="Normalny 2 96 2 10 5 6" xfId="22997"/>
    <cellStyle name="Normalny 2 96 2 10 50" xfId="22998"/>
    <cellStyle name="Normalny 2 96 2 10 50 2" xfId="22999"/>
    <cellStyle name="Normalny 2 96 2 10 50 3" xfId="23000"/>
    <cellStyle name="Normalny 2 96 2 10 50 4" xfId="23001"/>
    <cellStyle name="Normalny 2 96 2 10 50 5" xfId="23002"/>
    <cellStyle name="Normalny 2 96 2 10 50 6" xfId="23003"/>
    <cellStyle name="Normalny 2 96 2 10 51" xfId="23004"/>
    <cellStyle name="Normalny 2 96 2 10 51 2" xfId="23005"/>
    <cellStyle name="Normalny 2 96 2 10 51 3" xfId="23006"/>
    <cellStyle name="Normalny 2 96 2 10 51 4" xfId="23007"/>
    <cellStyle name="Normalny 2 96 2 10 51 5" xfId="23008"/>
    <cellStyle name="Normalny 2 96 2 10 51 6" xfId="23009"/>
    <cellStyle name="Normalny 2 96 2 10 52" xfId="23010"/>
    <cellStyle name="Normalny 2 96 2 10 52 2" xfId="23011"/>
    <cellStyle name="Normalny 2 96 2 10 52 3" xfId="23012"/>
    <cellStyle name="Normalny 2 96 2 10 52 4" xfId="23013"/>
    <cellStyle name="Normalny 2 96 2 10 52 5" xfId="23014"/>
    <cellStyle name="Normalny 2 96 2 10 52 6" xfId="23015"/>
    <cellStyle name="Normalny 2 96 2 10 53" xfId="23016"/>
    <cellStyle name="Normalny 2 96 2 10 53 2" xfId="23017"/>
    <cellStyle name="Normalny 2 96 2 10 53 3" xfId="23018"/>
    <cellStyle name="Normalny 2 96 2 10 53 4" xfId="23019"/>
    <cellStyle name="Normalny 2 96 2 10 53 5" xfId="23020"/>
    <cellStyle name="Normalny 2 96 2 10 53 6" xfId="23021"/>
    <cellStyle name="Normalny 2 96 2 10 54" xfId="23022"/>
    <cellStyle name="Normalny 2 96 2 10 54 2" xfId="23023"/>
    <cellStyle name="Normalny 2 96 2 10 54 3" xfId="23024"/>
    <cellStyle name="Normalny 2 96 2 10 54 4" xfId="23025"/>
    <cellStyle name="Normalny 2 96 2 10 54 5" xfId="23026"/>
    <cellStyle name="Normalny 2 96 2 10 54 6" xfId="23027"/>
    <cellStyle name="Normalny 2 96 2 10 55" xfId="23028"/>
    <cellStyle name="Normalny 2 96 2 10 55 2" xfId="23029"/>
    <cellStyle name="Normalny 2 96 2 10 55 3" xfId="23030"/>
    <cellStyle name="Normalny 2 96 2 10 55 4" xfId="23031"/>
    <cellStyle name="Normalny 2 96 2 10 55 5" xfId="23032"/>
    <cellStyle name="Normalny 2 96 2 10 55 6" xfId="23033"/>
    <cellStyle name="Normalny 2 96 2 10 56" xfId="23034"/>
    <cellStyle name="Normalny 2 96 2 10 56 2" xfId="23035"/>
    <cellStyle name="Normalny 2 96 2 10 56 3" xfId="23036"/>
    <cellStyle name="Normalny 2 96 2 10 56 4" xfId="23037"/>
    <cellStyle name="Normalny 2 96 2 10 56 5" xfId="23038"/>
    <cellStyle name="Normalny 2 96 2 10 56 6" xfId="23039"/>
    <cellStyle name="Normalny 2 96 2 10 57" xfId="23040"/>
    <cellStyle name="Normalny 2 96 2 10 57 2" xfId="23041"/>
    <cellStyle name="Normalny 2 96 2 10 57 3" xfId="23042"/>
    <cellStyle name="Normalny 2 96 2 10 57 4" xfId="23043"/>
    <cellStyle name="Normalny 2 96 2 10 57 5" xfId="23044"/>
    <cellStyle name="Normalny 2 96 2 10 57 6" xfId="23045"/>
    <cellStyle name="Normalny 2 96 2 10 58" xfId="23046"/>
    <cellStyle name="Normalny 2 96 2 10 58 2" xfId="23047"/>
    <cellStyle name="Normalny 2 96 2 10 58 3" xfId="23048"/>
    <cellStyle name="Normalny 2 96 2 10 58 4" xfId="23049"/>
    <cellStyle name="Normalny 2 96 2 10 58 5" xfId="23050"/>
    <cellStyle name="Normalny 2 96 2 10 58 6" xfId="23051"/>
    <cellStyle name="Normalny 2 96 2 10 59" xfId="23052"/>
    <cellStyle name="Normalny 2 96 2 10 59 2" xfId="23053"/>
    <cellStyle name="Normalny 2 96 2 10 59 3" xfId="23054"/>
    <cellStyle name="Normalny 2 96 2 10 59 4" xfId="23055"/>
    <cellStyle name="Normalny 2 96 2 10 59 5" xfId="23056"/>
    <cellStyle name="Normalny 2 96 2 10 59 6" xfId="23057"/>
    <cellStyle name="Normalny 2 96 2 10 6" xfId="23058"/>
    <cellStyle name="Normalny 2 96 2 10 6 2" xfId="23059"/>
    <cellStyle name="Normalny 2 96 2 10 6 3" xfId="23060"/>
    <cellStyle name="Normalny 2 96 2 10 6 4" xfId="23061"/>
    <cellStyle name="Normalny 2 96 2 10 6 5" xfId="23062"/>
    <cellStyle name="Normalny 2 96 2 10 6 6" xfId="23063"/>
    <cellStyle name="Normalny 2 96 2 10 60" xfId="23064"/>
    <cellStyle name="Normalny 2 96 2 10 60 2" xfId="23065"/>
    <cellStyle name="Normalny 2 96 2 10 60 3" xfId="23066"/>
    <cellStyle name="Normalny 2 96 2 10 60 4" xfId="23067"/>
    <cellStyle name="Normalny 2 96 2 10 60 5" xfId="23068"/>
    <cellStyle name="Normalny 2 96 2 10 60 6" xfId="23069"/>
    <cellStyle name="Normalny 2 96 2 10 61" xfId="23070"/>
    <cellStyle name="Normalny 2 96 2 10 61 2" xfId="23071"/>
    <cellStyle name="Normalny 2 96 2 10 61 3" xfId="23072"/>
    <cellStyle name="Normalny 2 96 2 10 61 4" xfId="23073"/>
    <cellStyle name="Normalny 2 96 2 10 61 5" xfId="23074"/>
    <cellStyle name="Normalny 2 96 2 10 61 6" xfId="23075"/>
    <cellStyle name="Normalny 2 96 2 10 62" xfId="23076"/>
    <cellStyle name="Normalny 2 96 2 10 62 2" xfId="23077"/>
    <cellStyle name="Normalny 2 96 2 10 62 3" xfId="23078"/>
    <cellStyle name="Normalny 2 96 2 10 62 4" xfId="23079"/>
    <cellStyle name="Normalny 2 96 2 10 62 5" xfId="23080"/>
    <cellStyle name="Normalny 2 96 2 10 62 6" xfId="23081"/>
    <cellStyle name="Normalny 2 96 2 10 63" xfId="23082"/>
    <cellStyle name="Normalny 2 96 2 10 63 2" xfId="23083"/>
    <cellStyle name="Normalny 2 96 2 10 63 3" xfId="23084"/>
    <cellStyle name="Normalny 2 96 2 10 63 4" xfId="23085"/>
    <cellStyle name="Normalny 2 96 2 10 63 5" xfId="23086"/>
    <cellStyle name="Normalny 2 96 2 10 63 6" xfId="23087"/>
    <cellStyle name="Normalny 2 96 2 10 64" xfId="23088"/>
    <cellStyle name="Normalny 2 96 2 10 64 2" xfId="23089"/>
    <cellStyle name="Normalny 2 96 2 10 64 3" xfId="23090"/>
    <cellStyle name="Normalny 2 96 2 10 64 4" xfId="23091"/>
    <cellStyle name="Normalny 2 96 2 10 64 5" xfId="23092"/>
    <cellStyle name="Normalny 2 96 2 10 64 6" xfId="23093"/>
    <cellStyle name="Normalny 2 96 2 10 65" xfId="23094"/>
    <cellStyle name="Normalny 2 96 2 10 65 2" xfId="23095"/>
    <cellStyle name="Normalny 2 96 2 10 65 3" xfId="23096"/>
    <cellStyle name="Normalny 2 96 2 10 65 4" xfId="23097"/>
    <cellStyle name="Normalny 2 96 2 10 65 5" xfId="23098"/>
    <cellStyle name="Normalny 2 96 2 10 65 6" xfId="23099"/>
    <cellStyle name="Normalny 2 96 2 10 66" xfId="23100"/>
    <cellStyle name="Normalny 2 96 2 10 66 2" xfId="23101"/>
    <cellStyle name="Normalny 2 96 2 10 66 3" xfId="23102"/>
    <cellStyle name="Normalny 2 96 2 10 66 4" xfId="23103"/>
    <cellStyle name="Normalny 2 96 2 10 66 5" xfId="23104"/>
    <cellStyle name="Normalny 2 96 2 10 66 6" xfId="23105"/>
    <cellStyle name="Normalny 2 96 2 10 67" xfId="23106"/>
    <cellStyle name="Normalny 2 96 2 10 67 2" xfId="23107"/>
    <cellStyle name="Normalny 2 96 2 10 67 3" xfId="23108"/>
    <cellStyle name="Normalny 2 96 2 10 67 4" xfId="23109"/>
    <cellStyle name="Normalny 2 96 2 10 67 5" xfId="23110"/>
    <cellStyle name="Normalny 2 96 2 10 67 6" xfId="23111"/>
    <cellStyle name="Normalny 2 96 2 10 68" xfId="23112"/>
    <cellStyle name="Normalny 2 96 2 10 68 2" xfId="23113"/>
    <cellStyle name="Normalny 2 96 2 10 68 3" xfId="23114"/>
    <cellStyle name="Normalny 2 96 2 10 68 4" xfId="23115"/>
    <cellStyle name="Normalny 2 96 2 10 68 5" xfId="23116"/>
    <cellStyle name="Normalny 2 96 2 10 68 6" xfId="23117"/>
    <cellStyle name="Normalny 2 96 2 10 69" xfId="23118"/>
    <cellStyle name="Normalny 2 96 2 10 69 2" xfId="23119"/>
    <cellStyle name="Normalny 2 96 2 10 69 3" xfId="23120"/>
    <cellStyle name="Normalny 2 96 2 10 69 4" xfId="23121"/>
    <cellStyle name="Normalny 2 96 2 10 69 5" xfId="23122"/>
    <cellStyle name="Normalny 2 96 2 10 69 6" xfId="23123"/>
    <cellStyle name="Normalny 2 96 2 10 7" xfId="23124"/>
    <cellStyle name="Normalny 2 96 2 10 7 2" xfId="23125"/>
    <cellStyle name="Normalny 2 96 2 10 7 3" xfId="23126"/>
    <cellStyle name="Normalny 2 96 2 10 7 4" xfId="23127"/>
    <cellStyle name="Normalny 2 96 2 10 7 5" xfId="23128"/>
    <cellStyle name="Normalny 2 96 2 10 7 6" xfId="23129"/>
    <cellStyle name="Normalny 2 96 2 10 70" xfId="23130"/>
    <cellStyle name="Normalny 2 96 2 10 70 2" xfId="23131"/>
    <cellStyle name="Normalny 2 96 2 10 70 3" xfId="23132"/>
    <cellStyle name="Normalny 2 96 2 10 70 4" xfId="23133"/>
    <cellStyle name="Normalny 2 96 2 10 70 5" xfId="23134"/>
    <cellStyle name="Normalny 2 96 2 10 70 6" xfId="23135"/>
    <cellStyle name="Normalny 2 96 2 10 71" xfId="23136"/>
    <cellStyle name="Normalny 2 96 2 10 71 10" xfId="23137"/>
    <cellStyle name="Normalny 2 96 2 10 71 11" xfId="23138"/>
    <cellStyle name="Normalny 2 96 2 10 71 12" xfId="23139"/>
    <cellStyle name="Normalny 2 96 2 10 71 13" xfId="23140"/>
    <cellStyle name="Normalny 2 96 2 10 71 14" xfId="23141"/>
    <cellStyle name="Normalny 2 96 2 10 71 15" xfId="23142"/>
    <cellStyle name="Normalny 2 96 2 10 71 16" xfId="23143"/>
    <cellStyle name="Normalny 2 96 2 10 71 17" xfId="23144"/>
    <cellStyle name="Normalny 2 96 2 10 71 18" xfId="23145"/>
    <cellStyle name="Normalny 2 96 2 10 71 19" xfId="23146"/>
    <cellStyle name="Normalny 2 96 2 10 71 2" xfId="23147"/>
    <cellStyle name="Normalny 2 96 2 10 71 2 2" xfId="23148"/>
    <cellStyle name="Normalny 2 96 2 10 71 2 3" xfId="23149"/>
    <cellStyle name="Normalny 2 96 2 10 71 2 4" xfId="23150"/>
    <cellStyle name="Normalny 2 96 2 10 71 2 5" xfId="23151"/>
    <cellStyle name="Normalny 2 96 2 10 71 2 6" xfId="23152"/>
    <cellStyle name="Normalny 2 96 2 10 71 20" xfId="23153"/>
    <cellStyle name="Normalny 2 96 2 10 71 21" xfId="23154"/>
    <cellStyle name="Normalny 2 96 2 10 71 22" xfId="23155"/>
    <cellStyle name="Normalny 2 96 2 10 71 23" xfId="23156"/>
    <cellStyle name="Normalny 2 96 2 10 71 24" xfId="23157"/>
    <cellStyle name="Normalny 2 96 2 10 71 3" xfId="23158"/>
    <cellStyle name="Normalny 2 96 2 10 71 4" xfId="23159"/>
    <cellStyle name="Normalny 2 96 2 10 71 5" xfId="23160"/>
    <cellStyle name="Normalny 2 96 2 10 71 6" xfId="23161"/>
    <cellStyle name="Normalny 2 96 2 10 71 7" xfId="23162"/>
    <cellStyle name="Normalny 2 96 2 10 71 8" xfId="23163"/>
    <cellStyle name="Normalny 2 96 2 10 71 9" xfId="23164"/>
    <cellStyle name="Normalny 2 96 2 10 72" xfId="23165"/>
    <cellStyle name="Normalny 2 96 2 10 73" xfId="23166"/>
    <cellStyle name="Normalny 2 96 2 10 73 2" xfId="23167"/>
    <cellStyle name="Normalny 2 96 2 10 73 2 2" xfId="23168"/>
    <cellStyle name="Normalny 2 96 2 10 73 2 3" xfId="23169"/>
    <cellStyle name="Normalny 2 96 2 10 73 2 4" xfId="23170"/>
    <cellStyle name="Normalny 2 96 2 10 73 2 5" xfId="23171"/>
    <cellStyle name="Normalny 2 96 2 10 73 2 6" xfId="23172"/>
    <cellStyle name="Normalny 2 96 2 10 74" xfId="23173"/>
    <cellStyle name="Normalny 2 96 2 10 74 2" xfId="23174"/>
    <cellStyle name="Normalny 2 96 2 10 74 3" xfId="23175"/>
    <cellStyle name="Normalny 2 96 2 10 74 4" xfId="23176"/>
    <cellStyle name="Normalny 2 96 2 10 74 5" xfId="23177"/>
    <cellStyle name="Normalny 2 96 2 10 74 6" xfId="23178"/>
    <cellStyle name="Normalny 2 96 2 10 75" xfId="23179"/>
    <cellStyle name="Normalny 2 96 2 10 75 2" xfId="23180"/>
    <cellStyle name="Normalny 2 96 2 10 75 3" xfId="23181"/>
    <cellStyle name="Normalny 2 96 2 10 75 4" xfId="23182"/>
    <cellStyle name="Normalny 2 96 2 10 75 5" xfId="23183"/>
    <cellStyle name="Normalny 2 96 2 10 75 6" xfId="23184"/>
    <cellStyle name="Normalny 2 96 2 10 76" xfId="23185"/>
    <cellStyle name="Normalny 2 96 2 10 76 2" xfId="23186"/>
    <cellStyle name="Normalny 2 96 2 10 76 3" xfId="23187"/>
    <cellStyle name="Normalny 2 96 2 10 76 4" xfId="23188"/>
    <cellStyle name="Normalny 2 96 2 10 76 5" xfId="23189"/>
    <cellStyle name="Normalny 2 96 2 10 76 6" xfId="23190"/>
    <cellStyle name="Normalny 2 96 2 10 77" xfId="23191"/>
    <cellStyle name="Normalny 2 96 2 10 77 2" xfId="23192"/>
    <cellStyle name="Normalny 2 96 2 10 77 3" xfId="23193"/>
    <cellStyle name="Normalny 2 96 2 10 77 4" xfId="23194"/>
    <cellStyle name="Normalny 2 96 2 10 77 5" xfId="23195"/>
    <cellStyle name="Normalny 2 96 2 10 77 6" xfId="23196"/>
    <cellStyle name="Normalny 2 96 2 10 78" xfId="23197"/>
    <cellStyle name="Normalny 2 96 2 10 78 2" xfId="23198"/>
    <cellStyle name="Normalny 2 96 2 10 78 3" xfId="23199"/>
    <cellStyle name="Normalny 2 96 2 10 78 4" xfId="23200"/>
    <cellStyle name="Normalny 2 96 2 10 78 5" xfId="23201"/>
    <cellStyle name="Normalny 2 96 2 10 78 6" xfId="23202"/>
    <cellStyle name="Normalny 2 96 2 10 79" xfId="23203"/>
    <cellStyle name="Normalny 2 96 2 10 79 2" xfId="23204"/>
    <cellStyle name="Normalny 2 96 2 10 79 3" xfId="23205"/>
    <cellStyle name="Normalny 2 96 2 10 79 4" xfId="23206"/>
    <cellStyle name="Normalny 2 96 2 10 79 5" xfId="23207"/>
    <cellStyle name="Normalny 2 96 2 10 79 6" xfId="23208"/>
    <cellStyle name="Normalny 2 96 2 10 8" xfId="23209"/>
    <cellStyle name="Normalny 2 96 2 10 8 2" xfId="23210"/>
    <cellStyle name="Normalny 2 96 2 10 8 3" xfId="23211"/>
    <cellStyle name="Normalny 2 96 2 10 8 4" xfId="23212"/>
    <cellStyle name="Normalny 2 96 2 10 8 5" xfId="23213"/>
    <cellStyle name="Normalny 2 96 2 10 8 6" xfId="23214"/>
    <cellStyle name="Normalny 2 96 2 10 80" xfId="23215"/>
    <cellStyle name="Normalny 2 96 2 10 80 2" xfId="23216"/>
    <cellStyle name="Normalny 2 96 2 10 80 3" xfId="23217"/>
    <cellStyle name="Normalny 2 96 2 10 80 4" xfId="23218"/>
    <cellStyle name="Normalny 2 96 2 10 80 5" xfId="23219"/>
    <cellStyle name="Normalny 2 96 2 10 80 6" xfId="23220"/>
    <cellStyle name="Normalny 2 96 2 10 81" xfId="23221"/>
    <cellStyle name="Normalny 2 96 2 10 81 2" xfId="23222"/>
    <cellStyle name="Normalny 2 96 2 10 81 3" xfId="23223"/>
    <cellStyle name="Normalny 2 96 2 10 81 4" xfId="23224"/>
    <cellStyle name="Normalny 2 96 2 10 81 5" xfId="23225"/>
    <cellStyle name="Normalny 2 96 2 10 81 6" xfId="23226"/>
    <cellStyle name="Normalny 2 96 2 10 82" xfId="23227"/>
    <cellStyle name="Normalny 2 96 2 10 82 2" xfId="23228"/>
    <cellStyle name="Normalny 2 96 2 10 82 3" xfId="23229"/>
    <cellStyle name="Normalny 2 96 2 10 82 4" xfId="23230"/>
    <cellStyle name="Normalny 2 96 2 10 82 5" xfId="23231"/>
    <cellStyle name="Normalny 2 96 2 10 82 6" xfId="23232"/>
    <cellStyle name="Normalny 2 96 2 10 83" xfId="23233"/>
    <cellStyle name="Normalny 2 96 2 10 83 2" xfId="23234"/>
    <cellStyle name="Normalny 2 96 2 10 83 3" xfId="23235"/>
    <cellStyle name="Normalny 2 96 2 10 83 4" xfId="23236"/>
    <cellStyle name="Normalny 2 96 2 10 83 5" xfId="23237"/>
    <cellStyle name="Normalny 2 96 2 10 83 6" xfId="23238"/>
    <cellStyle name="Normalny 2 96 2 10 84" xfId="23239"/>
    <cellStyle name="Normalny 2 96 2 10 84 2" xfId="23240"/>
    <cellStyle name="Normalny 2 96 2 10 84 3" xfId="23241"/>
    <cellStyle name="Normalny 2 96 2 10 84 4" xfId="23242"/>
    <cellStyle name="Normalny 2 96 2 10 84 5" xfId="23243"/>
    <cellStyle name="Normalny 2 96 2 10 84 6" xfId="23244"/>
    <cellStyle name="Normalny 2 96 2 10 85" xfId="23245"/>
    <cellStyle name="Normalny 2 96 2 10 85 2" xfId="23246"/>
    <cellStyle name="Normalny 2 96 2 10 85 3" xfId="23247"/>
    <cellStyle name="Normalny 2 96 2 10 85 4" xfId="23248"/>
    <cellStyle name="Normalny 2 96 2 10 85 5" xfId="23249"/>
    <cellStyle name="Normalny 2 96 2 10 85 6" xfId="23250"/>
    <cellStyle name="Normalny 2 96 2 10 86" xfId="23251"/>
    <cellStyle name="Normalny 2 96 2 10 86 2" xfId="23252"/>
    <cellStyle name="Normalny 2 96 2 10 86 3" xfId="23253"/>
    <cellStyle name="Normalny 2 96 2 10 86 4" xfId="23254"/>
    <cellStyle name="Normalny 2 96 2 10 86 5" xfId="23255"/>
    <cellStyle name="Normalny 2 96 2 10 86 6" xfId="23256"/>
    <cellStyle name="Normalny 2 96 2 10 87" xfId="23257"/>
    <cellStyle name="Normalny 2 96 2 10 87 2" xfId="23258"/>
    <cellStyle name="Normalny 2 96 2 10 87 3" xfId="23259"/>
    <cellStyle name="Normalny 2 96 2 10 87 4" xfId="23260"/>
    <cellStyle name="Normalny 2 96 2 10 87 5" xfId="23261"/>
    <cellStyle name="Normalny 2 96 2 10 87 6" xfId="23262"/>
    <cellStyle name="Normalny 2 96 2 10 88" xfId="23263"/>
    <cellStyle name="Normalny 2 96 2 10 88 2" xfId="23264"/>
    <cellStyle name="Normalny 2 96 2 10 88 3" xfId="23265"/>
    <cellStyle name="Normalny 2 96 2 10 88 4" xfId="23266"/>
    <cellStyle name="Normalny 2 96 2 10 88 5" xfId="23267"/>
    <cellStyle name="Normalny 2 96 2 10 88 6" xfId="23268"/>
    <cellStyle name="Normalny 2 96 2 10 89" xfId="23269"/>
    <cellStyle name="Normalny 2 96 2 10 89 2" xfId="23270"/>
    <cellStyle name="Normalny 2 96 2 10 89 3" xfId="23271"/>
    <cellStyle name="Normalny 2 96 2 10 89 4" xfId="23272"/>
    <cellStyle name="Normalny 2 96 2 10 89 5" xfId="23273"/>
    <cellStyle name="Normalny 2 96 2 10 89 6" xfId="23274"/>
    <cellStyle name="Normalny 2 96 2 10 9" xfId="23275"/>
    <cellStyle name="Normalny 2 96 2 10 9 2" xfId="23276"/>
    <cellStyle name="Normalny 2 96 2 10 9 3" xfId="23277"/>
    <cellStyle name="Normalny 2 96 2 10 9 4" xfId="23278"/>
    <cellStyle name="Normalny 2 96 2 10 9 5" xfId="23279"/>
    <cellStyle name="Normalny 2 96 2 10 9 6" xfId="23280"/>
    <cellStyle name="Normalny 2 96 2 10 90" xfId="23281"/>
    <cellStyle name="Normalny 2 96 2 10 90 2" xfId="23282"/>
    <cellStyle name="Normalny 2 96 2 10 90 3" xfId="23283"/>
    <cellStyle name="Normalny 2 96 2 10 90 4" xfId="23284"/>
    <cellStyle name="Normalny 2 96 2 10 90 5" xfId="23285"/>
    <cellStyle name="Normalny 2 96 2 10 90 6" xfId="23286"/>
    <cellStyle name="Normalny 2 96 2 10 91" xfId="23287"/>
    <cellStyle name="Normalny 2 96 2 10 91 2" xfId="23288"/>
    <cellStyle name="Normalny 2 96 2 10 91 3" xfId="23289"/>
    <cellStyle name="Normalny 2 96 2 10 91 4" xfId="23290"/>
    <cellStyle name="Normalny 2 96 2 10 91 5" xfId="23291"/>
    <cellStyle name="Normalny 2 96 2 10 91 6" xfId="23292"/>
    <cellStyle name="Normalny 2 96 2 10 92" xfId="23293"/>
    <cellStyle name="Normalny 2 96 2 10 92 2" xfId="23294"/>
    <cellStyle name="Normalny 2 96 2 10 92 3" xfId="23295"/>
    <cellStyle name="Normalny 2 96 2 10 92 4" xfId="23296"/>
    <cellStyle name="Normalny 2 96 2 10 92 5" xfId="23297"/>
    <cellStyle name="Normalny 2 96 2 10 92 6" xfId="23298"/>
    <cellStyle name="Normalny 2 96 2 10 93" xfId="23299"/>
    <cellStyle name="Normalny 2 96 2 10 93 2" xfId="23300"/>
    <cellStyle name="Normalny 2 96 2 10 93 3" xfId="23301"/>
    <cellStyle name="Normalny 2 96 2 10 93 4" xfId="23302"/>
    <cellStyle name="Normalny 2 96 2 10 93 5" xfId="23303"/>
    <cellStyle name="Normalny 2 96 2 10 93 6" xfId="23304"/>
    <cellStyle name="Normalny 2 96 2 10 94" xfId="23305"/>
    <cellStyle name="Normalny 2 96 2 10 94 2" xfId="23306"/>
    <cellStyle name="Normalny 2 96 2 10 94 3" xfId="23307"/>
    <cellStyle name="Normalny 2 96 2 10 94 4" xfId="23308"/>
    <cellStyle name="Normalny 2 96 2 10 94 5" xfId="23309"/>
    <cellStyle name="Normalny 2 96 2 10 94 6" xfId="23310"/>
    <cellStyle name="Normalny 2 96 2 10 95" xfId="23311"/>
    <cellStyle name="Normalny 2 96 2 10 96" xfId="23312"/>
    <cellStyle name="Normalny 2 96 2 10 97" xfId="23313"/>
    <cellStyle name="Normalny 2 96 2 10 98" xfId="23314"/>
    <cellStyle name="Normalny 2 96 2 10 99" xfId="23315"/>
    <cellStyle name="Normalny 2 96 2 100" xfId="23316"/>
    <cellStyle name="Normalny 2 96 2 101" xfId="23317"/>
    <cellStyle name="Normalny 2 96 2 102" xfId="23318"/>
    <cellStyle name="Normalny 2 96 2 103" xfId="23319"/>
    <cellStyle name="Normalny 2 96 2 104" xfId="23320"/>
    <cellStyle name="Normalny 2 96 2 104 2" xfId="23321"/>
    <cellStyle name="Normalny 2 96 2 104 3" xfId="23322"/>
    <cellStyle name="Normalny 2 96 2 104 4" xfId="23323"/>
    <cellStyle name="Normalny 2 96 2 104 5" xfId="23324"/>
    <cellStyle name="Normalny 2 96 2 104 6" xfId="23325"/>
    <cellStyle name="Normalny 2 96 2 105" xfId="23326"/>
    <cellStyle name="Normalny 2 96 2 105 2" xfId="23327"/>
    <cellStyle name="Normalny 2 96 2 105 3" xfId="23328"/>
    <cellStyle name="Normalny 2 96 2 105 4" xfId="23329"/>
    <cellStyle name="Normalny 2 96 2 105 5" xfId="23330"/>
    <cellStyle name="Normalny 2 96 2 105 6" xfId="23331"/>
    <cellStyle name="Normalny 2 96 2 11" xfId="23332"/>
    <cellStyle name="Normalny 2 96 2 11 10" xfId="23333"/>
    <cellStyle name="Normalny 2 96 2 11 10 2" xfId="23334"/>
    <cellStyle name="Normalny 2 96 2 11 10 3" xfId="23335"/>
    <cellStyle name="Normalny 2 96 2 11 10 4" xfId="23336"/>
    <cellStyle name="Normalny 2 96 2 11 10 5" xfId="23337"/>
    <cellStyle name="Normalny 2 96 2 11 10 6" xfId="23338"/>
    <cellStyle name="Normalny 2 96 2 11 11" xfId="23339"/>
    <cellStyle name="Normalny 2 96 2 11 11 2" xfId="23340"/>
    <cellStyle name="Normalny 2 96 2 11 11 3" xfId="23341"/>
    <cellStyle name="Normalny 2 96 2 11 11 4" xfId="23342"/>
    <cellStyle name="Normalny 2 96 2 11 11 5" xfId="23343"/>
    <cellStyle name="Normalny 2 96 2 11 11 6" xfId="23344"/>
    <cellStyle name="Normalny 2 96 2 11 12" xfId="23345"/>
    <cellStyle name="Normalny 2 96 2 11 12 2" xfId="23346"/>
    <cellStyle name="Normalny 2 96 2 11 12 3" xfId="23347"/>
    <cellStyle name="Normalny 2 96 2 11 12 4" xfId="23348"/>
    <cellStyle name="Normalny 2 96 2 11 12 5" xfId="23349"/>
    <cellStyle name="Normalny 2 96 2 11 12 6" xfId="23350"/>
    <cellStyle name="Normalny 2 96 2 11 13" xfId="23351"/>
    <cellStyle name="Normalny 2 96 2 11 13 2" xfId="23352"/>
    <cellStyle name="Normalny 2 96 2 11 13 3" xfId="23353"/>
    <cellStyle name="Normalny 2 96 2 11 13 4" xfId="23354"/>
    <cellStyle name="Normalny 2 96 2 11 13 5" xfId="23355"/>
    <cellStyle name="Normalny 2 96 2 11 13 6" xfId="23356"/>
    <cellStyle name="Normalny 2 96 2 11 14" xfId="23357"/>
    <cellStyle name="Normalny 2 96 2 11 14 2" xfId="23358"/>
    <cellStyle name="Normalny 2 96 2 11 14 3" xfId="23359"/>
    <cellStyle name="Normalny 2 96 2 11 14 4" xfId="23360"/>
    <cellStyle name="Normalny 2 96 2 11 14 5" xfId="23361"/>
    <cellStyle name="Normalny 2 96 2 11 14 6" xfId="23362"/>
    <cellStyle name="Normalny 2 96 2 11 15" xfId="23363"/>
    <cellStyle name="Normalny 2 96 2 11 15 2" xfId="23364"/>
    <cellStyle name="Normalny 2 96 2 11 15 3" xfId="23365"/>
    <cellStyle name="Normalny 2 96 2 11 15 4" xfId="23366"/>
    <cellStyle name="Normalny 2 96 2 11 15 5" xfId="23367"/>
    <cellStyle name="Normalny 2 96 2 11 15 6" xfId="23368"/>
    <cellStyle name="Normalny 2 96 2 11 16" xfId="23369"/>
    <cellStyle name="Normalny 2 96 2 11 16 2" xfId="23370"/>
    <cellStyle name="Normalny 2 96 2 11 16 3" xfId="23371"/>
    <cellStyle name="Normalny 2 96 2 11 16 4" xfId="23372"/>
    <cellStyle name="Normalny 2 96 2 11 16 5" xfId="23373"/>
    <cellStyle name="Normalny 2 96 2 11 16 6" xfId="23374"/>
    <cellStyle name="Normalny 2 96 2 11 17" xfId="23375"/>
    <cellStyle name="Normalny 2 96 2 11 17 2" xfId="23376"/>
    <cellStyle name="Normalny 2 96 2 11 17 3" xfId="23377"/>
    <cellStyle name="Normalny 2 96 2 11 17 4" xfId="23378"/>
    <cellStyle name="Normalny 2 96 2 11 17 5" xfId="23379"/>
    <cellStyle name="Normalny 2 96 2 11 17 6" xfId="23380"/>
    <cellStyle name="Normalny 2 96 2 11 18" xfId="23381"/>
    <cellStyle name="Normalny 2 96 2 11 18 2" xfId="23382"/>
    <cellStyle name="Normalny 2 96 2 11 18 3" xfId="23383"/>
    <cellStyle name="Normalny 2 96 2 11 18 4" xfId="23384"/>
    <cellStyle name="Normalny 2 96 2 11 18 5" xfId="23385"/>
    <cellStyle name="Normalny 2 96 2 11 18 6" xfId="23386"/>
    <cellStyle name="Normalny 2 96 2 11 19" xfId="23387"/>
    <cellStyle name="Normalny 2 96 2 11 19 2" xfId="23388"/>
    <cellStyle name="Normalny 2 96 2 11 19 3" xfId="23389"/>
    <cellStyle name="Normalny 2 96 2 11 19 4" xfId="23390"/>
    <cellStyle name="Normalny 2 96 2 11 19 5" xfId="23391"/>
    <cellStyle name="Normalny 2 96 2 11 19 6" xfId="23392"/>
    <cellStyle name="Normalny 2 96 2 11 2" xfId="23393"/>
    <cellStyle name="Normalny 2 96 2 11 2 10" xfId="23394"/>
    <cellStyle name="Normalny 2 96 2 11 2 11" xfId="23395"/>
    <cellStyle name="Normalny 2 96 2 11 2 12" xfId="23396"/>
    <cellStyle name="Normalny 2 96 2 11 2 13" xfId="23397"/>
    <cellStyle name="Normalny 2 96 2 11 2 14" xfId="23398"/>
    <cellStyle name="Normalny 2 96 2 11 2 15" xfId="23399"/>
    <cellStyle name="Normalny 2 96 2 11 2 16" xfId="23400"/>
    <cellStyle name="Normalny 2 96 2 11 2 17" xfId="23401"/>
    <cellStyle name="Normalny 2 96 2 11 2 18" xfId="23402"/>
    <cellStyle name="Normalny 2 96 2 11 2 19" xfId="23403"/>
    <cellStyle name="Normalny 2 96 2 11 2 2" xfId="23404"/>
    <cellStyle name="Normalny 2 96 2 11 2 2 2" xfId="23405"/>
    <cellStyle name="Normalny 2 96 2 11 2 2 3" xfId="23406"/>
    <cellStyle name="Normalny 2 96 2 11 2 2 4" xfId="23407"/>
    <cellStyle name="Normalny 2 96 2 11 2 2 5" xfId="23408"/>
    <cellStyle name="Normalny 2 96 2 11 2 2 6" xfId="23409"/>
    <cellStyle name="Normalny 2 96 2 11 2 20" xfId="23410"/>
    <cellStyle name="Normalny 2 96 2 11 2 21" xfId="23411"/>
    <cellStyle name="Normalny 2 96 2 11 2 22" xfId="23412"/>
    <cellStyle name="Normalny 2 96 2 11 2 23" xfId="23413"/>
    <cellStyle name="Normalny 2 96 2 11 2 24" xfId="23414"/>
    <cellStyle name="Normalny 2 96 2 11 2 3" xfId="23415"/>
    <cellStyle name="Normalny 2 96 2 11 2 4" xfId="23416"/>
    <cellStyle name="Normalny 2 96 2 11 2 5" xfId="23417"/>
    <cellStyle name="Normalny 2 96 2 11 2 6" xfId="23418"/>
    <cellStyle name="Normalny 2 96 2 11 2 7" xfId="23419"/>
    <cellStyle name="Normalny 2 96 2 11 2 8" xfId="23420"/>
    <cellStyle name="Normalny 2 96 2 11 2 9" xfId="23421"/>
    <cellStyle name="Normalny 2 96 2 11 20" xfId="23422"/>
    <cellStyle name="Normalny 2 96 2 11 20 2" xfId="23423"/>
    <cellStyle name="Normalny 2 96 2 11 20 3" xfId="23424"/>
    <cellStyle name="Normalny 2 96 2 11 20 4" xfId="23425"/>
    <cellStyle name="Normalny 2 96 2 11 20 5" xfId="23426"/>
    <cellStyle name="Normalny 2 96 2 11 20 6" xfId="23427"/>
    <cellStyle name="Normalny 2 96 2 11 21" xfId="23428"/>
    <cellStyle name="Normalny 2 96 2 11 21 2" xfId="23429"/>
    <cellStyle name="Normalny 2 96 2 11 21 3" xfId="23430"/>
    <cellStyle name="Normalny 2 96 2 11 21 4" xfId="23431"/>
    <cellStyle name="Normalny 2 96 2 11 21 5" xfId="23432"/>
    <cellStyle name="Normalny 2 96 2 11 21 6" xfId="23433"/>
    <cellStyle name="Normalny 2 96 2 11 22" xfId="23434"/>
    <cellStyle name="Normalny 2 96 2 11 22 2" xfId="23435"/>
    <cellStyle name="Normalny 2 96 2 11 22 3" xfId="23436"/>
    <cellStyle name="Normalny 2 96 2 11 22 4" xfId="23437"/>
    <cellStyle name="Normalny 2 96 2 11 22 5" xfId="23438"/>
    <cellStyle name="Normalny 2 96 2 11 22 6" xfId="23439"/>
    <cellStyle name="Normalny 2 96 2 11 23" xfId="23440"/>
    <cellStyle name="Normalny 2 96 2 11 23 2" xfId="23441"/>
    <cellStyle name="Normalny 2 96 2 11 23 3" xfId="23442"/>
    <cellStyle name="Normalny 2 96 2 11 23 4" xfId="23443"/>
    <cellStyle name="Normalny 2 96 2 11 23 5" xfId="23444"/>
    <cellStyle name="Normalny 2 96 2 11 23 6" xfId="23445"/>
    <cellStyle name="Normalny 2 96 2 11 24" xfId="23446"/>
    <cellStyle name="Normalny 2 96 2 11 24 2" xfId="23447"/>
    <cellStyle name="Normalny 2 96 2 11 24 3" xfId="23448"/>
    <cellStyle name="Normalny 2 96 2 11 24 4" xfId="23449"/>
    <cellStyle name="Normalny 2 96 2 11 24 5" xfId="23450"/>
    <cellStyle name="Normalny 2 96 2 11 24 6" xfId="23451"/>
    <cellStyle name="Normalny 2 96 2 11 25" xfId="23452"/>
    <cellStyle name="Normalny 2 96 2 11 25 2" xfId="23453"/>
    <cellStyle name="Normalny 2 96 2 11 25 3" xfId="23454"/>
    <cellStyle name="Normalny 2 96 2 11 25 4" xfId="23455"/>
    <cellStyle name="Normalny 2 96 2 11 25 5" xfId="23456"/>
    <cellStyle name="Normalny 2 96 2 11 25 6" xfId="23457"/>
    <cellStyle name="Normalny 2 96 2 11 26" xfId="23458"/>
    <cellStyle name="Normalny 2 96 2 11 26 2" xfId="23459"/>
    <cellStyle name="Normalny 2 96 2 11 26 3" xfId="23460"/>
    <cellStyle name="Normalny 2 96 2 11 26 4" xfId="23461"/>
    <cellStyle name="Normalny 2 96 2 11 26 5" xfId="23462"/>
    <cellStyle name="Normalny 2 96 2 11 26 6" xfId="23463"/>
    <cellStyle name="Normalny 2 96 2 11 27" xfId="23464"/>
    <cellStyle name="Normalny 2 96 2 11 28" xfId="23465"/>
    <cellStyle name="Normalny 2 96 2 11 29" xfId="23466"/>
    <cellStyle name="Normalny 2 96 2 11 3" xfId="23467"/>
    <cellStyle name="Normalny 2 96 2 11 30" xfId="23468"/>
    <cellStyle name="Normalny 2 96 2 11 4" xfId="23469"/>
    <cellStyle name="Normalny 2 96 2 11 5" xfId="23470"/>
    <cellStyle name="Normalny 2 96 2 11 5 2" xfId="23471"/>
    <cellStyle name="Normalny 2 96 2 11 5 2 2" xfId="23472"/>
    <cellStyle name="Normalny 2 96 2 11 5 2 3" xfId="23473"/>
    <cellStyle name="Normalny 2 96 2 11 5 2 4" xfId="23474"/>
    <cellStyle name="Normalny 2 96 2 11 5 2 5" xfId="23475"/>
    <cellStyle name="Normalny 2 96 2 11 5 2 6" xfId="23476"/>
    <cellStyle name="Normalny 2 96 2 11 6" xfId="23477"/>
    <cellStyle name="Normalny 2 96 2 11 6 2" xfId="23478"/>
    <cellStyle name="Normalny 2 96 2 11 6 3" xfId="23479"/>
    <cellStyle name="Normalny 2 96 2 11 6 4" xfId="23480"/>
    <cellStyle name="Normalny 2 96 2 11 6 5" xfId="23481"/>
    <cellStyle name="Normalny 2 96 2 11 6 6" xfId="23482"/>
    <cellStyle name="Normalny 2 96 2 11 7" xfId="23483"/>
    <cellStyle name="Normalny 2 96 2 11 7 2" xfId="23484"/>
    <cellStyle name="Normalny 2 96 2 11 7 3" xfId="23485"/>
    <cellStyle name="Normalny 2 96 2 11 7 4" xfId="23486"/>
    <cellStyle name="Normalny 2 96 2 11 7 5" xfId="23487"/>
    <cellStyle name="Normalny 2 96 2 11 7 6" xfId="23488"/>
    <cellStyle name="Normalny 2 96 2 11 8" xfId="23489"/>
    <cellStyle name="Normalny 2 96 2 11 8 2" xfId="23490"/>
    <cellStyle name="Normalny 2 96 2 11 8 3" xfId="23491"/>
    <cellStyle name="Normalny 2 96 2 11 8 4" xfId="23492"/>
    <cellStyle name="Normalny 2 96 2 11 8 5" xfId="23493"/>
    <cellStyle name="Normalny 2 96 2 11 8 6" xfId="23494"/>
    <cellStyle name="Normalny 2 96 2 11 9" xfId="23495"/>
    <cellStyle name="Normalny 2 96 2 11 9 2" xfId="23496"/>
    <cellStyle name="Normalny 2 96 2 11 9 3" xfId="23497"/>
    <cellStyle name="Normalny 2 96 2 11 9 4" xfId="23498"/>
    <cellStyle name="Normalny 2 96 2 11 9 5" xfId="23499"/>
    <cellStyle name="Normalny 2 96 2 11 9 6" xfId="23500"/>
    <cellStyle name="Normalny 2 96 2 12" xfId="23501"/>
    <cellStyle name="Normalny 2 96 2 13" xfId="23502"/>
    <cellStyle name="Normalny 2 96 2 14" xfId="23503"/>
    <cellStyle name="Normalny 2 96 2 15" xfId="23504"/>
    <cellStyle name="Normalny 2 96 2 16" xfId="23505"/>
    <cellStyle name="Normalny 2 96 2 17" xfId="23506"/>
    <cellStyle name="Normalny 2 96 2 18" xfId="23507"/>
    <cellStyle name="Normalny 2 96 2 19" xfId="23508"/>
    <cellStyle name="Normalny 2 96 2 2" xfId="23509"/>
    <cellStyle name="Normalny 2 96 2 2 10" xfId="23510"/>
    <cellStyle name="Normalny 2 96 2 2 10 2" xfId="23511"/>
    <cellStyle name="Normalny 2 96 2 2 10 3" xfId="23512"/>
    <cellStyle name="Normalny 2 96 2 2 10 4" xfId="23513"/>
    <cellStyle name="Normalny 2 96 2 2 10 5" xfId="23514"/>
    <cellStyle name="Normalny 2 96 2 2 10 6" xfId="23515"/>
    <cellStyle name="Normalny 2 96 2 2 100" xfId="23516"/>
    <cellStyle name="Normalny 2 96 2 2 100 2" xfId="23517"/>
    <cellStyle name="Normalny 2 96 2 2 100 3" xfId="23518"/>
    <cellStyle name="Normalny 2 96 2 2 100 4" xfId="23519"/>
    <cellStyle name="Normalny 2 96 2 2 100 5" xfId="23520"/>
    <cellStyle name="Normalny 2 96 2 2 100 6" xfId="23521"/>
    <cellStyle name="Normalny 2 96 2 2 101" xfId="23522"/>
    <cellStyle name="Normalny 2 96 2 2 101 2" xfId="23523"/>
    <cellStyle name="Normalny 2 96 2 2 101 3" xfId="23524"/>
    <cellStyle name="Normalny 2 96 2 2 101 4" xfId="23525"/>
    <cellStyle name="Normalny 2 96 2 2 101 5" xfId="23526"/>
    <cellStyle name="Normalny 2 96 2 2 101 6" xfId="23527"/>
    <cellStyle name="Normalny 2 96 2 2 102" xfId="23528"/>
    <cellStyle name="Normalny 2 96 2 2 102 2" xfId="23529"/>
    <cellStyle name="Normalny 2 96 2 2 102 3" xfId="23530"/>
    <cellStyle name="Normalny 2 96 2 2 102 4" xfId="23531"/>
    <cellStyle name="Normalny 2 96 2 2 102 5" xfId="23532"/>
    <cellStyle name="Normalny 2 96 2 2 102 6" xfId="23533"/>
    <cellStyle name="Normalny 2 96 2 2 103" xfId="23534"/>
    <cellStyle name="Normalny 2 96 2 2 103 2" xfId="23535"/>
    <cellStyle name="Normalny 2 96 2 2 103 3" xfId="23536"/>
    <cellStyle name="Normalny 2 96 2 2 103 4" xfId="23537"/>
    <cellStyle name="Normalny 2 96 2 2 103 5" xfId="23538"/>
    <cellStyle name="Normalny 2 96 2 2 103 6" xfId="23539"/>
    <cellStyle name="Normalny 2 96 2 2 104" xfId="23540"/>
    <cellStyle name="Normalny 2 96 2 2 104 2" xfId="23541"/>
    <cellStyle name="Normalny 2 96 2 2 104 3" xfId="23542"/>
    <cellStyle name="Normalny 2 96 2 2 104 4" xfId="23543"/>
    <cellStyle name="Normalny 2 96 2 2 104 5" xfId="23544"/>
    <cellStyle name="Normalny 2 96 2 2 104 6" xfId="23545"/>
    <cellStyle name="Normalny 2 96 2 2 105" xfId="23546"/>
    <cellStyle name="Normalny 2 96 2 2 105 2" xfId="23547"/>
    <cellStyle name="Normalny 2 96 2 2 105 3" xfId="23548"/>
    <cellStyle name="Normalny 2 96 2 2 105 4" xfId="23549"/>
    <cellStyle name="Normalny 2 96 2 2 105 5" xfId="23550"/>
    <cellStyle name="Normalny 2 96 2 2 105 6" xfId="23551"/>
    <cellStyle name="Normalny 2 96 2 2 106" xfId="23552"/>
    <cellStyle name="Normalny 2 96 2 2 106 2" xfId="23553"/>
    <cellStyle name="Normalny 2 96 2 2 106 3" xfId="23554"/>
    <cellStyle name="Normalny 2 96 2 2 106 4" xfId="23555"/>
    <cellStyle name="Normalny 2 96 2 2 106 5" xfId="23556"/>
    <cellStyle name="Normalny 2 96 2 2 106 6" xfId="23557"/>
    <cellStyle name="Normalny 2 96 2 2 107" xfId="23558"/>
    <cellStyle name="Normalny 2 96 2 2 107 2" xfId="23559"/>
    <cellStyle name="Normalny 2 96 2 2 107 3" xfId="23560"/>
    <cellStyle name="Normalny 2 96 2 2 107 4" xfId="23561"/>
    <cellStyle name="Normalny 2 96 2 2 107 5" xfId="23562"/>
    <cellStyle name="Normalny 2 96 2 2 107 6" xfId="23563"/>
    <cellStyle name="Normalny 2 96 2 2 108" xfId="23564"/>
    <cellStyle name="Normalny 2 96 2 2 108 2" xfId="23565"/>
    <cellStyle name="Normalny 2 96 2 2 108 3" xfId="23566"/>
    <cellStyle name="Normalny 2 96 2 2 108 4" xfId="23567"/>
    <cellStyle name="Normalny 2 96 2 2 108 5" xfId="23568"/>
    <cellStyle name="Normalny 2 96 2 2 108 6" xfId="23569"/>
    <cellStyle name="Normalny 2 96 2 2 109" xfId="23570"/>
    <cellStyle name="Normalny 2 96 2 2 11" xfId="23571"/>
    <cellStyle name="Normalny 2 96 2 2 11 2" xfId="23572"/>
    <cellStyle name="Normalny 2 96 2 2 11 3" xfId="23573"/>
    <cellStyle name="Normalny 2 96 2 2 11 4" xfId="23574"/>
    <cellStyle name="Normalny 2 96 2 2 11 5" xfId="23575"/>
    <cellStyle name="Normalny 2 96 2 2 11 6" xfId="23576"/>
    <cellStyle name="Normalny 2 96 2 2 110" xfId="23577"/>
    <cellStyle name="Normalny 2 96 2 2 111" xfId="23578"/>
    <cellStyle name="Normalny 2 96 2 2 112" xfId="23579"/>
    <cellStyle name="Normalny 2 96 2 2 113" xfId="23580"/>
    <cellStyle name="Normalny 2 96 2 2 114" xfId="23581"/>
    <cellStyle name="Normalny 2 96 2 2 12" xfId="23582"/>
    <cellStyle name="Normalny 2 96 2 2 12 2" xfId="23583"/>
    <cellStyle name="Normalny 2 96 2 2 12 3" xfId="23584"/>
    <cellStyle name="Normalny 2 96 2 2 12 4" xfId="23585"/>
    <cellStyle name="Normalny 2 96 2 2 12 5" xfId="23586"/>
    <cellStyle name="Normalny 2 96 2 2 12 6" xfId="23587"/>
    <cellStyle name="Normalny 2 96 2 2 13" xfId="23588"/>
    <cellStyle name="Normalny 2 96 2 2 13 2" xfId="23589"/>
    <cellStyle name="Normalny 2 96 2 2 13 3" xfId="23590"/>
    <cellStyle name="Normalny 2 96 2 2 13 4" xfId="23591"/>
    <cellStyle name="Normalny 2 96 2 2 13 5" xfId="23592"/>
    <cellStyle name="Normalny 2 96 2 2 13 6" xfId="23593"/>
    <cellStyle name="Normalny 2 96 2 2 14" xfId="23594"/>
    <cellStyle name="Normalny 2 96 2 2 14 2" xfId="23595"/>
    <cellStyle name="Normalny 2 96 2 2 14 3" xfId="23596"/>
    <cellStyle name="Normalny 2 96 2 2 14 4" xfId="23597"/>
    <cellStyle name="Normalny 2 96 2 2 14 5" xfId="23598"/>
    <cellStyle name="Normalny 2 96 2 2 14 6" xfId="23599"/>
    <cellStyle name="Normalny 2 96 2 2 15" xfId="23600"/>
    <cellStyle name="Normalny 2 96 2 2 15 2" xfId="23601"/>
    <cellStyle name="Normalny 2 96 2 2 15 3" xfId="23602"/>
    <cellStyle name="Normalny 2 96 2 2 15 4" xfId="23603"/>
    <cellStyle name="Normalny 2 96 2 2 15 5" xfId="23604"/>
    <cellStyle name="Normalny 2 96 2 2 15 6" xfId="23605"/>
    <cellStyle name="Normalny 2 96 2 2 16" xfId="23606"/>
    <cellStyle name="Normalny 2 96 2 2 16 2" xfId="23607"/>
    <cellStyle name="Normalny 2 96 2 2 16 3" xfId="23608"/>
    <cellStyle name="Normalny 2 96 2 2 16 4" xfId="23609"/>
    <cellStyle name="Normalny 2 96 2 2 16 5" xfId="23610"/>
    <cellStyle name="Normalny 2 96 2 2 16 6" xfId="23611"/>
    <cellStyle name="Normalny 2 96 2 2 17" xfId="23612"/>
    <cellStyle name="Normalny 2 96 2 2 17 2" xfId="23613"/>
    <cellStyle name="Normalny 2 96 2 2 17 3" xfId="23614"/>
    <cellStyle name="Normalny 2 96 2 2 17 4" xfId="23615"/>
    <cellStyle name="Normalny 2 96 2 2 17 5" xfId="23616"/>
    <cellStyle name="Normalny 2 96 2 2 17 6" xfId="23617"/>
    <cellStyle name="Normalny 2 96 2 2 18" xfId="23618"/>
    <cellStyle name="Normalny 2 96 2 2 18 2" xfId="23619"/>
    <cellStyle name="Normalny 2 96 2 2 18 3" xfId="23620"/>
    <cellStyle name="Normalny 2 96 2 2 18 4" xfId="23621"/>
    <cellStyle name="Normalny 2 96 2 2 18 5" xfId="23622"/>
    <cellStyle name="Normalny 2 96 2 2 18 6" xfId="23623"/>
    <cellStyle name="Normalny 2 96 2 2 19" xfId="23624"/>
    <cellStyle name="Normalny 2 96 2 2 19 2" xfId="23625"/>
    <cellStyle name="Normalny 2 96 2 2 19 3" xfId="23626"/>
    <cellStyle name="Normalny 2 96 2 2 19 4" xfId="23627"/>
    <cellStyle name="Normalny 2 96 2 2 19 5" xfId="23628"/>
    <cellStyle name="Normalny 2 96 2 2 19 6" xfId="23629"/>
    <cellStyle name="Normalny 2 96 2 2 2" xfId="23630"/>
    <cellStyle name="Normalny 2 96 2 2 2 10" xfId="23631"/>
    <cellStyle name="Normalny 2 96 2 2 2 11" xfId="23632"/>
    <cellStyle name="Normalny 2 96 2 2 2 12" xfId="23633"/>
    <cellStyle name="Normalny 2 96 2 2 2 13" xfId="23634"/>
    <cellStyle name="Normalny 2 96 2 2 2 14" xfId="23635"/>
    <cellStyle name="Normalny 2 96 2 2 2 15" xfId="23636"/>
    <cellStyle name="Normalny 2 96 2 2 2 16" xfId="23637"/>
    <cellStyle name="Normalny 2 96 2 2 2 17" xfId="23638"/>
    <cellStyle name="Normalny 2 96 2 2 2 18" xfId="23639"/>
    <cellStyle name="Normalny 2 96 2 2 2 19" xfId="23640"/>
    <cellStyle name="Normalny 2 96 2 2 2 2" xfId="23641"/>
    <cellStyle name="Normalny 2 96 2 2 2 2 10" xfId="23642"/>
    <cellStyle name="Normalny 2 96 2 2 2 2 10 2" xfId="23643"/>
    <cellStyle name="Normalny 2 96 2 2 2 2 10 3" xfId="23644"/>
    <cellStyle name="Normalny 2 96 2 2 2 2 10 4" xfId="23645"/>
    <cellStyle name="Normalny 2 96 2 2 2 2 10 5" xfId="23646"/>
    <cellStyle name="Normalny 2 96 2 2 2 2 10 6" xfId="23647"/>
    <cellStyle name="Normalny 2 96 2 2 2 2 11" xfId="23648"/>
    <cellStyle name="Normalny 2 96 2 2 2 2 11 2" xfId="23649"/>
    <cellStyle name="Normalny 2 96 2 2 2 2 11 3" xfId="23650"/>
    <cellStyle name="Normalny 2 96 2 2 2 2 11 4" xfId="23651"/>
    <cellStyle name="Normalny 2 96 2 2 2 2 11 5" xfId="23652"/>
    <cellStyle name="Normalny 2 96 2 2 2 2 11 6" xfId="23653"/>
    <cellStyle name="Normalny 2 96 2 2 2 2 12" xfId="23654"/>
    <cellStyle name="Normalny 2 96 2 2 2 2 12 2" xfId="23655"/>
    <cellStyle name="Normalny 2 96 2 2 2 2 12 3" xfId="23656"/>
    <cellStyle name="Normalny 2 96 2 2 2 2 12 4" xfId="23657"/>
    <cellStyle name="Normalny 2 96 2 2 2 2 12 5" xfId="23658"/>
    <cellStyle name="Normalny 2 96 2 2 2 2 12 6" xfId="23659"/>
    <cellStyle name="Normalny 2 96 2 2 2 2 13" xfId="23660"/>
    <cellStyle name="Normalny 2 96 2 2 2 2 13 2" xfId="23661"/>
    <cellStyle name="Normalny 2 96 2 2 2 2 13 3" xfId="23662"/>
    <cellStyle name="Normalny 2 96 2 2 2 2 13 4" xfId="23663"/>
    <cellStyle name="Normalny 2 96 2 2 2 2 13 5" xfId="23664"/>
    <cellStyle name="Normalny 2 96 2 2 2 2 13 6" xfId="23665"/>
    <cellStyle name="Normalny 2 96 2 2 2 2 14" xfId="23666"/>
    <cellStyle name="Normalny 2 96 2 2 2 2 14 2" xfId="23667"/>
    <cellStyle name="Normalny 2 96 2 2 2 2 14 3" xfId="23668"/>
    <cellStyle name="Normalny 2 96 2 2 2 2 14 4" xfId="23669"/>
    <cellStyle name="Normalny 2 96 2 2 2 2 14 5" xfId="23670"/>
    <cellStyle name="Normalny 2 96 2 2 2 2 14 6" xfId="23671"/>
    <cellStyle name="Normalny 2 96 2 2 2 2 15" xfId="23672"/>
    <cellStyle name="Normalny 2 96 2 2 2 2 15 2" xfId="23673"/>
    <cellStyle name="Normalny 2 96 2 2 2 2 15 3" xfId="23674"/>
    <cellStyle name="Normalny 2 96 2 2 2 2 15 4" xfId="23675"/>
    <cellStyle name="Normalny 2 96 2 2 2 2 15 5" xfId="23676"/>
    <cellStyle name="Normalny 2 96 2 2 2 2 15 6" xfId="23677"/>
    <cellStyle name="Normalny 2 96 2 2 2 2 16" xfId="23678"/>
    <cellStyle name="Normalny 2 96 2 2 2 2 16 2" xfId="23679"/>
    <cellStyle name="Normalny 2 96 2 2 2 2 16 3" xfId="23680"/>
    <cellStyle name="Normalny 2 96 2 2 2 2 16 4" xfId="23681"/>
    <cellStyle name="Normalny 2 96 2 2 2 2 16 5" xfId="23682"/>
    <cellStyle name="Normalny 2 96 2 2 2 2 16 6" xfId="23683"/>
    <cellStyle name="Normalny 2 96 2 2 2 2 17" xfId="23684"/>
    <cellStyle name="Normalny 2 96 2 2 2 2 17 2" xfId="23685"/>
    <cellStyle name="Normalny 2 96 2 2 2 2 17 3" xfId="23686"/>
    <cellStyle name="Normalny 2 96 2 2 2 2 17 4" xfId="23687"/>
    <cellStyle name="Normalny 2 96 2 2 2 2 17 5" xfId="23688"/>
    <cellStyle name="Normalny 2 96 2 2 2 2 17 6" xfId="23689"/>
    <cellStyle name="Normalny 2 96 2 2 2 2 18" xfId="23690"/>
    <cellStyle name="Normalny 2 96 2 2 2 2 18 2" xfId="23691"/>
    <cellStyle name="Normalny 2 96 2 2 2 2 18 3" xfId="23692"/>
    <cellStyle name="Normalny 2 96 2 2 2 2 18 4" xfId="23693"/>
    <cellStyle name="Normalny 2 96 2 2 2 2 18 5" xfId="23694"/>
    <cellStyle name="Normalny 2 96 2 2 2 2 18 6" xfId="23695"/>
    <cellStyle name="Normalny 2 96 2 2 2 2 19" xfId="23696"/>
    <cellStyle name="Normalny 2 96 2 2 2 2 19 2" xfId="23697"/>
    <cellStyle name="Normalny 2 96 2 2 2 2 19 3" xfId="23698"/>
    <cellStyle name="Normalny 2 96 2 2 2 2 19 4" xfId="23699"/>
    <cellStyle name="Normalny 2 96 2 2 2 2 19 5" xfId="23700"/>
    <cellStyle name="Normalny 2 96 2 2 2 2 19 6" xfId="23701"/>
    <cellStyle name="Normalny 2 96 2 2 2 2 2" xfId="23702"/>
    <cellStyle name="Normalny 2 96 2 2 2 2 2 2" xfId="23703"/>
    <cellStyle name="Normalny 2 96 2 2 2 2 2 2 2" xfId="23704"/>
    <cellStyle name="Normalny 2 96 2 2 2 2 2 2 3" xfId="23705"/>
    <cellStyle name="Normalny 2 96 2 2 2 2 2 2 4" xfId="23706"/>
    <cellStyle name="Normalny 2 96 2 2 2 2 2 2 5" xfId="23707"/>
    <cellStyle name="Normalny 2 96 2 2 2 2 2 2 6" xfId="23708"/>
    <cellStyle name="Normalny 2 96 2 2 2 2 20" xfId="23709"/>
    <cellStyle name="Normalny 2 96 2 2 2 2 20 2" xfId="23710"/>
    <cellStyle name="Normalny 2 96 2 2 2 2 20 3" xfId="23711"/>
    <cellStyle name="Normalny 2 96 2 2 2 2 20 4" xfId="23712"/>
    <cellStyle name="Normalny 2 96 2 2 2 2 20 5" xfId="23713"/>
    <cellStyle name="Normalny 2 96 2 2 2 2 20 6" xfId="23714"/>
    <cellStyle name="Normalny 2 96 2 2 2 2 21" xfId="23715"/>
    <cellStyle name="Normalny 2 96 2 2 2 2 21 2" xfId="23716"/>
    <cellStyle name="Normalny 2 96 2 2 2 2 21 3" xfId="23717"/>
    <cellStyle name="Normalny 2 96 2 2 2 2 21 4" xfId="23718"/>
    <cellStyle name="Normalny 2 96 2 2 2 2 21 5" xfId="23719"/>
    <cellStyle name="Normalny 2 96 2 2 2 2 21 6" xfId="23720"/>
    <cellStyle name="Normalny 2 96 2 2 2 2 22" xfId="23721"/>
    <cellStyle name="Normalny 2 96 2 2 2 2 22 2" xfId="23722"/>
    <cellStyle name="Normalny 2 96 2 2 2 2 22 3" xfId="23723"/>
    <cellStyle name="Normalny 2 96 2 2 2 2 22 4" xfId="23724"/>
    <cellStyle name="Normalny 2 96 2 2 2 2 22 5" xfId="23725"/>
    <cellStyle name="Normalny 2 96 2 2 2 2 22 6" xfId="23726"/>
    <cellStyle name="Normalny 2 96 2 2 2 2 23" xfId="23727"/>
    <cellStyle name="Normalny 2 96 2 2 2 2 23 2" xfId="23728"/>
    <cellStyle name="Normalny 2 96 2 2 2 2 23 3" xfId="23729"/>
    <cellStyle name="Normalny 2 96 2 2 2 2 23 4" xfId="23730"/>
    <cellStyle name="Normalny 2 96 2 2 2 2 23 5" xfId="23731"/>
    <cellStyle name="Normalny 2 96 2 2 2 2 23 6" xfId="23732"/>
    <cellStyle name="Normalny 2 96 2 2 2 2 24" xfId="23733"/>
    <cellStyle name="Normalny 2 96 2 2 2 2 24 2" xfId="23734"/>
    <cellStyle name="Normalny 2 96 2 2 2 2 24 3" xfId="23735"/>
    <cellStyle name="Normalny 2 96 2 2 2 2 24 4" xfId="23736"/>
    <cellStyle name="Normalny 2 96 2 2 2 2 24 5" xfId="23737"/>
    <cellStyle name="Normalny 2 96 2 2 2 2 24 6" xfId="23738"/>
    <cellStyle name="Normalny 2 96 2 2 2 2 25" xfId="23739"/>
    <cellStyle name="Normalny 2 96 2 2 2 2 26" xfId="23740"/>
    <cellStyle name="Normalny 2 96 2 2 2 2 27" xfId="23741"/>
    <cellStyle name="Normalny 2 96 2 2 2 2 28" xfId="23742"/>
    <cellStyle name="Normalny 2 96 2 2 2 2 3" xfId="23743"/>
    <cellStyle name="Normalny 2 96 2 2 2 2 3 2" xfId="23744"/>
    <cellStyle name="Normalny 2 96 2 2 2 2 3 3" xfId="23745"/>
    <cellStyle name="Normalny 2 96 2 2 2 2 3 4" xfId="23746"/>
    <cellStyle name="Normalny 2 96 2 2 2 2 3 5" xfId="23747"/>
    <cellStyle name="Normalny 2 96 2 2 2 2 3 6" xfId="23748"/>
    <cellStyle name="Normalny 2 96 2 2 2 2 4" xfId="23749"/>
    <cellStyle name="Normalny 2 96 2 2 2 2 4 2" xfId="23750"/>
    <cellStyle name="Normalny 2 96 2 2 2 2 4 3" xfId="23751"/>
    <cellStyle name="Normalny 2 96 2 2 2 2 4 4" xfId="23752"/>
    <cellStyle name="Normalny 2 96 2 2 2 2 4 5" xfId="23753"/>
    <cellStyle name="Normalny 2 96 2 2 2 2 4 6" xfId="23754"/>
    <cellStyle name="Normalny 2 96 2 2 2 2 5" xfId="23755"/>
    <cellStyle name="Normalny 2 96 2 2 2 2 5 2" xfId="23756"/>
    <cellStyle name="Normalny 2 96 2 2 2 2 5 3" xfId="23757"/>
    <cellStyle name="Normalny 2 96 2 2 2 2 5 4" xfId="23758"/>
    <cellStyle name="Normalny 2 96 2 2 2 2 5 5" xfId="23759"/>
    <cellStyle name="Normalny 2 96 2 2 2 2 5 6" xfId="23760"/>
    <cellStyle name="Normalny 2 96 2 2 2 2 6" xfId="23761"/>
    <cellStyle name="Normalny 2 96 2 2 2 2 6 2" xfId="23762"/>
    <cellStyle name="Normalny 2 96 2 2 2 2 6 3" xfId="23763"/>
    <cellStyle name="Normalny 2 96 2 2 2 2 6 4" xfId="23764"/>
    <cellStyle name="Normalny 2 96 2 2 2 2 6 5" xfId="23765"/>
    <cellStyle name="Normalny 2 96 2 2 2 2 6 6" xfId="23766"/>
    <cellStyle name="Normalny 2 96 2 2 2 2 7" xfId="23767"/>
    <cellStyle name="Normalny 2 96 2 2 2 2 7 2" xfId="23768"/>
    <cellStyle name="Normalny 2 96 2 2 2 2 7 3" xfId="23769"/>
    <cellStyle name="Normalny 2 96 2 2 2 2 7 4" xfId="23770"/>
    <cellStyle name="Normalny 2 96 2 2 2 2 7 5" xfId="23771"/>
    <cellStyle name="Normalny 2 96 2 2 2 2 7 6" xfId="23772"/>
    <cellStyle name="Normalny 2 96 2 2 2 2 8" xfId="23773"/>
    <cellStyle name="Normalny 2 96 2 2 2 2 8 2" xfId="23774"/>
    <cellStyle name="Normalny 2 96 2 2 2 2 8 3" xfId="23775"/>
    <cellStyle name="Normalny 2 96 2 2 2 2 8 4" xfId="23776"/>
    <cellStyle name="Normalny 2 96 2 2 2 2 8 5" xfId="23777"/>
    <cellStyle name="Normalny 2 96 2 2 2 2 8 6" xfId="23778"/>
    <cellStyle name="Normalny 2 96 2 2 2 2 9" xfId="23779"/>
    <cellStyle name="Normalny 2 96 2 2 2 2 9 2" xfId="23780"/>
    <cellStyle name="Normalny 2 96 2 2 2 2 9 3" xfId="23781"/>
    <cellStyle name="Normalny 2 96 2 2 2 2 9 4" xfId="23782"/>
    <cellStyle name="Normalny 2 96 2 2 2 2 9 5" xfId="23783"/>
    <cellStyle name="Normalny 2 96 2 2 2 2 9 6" xfId="23784"/>
    <cellStyle name="Normalny 2 96 2 2 2 20" xfId="23785"/>
    <cellStyle name="Normalny 2 96 2 2 2 21" xfId="23786"/>
    <cellStyle name="Normalny 2 96 2 2 2 22" xfId="23787"/>
    <cellStyle name="Normalny 2 96 2 2 2 23" xfId="23788"/>
    <cellStyle name="Normalny 2 96 2 2 2 24" xfId="23789"/>
    <cellStyle name="Normalny 2 96 2 2 2 25" xfId="23790"/>
    <cellStyle name="Normalny 2 96 2 2 2 26" xfId="23791"/>
    <cellStyle name="Normalny 2 96 2 2 2 27" xfId="23792"/>
    <cellStyle name="Normalny 2 96 2 2 2 27 2" xfId="23793"/>
    <cellStyle name="Normalny 2 96 2 2 2 27 3" xfId="23794"/>
    <cellStyle name="Normalny 2 96 2 2 2 27 4" xfId="23795"/>
    <cellStyle name="Normalny 2 96 2 2 2 27 5" xfId="23796"/>
    <cellStyle name="Normalny 2 96 2 2 2 27 6" xfId="23797"/>
    <cellStyle name="Normalny 2 96 2 2 2 28" xfId="23798"/>
    <cellStyle name="Normalny 2 96 2 2 2 28 2" xfId="23799"/>
    <cellStyle name="Normalny 2 96 2 2 2 28 3" xfId="23800"/>
    <cellStyle name="Normalny 2 96 2 2 2 28 4" xfId="23801"/>
    <cellStyle name="Normalny 2 96 2 2 2 28 5" xfId="23802"/>
    <cellStyle name="Normalny 2 96 2 2 2 28 6" xfId="23803"/>
    <cellStyle name="Normalny 2 96 2 2 2 3" xfId="23804"/>
    <cellStyle name="Normalny 2 96 2 2 2 3 2" xfId="23805"/>
    <cellStyle name="Normalny 2 96 2 2 2 3 3" xfId="23806"/>
    <cellStyle name="Normalny 2 96 2 2 2 3 4" xfId="23807"/>
    <cellStyle name="Normalny 2 96 2 2 2 3 5" xfId="23808"/>
    <cellStyle name="Normalny 2 96 2 2 2 3 6" xfId="23809"/>
    <cellStyle name="Normalny 2 96 2 2 2 4" xfId="23810"/>
    <cellStyle name="Normalny 2 96 2 2 2 4 2" xfId="23811"/>
    <cellStyle name="Normalny 2 96 2 2 2 4 3" xfId="23812"/>
    <cellStyle name="Normalny 2 96 2 2 2 4 4" xfId="23813"/>
    <cellStyle name="Normalny 2 96 2 2 2 4 5" xfId="23814"/>
    <cellStyle name="Normalny 2 96 2 2 2 4 6" xfId="23815"/>
    <cellStyle name="Normalny 2 96 2 2 2 5" xfId="23816"/>
    <cellStyle name="Normalny 2 96 2 2 2 5 2" xfId="23817"/>
    <cellStyle name="Normalny 2 96 2 2 2 5 3" xfId="23818"/>
    <cellStyle name="Normalny 2 96 2 2 2 5 4" xfId="23819"/>
    <cellStyle name="Normalny 2 96 2 2 2 5 5" xfId="23820"/>
    <cellStyle name="Normalny 2 96 2 2 2 5 6" xfId="23821"/>
    <cellStyle name="Normalny 2 96 2 2 2 6" xfId="23822"/>
    <cellStyle name="Normalny 2 96 2 2 2 7" xfId="23823"/>
    <cellStyle name="Normalny 2 96 2 2 2 8" xfId="23824"/>
    <cellStyle name="Normalny 2 96 2 2 2 9" xfId="23825"/>
    <cellStyle name="Normalny 2 96 2 2 20" xfId="23826"/>
    <cellStyle name="Normalny 2 96 2 2 20 2" xfId="23827"/>
    <cellStyle name="Normalny 2 96 2 2 20 3" xfId="23828"/>
    <cellStyle name="Normalny 2 96 2 2 20 4" xfId="23829"/>
    <cellStyle name="Normalny 2 96 2 2 20 5" xfId="23830"/>
    <cellStyle name="Normalny 2 96 2 2 20 6" xfId="23831"/>
    <cellStyle name="Normalny 2 96 2 2 21" xfId="23832"/>
    <cellStyle name="Normalny 2 96 2 2 21 2" xfId="23833"/>
    <cellStyle name="Normalny 2 96 2 2 21 3" xfId="23834"/>
    <cellStyle name="Normalny 2 96 2 2 21 4" xfId="23835"/>
    <cellStyle name="Normalny 2 96 2 2 21 5" xfId="23836"/>
    <cellStyle name="Normalny 2 96 2 2 21 6" xfId="23837"/>
    <cellStyle name="Normalny 2 96 2 2 22" xfId="23838"/>
    <cellStyle name="Normalny 2 96 2 2 22 2" xfId="23839"/>
    <cellStyle name="Normalny 2 96 2 2 22 3" xfId="23840"/>
    <cellStyle name="Normalny 2 96 2 2 22 4" xfId="23841"/>
    <cellStyle name="Normalny 2 96 2 2 22 5" xfId="23842"/>
    <cellStyle name="Normalny 2 96 2 2 22 6" xfId="23843"/>
    <cellStyle name="Normalny 2 96 2 2 23" xfId="23844"/>
    <cellStyle name="Normalny 2 96 2 2 23 2" xfId="23845"/>
    <cellStyle name="Normalny 2 96 2 2 23 3" xfId="23846"/>
    <cellStyle name="Normalny 2 96 2 2 23 4" xfId="23847"/>
    <cellStyle name="Normalny 2 96 2 2 23 5" xfId="23848"/>
    <cellStyle name="Normalny 2 96 2 2 23 6" xfId="23849"/>
    <cellStyle name="Normalny 2 96 2 2 24" xfId="23850"/>
    <cellStyle name="Normalny 2 96 2 2 24 2" xfId="23851"/>
    <cellStyle name="Normalny 2 96 2 2 24 3" xfId="23852"/>
    <cellStyle name="Normalny 2 96 2 2 24 4" xfId="23853"/>
    <cellStyle name="Normalny 2 96 2 2 24 5" xfId="23854"/>
    <cellStyle name="Normalny 2 96 2 2 24 6" xfId="23855"/>
    <cellStyle name="Normalny 2 96 2 2 25" xfId="23856"/>
    <cellStyle name="Normalny 2 96 2 2 25 2" xfId="23857"/>
    <cellStyle name="Normalny 2 96 2 2 25 3" xfId="23858"/>
    <cellStyle name="Normalny 2 96 2 2 25 4" xfId="23859"/>
    <cellStyle name="Normalny 2 96 2 2 25 5" xfId="23860"/>
    <cellStyle name="Normalny 2 96 2 2 25 6" xfId="23861"/>
    <cellStyle name="Normalny 2 96 2 2 26" xfId="23862"/>
    <cellStyle name="Normalny 2 96 2 2 26 2" xfId="23863"/>
    <cellStyle name="Normalny 2 96 2 2 26 3" xfId="23864"/>
    <cellStyle name="Normalny 2 96 2 2 26 4" xfId="23865"/>
    <cellStyle name="Normalny 2 96 2 2 26 5" xfId="23866"/>
    <cellStyle name="Normalny 2 96 2 2 26 6" xfId="23867"/>
    <cellStyle name="Normalny 2 96 2 2 27" xfId="23868"/>
    <cellStyle name="Normalny 2 96 2 2 27 2" xfId="23869"/>
    <cellStyle name="Normalny 2 96 2 2 27 3" xfId="23870"/>
    <cellStyle name="Normalny 2 96 2 2 27 4" xfId="23871"/>
    <cellStyle name="Normalny 2 96 2 2 27 5" xfId="23872"/>
    <cellStyle name="Normalny 2 96 2 2 27 6" xfId="23873"/>
    <cellStyle name="Normalny 2 96 2 2 28" xfId="23874"/>
    <cellStyle name="Normalny 2 96 2 2 28 2" xfId="23875"/>
    <cellStyle name="Normalny 2 96 2 2 28 3" xfId="23876"/>
    <cellStyle name="Normalny 2 96 2 2 28 4" xfId="23877"/>
    <cellStyle name="Normalny 2 96 2 2 28 5" xfId="23878"/>
    <cellStyle name="Normalny 2 96 2 2 28 6" xfId="23879"/>
    <cellStyle name="Normalny 2 96 2 2 29" xfId="23880"/>
    <cellStyle name="Normalny 2 96 2 2 29 2" xfId="23881"/>
    <cellStyle name="Normalny 2 96 2 2 29 3" xfId="23882"/>
    <cellStyle name="Normalny 2 96 2 2 29 4" xfId="23883"/>
    <cellStyle name="Normalny 2 96 2 2 29 5" xfId="23884"/>
    <cellStyle name="Normalny 2 96 2 2 29 6" xfId="23885"/>
    <cellStyle name="Normalny 2 96 2 2 3" xfId="23886"/>
    <cellStyle name="Normalny 2 96 2 2 3 2" xfId="23887"/>
    <cellStyle name="Normalny 2 96 2 2 3 3" xfId="23888"/>
    <cellStyle name="Normalny 2 96 2 2 3 4" xfId="23889"/>
    <cellStyle name="Normalny 2 96 2 2 3 5" xfId="23890"/>
    <cellStyle name="Normalny 2 96 2 2 3 6" xfId="23891"/>
    <cellStyle name="Normalny 2 96 2 2 30" xfId="23892"/>
    <cellStyle name="Normalny 2 96 2 2 30 2" xfId="23893"/>
    <cellStyle name="Normalny 2 96 2 2 30 3" xfId="23894"/>
    <cellStyle name="Normalny 2 96 2 2 30 4" xfId="23895"/>
    <cellStyle name="Normalny 2 96 2 2 30 5" xfId="23896"/>
    <cellStyle name="Normalny 2 96 2 2 30 6" xfId="23897"/>
    <cellStyle name="Normalny 2 96 2 2 31" xfId="23898"/>
    <cellStyle name="Normalny 2 96 2 2 31 2" xfId="23899"/>
    <cellStyle name="Normalny 2 96 2 2 31 3" xfId="23900"/>
    <cellStyle name="Normalny 2 96 2 2 31 4" xfId="23901"/>
    <cellStyle name="Normalny 2 96 2 2 31 5" xfId="23902"/>
    <cellStyle name="Normalny 2 96 2 2 31 6" xfId="23903"/>
    <cellStyle name="Normalny 2 96 2 2 32" xfId="23904"/>
    <cellStyle name="Normalny 2 96 2 2 32 2" xfId="23905"/>
    <cellStyle name="Normalny 2 96 2 2 32 3" xfId="23906"/>
    <cellStyle name="Normalny 2 96 2 2 32 4" xfId="23907"/>
    <cellStyle name="Normalny 2 96 2 2 32 5" xfId="23908"/>
    <cellStyle name="Normalny 2 96 2 2 32 6" xfId="23909"/>
    <cellStyle name="Normalny 2 96 2 2 33" xfId="23910"/>
    <cellStyle name="Normalny 2 96 2 2 33 2" xfId="23911"/>
    <cellStyle name="Normalny 2 96 2 2 33 3" xfId="23912"/>
    <cellStyle name="Normalny 2 96 2 2 33 4" xfId="23913"/>
    <cellStyle name="Normalny 2 96 2 2 33 5" xfId="23914"/>
    <cellStyle name="Normalny 2 96 2 2 33 6" xfId="23915"/>
    <cellStyle name="Normalny 2 96 2 2 34" xfId="23916"/>
    <cellStyle name="Normalny 2 96 2 2 34 2" xfId="23917"/>
    <cellStyle name="Normalny 2 96 2 2 34 3" xfId="23918"/>
    <cellStyle name="Normalny 2 96 2 2 34 4" xfId="23919"/>
    <cellStyle name="Normalny 2 96 2 2 34 5" xfId="23920"/>
    <cellStyle name="Normalny 2 96 2 2 34 6" xfId="23921"/>
    <cellStyle name="Normalny 2 96 2 2 35" xfId="23922"/>
    <cellStyle name="Normalny 2 96 2 2 35 2" xfId="23923"/>
    <cellStyle name="Normalny 2 96 2 2 35 3" xfId="23924"/>
    <cellStyle name="Normalny 2 96 2 2 35 4" xfId="23925"/>
    <cellStyle name="Normalny 2 96 2 2 35 5" xfId="23926"/>
    <cellStyle name="Normalny 2 96 2 2 35 6" xfId="23927"/>
    <cellStyle name="Normalny 2 96 2 2 36" xfId="23928"/>
    <cellStyle name="Normalny 2 96 2 2 36 2" xfId="23929"/>
    <cellStyle name="Normalny 2 96 2 2 36 3" xfId="23930"/>
    <cellStyle name="Normalny 2 96 2 2 36 4" xfId="23931"/>
    <cellStyle name="Normalny 2 96 2 2 36 5" xfId="23932"/>
    <cellStyle name="Normalny 2 96 2 2 36 6" xfId="23933"/>
    <cellStyle name="Normalny 2 96 2 2 37" xfId="23934"/>
    <cellStyle name="Normalny 2 96 2 2 37 2" xfId="23935"/>
    <cellStyle name="Normalny 2 96 2 2 37 3" xfId="23936"/>
    <cellStyle name="Normalny 2 96 2 2 37 4" xfId="23937"/>
    <cellStyle name="Normalny 2 96 2 2 37 5" xfId="23938"/>
    <cellStyle name="Normalny 2 96 2 2 37 6" xfId="23939"/>
    <cellStyle name="Normalny 2 96 2 2 38" xfId="23940"/>
    <cellStyle name="Normalny 2 96 2 2 38 2" xfId="23941"/>
    <cellStyle name="Normalny 2 96 2 2 38 3" xfId="23942"/>
    <cellStyle name="Normalny 2 96 2 2 38 4" xfId="23943"/>
    <cellStyle name="Normalny 2 96 2 2 38 5" xfId="23944"/>
    <cellStyle name="Normalny 2 96 2 2 38 6" xfId="23945"/>
    <cellStyle name="Normalny 2 96 2 2 39" xfId="23946"/>
    <cellStyle name="Normalny 2 96 2 2 39 2" xfId="23947"/>
    <cellStyle name="Normalny 2 96 2 2 39 3" xfId="23948"/>
    <cellStyle name="Normalny 2 96 2 2 39 4" xfId="23949"/>
    <cellStyle name="Normalny 2 96 2 2 39 5" xfId="23950"/>
    <cellStyle name="Normalny 2 96 2 2 39 6" xfId="23951"/>
    <cellStyle name="Normalny 2 96 2 2 4" xfId="23952"/>
    <cellStyle name="Normalny 2 96 2 2 4 2" xfId="23953"/>
    <cellStyle name="Normalny 2 96 2 2 4 3" xfId="23954"/>
    <cellStyle name="Normalny 2 96 2 2 4 4" xfId="23955"/>
    <cellStyle name="Normalny 2 96 2 2 4 5" xfId="23956"/>
    <cellStyle name="Normalny 2 96 2 2 4 6" xfId="23957"/>
    <cellStyle name="Normalny 2 96 2 2 40" xfId="23958"/>
    <cellStyle name="Normalny 2 96 2 2 40 2" xfId="23959"/>
    <cellStyle name="Normalny 2 96 2 2 40 3" xfId="23960"/>
    <cellStyle name="Normalny 2 96 2 2 40 4" xfId="23961"/>
    <cellStyle name="Normalny 2 96 2 2 40 5" xfId="23962"/>
    <cellStyle name="Normalny 2 96 2 2 40 6" xfId="23963"/>
    <cellStyle name="Normalny 2 96 2 2 41" xfId="23964"/>
    <cellStyle name="Normalny 2 96 2 2 41 2" xfId="23965"/>
    <cellStyle name="Normalny 2 96 2 2 41 3" xfId="23966"/>
    <cellStyle name="Normalny 2 96 2 2 41 4" xfId="23967"/>
    <cellStyle name="Normalny 2 96 2 2 41 5" xfId="23968"/>
    <cellStyle name="Normalny 2 96 2 2 41 6" xfId="23969"/>
    <cellStyle name="Normalny 2 96 2 2 42" xfId="23970"/>
    <cellStyle name="Normalny 2 96 2 2 42 2" xfId="23971"/>
    <cellStyle name="Normalny 2 96 2 2 42 3" xfId="23972"/>
    <cellStyle name="Normalny 2 96 2 2 42 4" xfId="23973"/>
    <cellStyle name="Normalny 2 96 2 2 42 5" xfId="23974"/>
    <cellStyle name="Normalny 2 96 2 2 42 6" xfId="23975"/>
    <cellStyle name="Normalny 2 96 2 2 43" xfId="23976"/>
    <cellStyle name="Normalny 2 96 2 2 43 2" xfId="23977"/>
    <cellStyle name="Normalny 2 96 2 2 43 3" xfId="23978"/>
    <cellStyle name="Normalny 2 96 2 2 43 4" xfId="23979"/>
    <cellStyle name="Normalny 2 96 2 2 43 5" xfId="23980"/>
    <cellStyle name="Normalny 2 96 2 2 43 6" xfId="23981"/>
    <cellStyle name="Normalny 2 96 2 2 44" xfId="23982"/>
    <cellStyle name="Normalny 2 96 2 2 44 2" xfId="23983"/>
    <cellStyle name="Normalny 2 96 2 2 44 3" xfId="23984"/>
    <cellStyle name="Normalny 2 96 2 2 44 4" xfId="23985"/>
    <cellStyle name="Normalny 2 96 2 2 44 5" xfId="23986"/>
    <cellStyle name="Normalny 2 96 2 2 44 6" xfId="23987"/>
    <cellStyle name="Normalny 2 96 2 2 45" xfId="23988"/>
    <cellStyle name="Normalny 2 96 2 2 45 2" xfId="23989"/>
    <cellStyle name="Normalny 2 96 2 2 45 3" xfId="23990"/>
    <cellStyle name="Normalny 2 96 2 2 45 4" xfId="23991"/>
    <cellStyle name="Normalny 2 96 2 2 45 5" xfId="23992"/>
    <cellStyle name="Normalny 2 96 2 2 45 6" xfId="23993"/>
    <cellStyle name="Normalny 2 96 2 2 46" xfId="23994"/>
    <cellStyle name="Normalny 2 96 2 2 46 2" xfId="23995"/>
    <cellStyle name="Normalny 2 96 2 2 46 3" xfId="23996"/>
    <cellStyle name="Normalny 2 96 2 2 46 4" xfId="23997"/>
    <cellStyle name="Normalny 2 96 2 2 46 5" xfId="23998"/>
    <cellStyle name="Normalny 2 96 2 2 46 6" xfId="23999"/>
    <cellStyle name="Normalny 2 96 2 2 47" xfId="24000"/>
    <cellStyle name="Normalny 2 96 2 2 47 2" xfId="24001"/>
    <cellStyle name="Normalny 2 96 2 2 47 3" xfId="24002"/>
    <cellStyle name="Normalny 2 96 2 2 47 4" xfId="24003"/>
    <cellStyle name="Normalny 2 96 2 2 47 5" xfId="24004"/>
    <cellStyle name="Normalny 2 96 2 2 47 6" xfId="24005"/>
    <cellStyle name="Normalny 2 96 2 2 48" xfId="24006"/>
    <cellStyle name="Normalny 2 96 2 2 48 2" xfId="24007"/>
    <cellStyle name="Normalny 2 96 2 2 48 3" xfId="24008"/>
    <cellStyle name="Normalny 2 96 2 2 48 4" xfId="24009"/>
    <cellStyle name="Normalny 2 96 2 2 48 5" xfId="24010"/>
    <cellStyle name="Normalny 2 96 2 2 48 6" xfId="24011"/>
    <cellStyle name="Normalny 2 96 2 2 49" xfId="24012"/>
    <cellStyle name="Normalny 2 96 2 2 49 2" xfId="24013"/>
    <cellStyle name="Normalny 2 96 2 2 49 3" xfId="24014"/>
    <cellStyle name="Normalny 2 96 2 2 49 4" xfId="24015"/>
    <cellStyle name="Normalny 2 96 2 2 49 5" xfId="24016"/>
    <cellStyle name="Normalny 2 96 2 2 49 6" xfId="24017"/>
    <cellStyle name="Normalny 2 96 2 2 5" xfId="24018"/>
    <cellStyle name="Normalny 2 96 2 2 5 2" xfId="24019"/>
    <cellStyle name="Normalny 2 96 2 2 5 3" xfId="24020"/>
    <cellStyle name="Normalny 2 96 2 2 5 4" xfId="24021"/>
    <cellStyle name="Normalny 2 96 2 2 5 5" xfId="24022"/>
    <cellStyle name="Normalny 2 96 2 2 5 6" xfId="24023"/>
    <cellStyle name="Normalny 2 96 2 2 50" xfId="24024"/>
    <cellStyle name="Normalny 2 96 2 2 50 2" xfId="24025"/>
    <cellStyle name="Normalny 2 96 2 2 50 3" xfId="24026"/>
    <cellStyle name="Normalny 2 96 2 2 50 4" xfId="24027"/>
    <cellStyle name="Normalny 2 96 2 2 50 5" xfId="24028"/>
    <cellStyle name="Normalny 2 96 2 2 50 6" xfId="24029"/>
    <cellStyle name="Normalny 2 96 2 2 51" xfId="24030"/>
    <cellStyle name="Normalny 2 96 2 2 51 2" xfId="24031"/>
    <cellStyle name="Normalny 2 96 2 2 51 3" xfId="24032"/>
    <cellStyle name="Normalny 2 96 2 2 51 4" xfId="24033"/>
    <cellStyle name="Normalny 2 96 2 2 51 5" xfId="24034"/>
    <cellStyle name="Normalny 2 96 2 2 51 6" xfId="24035"/>
    <cellStyle name="Normalny 2 96 2 2 52" xfId="24036"/>
    <cellStyle name="Normalny 2 96 2 2 52 2" xfId="24037"/>
    <cellStyle name="Normalny 2 96 2 2 52 3" xfId="24038"/>
    <cellStyle name="Normalny 2 96 2 2 52 4" xfId="24039"/>
    <cellStyle name="Normalny 2 96 2 2 52 5" xfId="24040"/>
    <cellStyle name="Normalny 2 96 2 2 52 6" xfId="24041"/>
    <cellStyle name="Normalny 2 96 2 2 53" xfId="24042"/>
    <cellStyle name="Normalny 2 96 2 2 53 2" xfId="24043"/>
    <cellStyle name="Normalny 2 96 2 2 53 3" xfId="24044"/>
    <cellStyle name="Normalny 2 96 2 2 53 4" xfId="24045"/>
    <cellStyle name="Normalny 2 96 2 2 53 5" xfId="24046"/>
    <cellStyle name="Normalny 2 96 2 2 53 6" xfId="24047"/>
    <cellStyle name="Normalny 2 96 2 2 54" xfId="24048"/>
    <cellStyle name="Normalny 2 96 2 2 54 2" xfId="24049"/>
    <cellStyle name="Normalny 2 96 2 2 54 3" xfId="24050"/>
    <cellStyle name="Normalny 2 96 2 2 54 4" xfId="24051"/>
    <cellStyle name="Normalny 2 96 2 2 54 5" xfId="24052"/>
    <cellStyle name="Normalny 2 96 2 2 54 6" xfId="24053"/>
    <cellStyle name="Normalny 2 96 2 2 55" xfId="24054"/>
    <cellStyle name="Normalny 2 96 2 2 55 2" xfId="24055"/>
    <cellStyle name="Normalny 2 96 2 2 55 3" xfId="24056"/>
    <cellStyle name="Normalny 2 96 2 2 55 4" xfId="24057"/>
    <cellStyle name="Normalny 2 96 2 2 55 5" xfId="24058"/>
    <cellStyle name="Normalny 2 96 2 2 55 6" xfId="24059"/>
    <cellStyle name="Normalny 2 96 2 2 56" xfId="24060"/>
    <cellStyle name="Normalny 2 96 2 2 56 2" xfId="24061"/>
    <cellStyle name="Normalny 2 96 2 2 56 3" xfId="24062"/>
    <cellStyle name="Normalny 2 96 2 2 56 4" xfId="24063"/>
    <cellStyle name="Normalny 2 96 2 2 56 5" xfId="24064"/>
    <cellStyle name="Normalny 2 96 2 2 56 6" xfId="24065"/>
    <cellStyle name="Normalny 2 96 2 2 57" xfId="24066"/>
    <cellStyle name="Normalny 2 96 2 2 57 2" xfId="24067"/>
    <cellStyle name="Normalny 2 96 2 2 57 3" xfId="24068"/>
    <cellStyle name="Normalny 2 96 2 2 57 4" xfId="24069"/>
    <cellStyle name="Normalny 2 96 2 2 57 5" xfId="24070"/>
    <cellStyle name="Normalny 2 96 2 2 57 6" xfId="24071"/>
    <cellStyle name="Normalny 2 96 2 2 58" xfId="24072"/>
    <cellStyle name="Normalny 2 96 2 2 58 2" xfId="24073"/>
    <cellStyle name="Normalny 2 96 2 2 58 3" xfId="24074"/>
    <cellStyle name="Normalny 2 96 2 2 58 4" xfId="24075"/>
    <cellStyle name="Normalny 2 96 2 2 58 5" xfId="24076"/>
    <cellStyle name="Normalny 2 96 2 2 58 6" xfId="24077"/>
    <cellStyle name="Normalny 2 96 2 2 59" xfId="24078"/>
    <cellStyle name="Normalny 2 96 2 2 59 2" xfId="24079"/>
    <cellStyle name="Normalny 2 96 2 2 59 3" xfId="24080"/>
    <cellStyle name="Normalny 2 96 2 2 59 4" xfId="24081"/>
    <cellStyle name="Normalny 2 96 2 2 59 5" xfId="24082"/>
    <cellStyle name="Normalny 2 96 2 2 59 6" xfId="24083"/>
    <cellStyle name="Normalny 2 96 2 2 6" xfId="24084"/>
    <cellStyle name="Normalny 2 96 2 2 6 2" xfId="24085"/>
    <cellStyle name="Normalny 2 96 2 2 6 3" xfId="24086"/>
    <cellStyle name="Normalny 2 96 2 2 6 4" xfId="24087"/>
    <cellStyle name="Normalny 2 96 2 2 6 5" xfId="24088"/>
    <cellStyle name="Normalny 2 96 2 2 6 6" xfId="24089"/>
    <cellStyle name="Normalny 2 96 2 2 60" xfId="24090"/>
    <cellStyle name="Normalny 2 96 2 2 60 2" xfId="24091"/>
    <cellStyle name="Normalny 2 96 2 2 60 3" xfId="24092"/>
    <cellStyle name="Normalny 2 96 2 2 60 4" xfId="24093"/>
    <cellStyle name="Normalny 2 96 2 2 60 5" xfId="24094"/>
    <cellStyle name="Normalny 2 96 2 2 60 6" xfId="24095"/>
    <cellStyle name="Normalny 2 96 2 2 61" xfId="24096"/>
    <cellStyle name="Normalny 2 96 2 2 61 2" xfId="24097"/>
    <cellStyle name="Normalny 2 96 2 2 61 3" xfId="24098"/>
    <cellStyle name="Normalny 2 96 2 2 61 4" xfId="24099"/>
    <cellStyle name="Normalny 2 96 2 2 61 5" xfId="24100"/>
    <cellStyle name="Normalny 2 96 2 2 61 6" xfId="24101"/>
    <cellStyle name="Normalny 2 96 2 2 62" xfId="24102"/>
    <cellStyle name="Normalny 2 96 2 2 62 2" xfId="24103"/>
    <cellStyle name="Normalny 2 96 2 2 62 3" xfId="24104"/>
    <cellStyle name="Normalny 2 96 2 2 62 4" xfId="24105"/>
    <cellStyle name="Normalny 2 96 2 2 62 5" xfId="24106"/>
    <cellStyle name="Normalny 2 96 2 2 62 6" xfId="24107"/>
    <cellStyle name="Normalny 2 96 2 2 63" xfId="24108"/>
    <cellStyle name="Normalny 2 96 2 2 63 2" xfId="24109"/>
    <cellStyle name="Normalny 2 96 2 2 63 3" xfId="24110"/>
    <cellStyle name="Normalny 2 96 2 2 63 4" xfId="24111"/>
    <cellStyle name="Normalny 2 96 2 2 63 5" xfId="24112"/>
    <cellStyle name="Normalny 2 96 2 2 63 6" xfId="24113"/>
    <cellStyle name="Normalny 2 96 2 2 64" xfId="24114"/>
    <cellStyle name="Normalny 2 96 2 2 64 2" xfId="24115"/>
    <cellStyle name="Normalny 2 96 2 2 64 3" xfId="24116"/>
    <cellStyle name="Normalny 2 96 2 2 64 4" xfId="24117"/>
    <cellStyle name="Normalny 2 96 2 2 64 5" xfId="24118"/>
    <cellStyle name="Normalny 2 96 2 2 64 6" xfId="24119"/>
    <cellStyle name="Normalny 2 96 2 2 65" xfId="24120"/>
    <cellStyle name="Normalny 2 96 2 2 65 2" xfId="24121"/>
    <cellStyle name="Normalny 2 96 2 2 65 3" xfId="24122"/>
    <cellStyle name="Normalny 2 96 2 2 65 4" xfId="24123"/>
    <cellStyle name="Normalny 2 96 2 2 65 5" xfId="24124"/>
    <cellStyle name="Normalny 2 96 2 2 65 6" xfId="24125"/>
    <cellStyle name="Normalny 2 96 2 2 66" xfId="24126"/>
    <cellStyle name="Normalny 2 96 2 2 66 2" xfId="24127"/>
    <cellStyle name="Normalny 2 96 2 2 66 3" xfId="24128"/>
    <cellStyle name="Normalny 2 96 2 2 66 4" xfId="24129"/>
    <cellStyle name="Normalny 2 96 2 2 66 5" xfId="24130"/>
    <cellStyle name="Normalny 2 96 2 2 66 6" xfId="24131"/>
    <cellStyle name="Normalny 2 96 2 2 67" xfId="24132"/>
    <cellStyle name="Normalny 2 96 2 2 67 2" xfId="24133"/>
    <cellStyle name="Normalny 2 96 2 2 67 3" xfId="24134"/>
    <cellStyle name="Normalny 2 96 2 2 67 4" xfId="24135"/>
    <cellStyle name="Normalny 2 96 2 2 67 5" xfId="24136"/>
    <cellStyle name="Normalny 2 96 2 2 67 6" xfId="24137"/>
    <cellStyle name="Normalny 2 96 2 2 68" xfId="24138"/>
    <cellStyle name="Normalny 2 96 2 2 68 2" xfId="24139"/>
    <cellStyle name="Normalny 2 96 2 2 68 3" xfId="24140"/>
    <cellStyle name="Normalny 2 96 2 2 68 4" xfId="24141"/>
    <cellStyle name="Normalny 2 96 2 2 68 5" xfId="24142"/>
    <cellStyle name="Normalny 2 96 2 2 68 6" xfId="24143"/>
    <cellStyle name="Normalny 2 96 2 2 69" xfId="24144"/>
    <cellStyle name="Normalny 2 96 2 2 69 2" xfId="24145"/>
    <cellStyle name="Normalny 2 96 2 2 69 3" xfId="24146"/>
    <cellStyle name="Normalny 2 96 2 2 69 4" xfId="24147"/>
    <cellStyle name="Normalny 2 96 2 2 69 5" xfId="24148"/>
    <cellStyle name="Normalny 2 96 2 2 69 6" xfId="24149"/>
    <cellStyle name="Normalny 2 96 2 2 7" xfId="24150"/>
    <cellStyle name="Normalny 2 96 2 2 7 2" xfId="24151"/>
    <cellStyle name="Normalny 2 96 2 2 7 3" xfId="24152"/>
    <cellStyle name="Normalny 2 96 2 2 7 4" xfId="24153"/>
    <cellStyle name="Normalny 2 96 2 2 7 5" xfId="24154"/>
    <cellStyle name="Normalny 2 96 2 2 7 6" xfId="24155"/>
    <cellStyle name="Normalny 2 96 2 2 70" xfId="24156"/>
    <cellStyle name="Normalny 2 96 2 2 70 2" xfId="24157"/>
    <cellStyle name="Normalny 2 96 2 2 70 3" xfId="24158"/>
    <cellStyle name="Normalny 2 96 2 2 70 4" xfId="24159"/>
    <cellStyle name="Normalny 2 96 2 2 70 5" xfId="24160"/>
    <cellStyle name="Normalny 2 96 2 2 70 6" xfId="24161"/>
    <cellStyle name="Normalny 2 96 2 2 71" xfId="24162"/>
    <cellStyle name="Normalny 2 96 2 2 71 2" xfId="24163"/>
    <cellStyle name="Normalny 2 96 2 2 71 3" xfId="24164"/>
    <cellStyle name="Normalny 2 96 2 2 71 4" xfId="24165"/>
    <cellStyle name="Normalny 2 96 2 2 71 5" xfId="24166"/>
    <cellStyle name="Normalny 2 96 2 2 71 6" xfId="24167"/>
    <cellStyle name="Normalny 2 96 2 2 72" xfId="24168"/>
    <cellStyle name="Normalny 2 96 2 2 72 2" xfId="24169"/>
    <cellStyle name="Normalny 2 96 2 2 72 3" xfId="24170"/>
    <cellStyle name="Normalny 2 96 2 2 72 4" xfId="24171"/>
    <cellStyle name="Normalny 2 96 2 2 72 5" xfId="24172"/>
    <cellStyle name="Normalny 2 96 2 2 72 6" xfId="24173"/>
    <cellStyle name="Normalny 2 96 2 2 73" xfId="24174"/>
    <cellStyle name="Normalny 2 96 2 2 73 2" xfId="24175"/>
    <cellStyle name="Normalny 2 96 2 2 73 3" xfId="24176"/>
    <cellStyle name="Normalny 2 96 2 2 73 4" xfId="24177"/>
    <cellStyle name="Normalny 2 96 2 2 73 5" xfId="24178"/>
    <cellStyle name="Normalny 2 96 2 2 73 6" xfId="24179"/>
    <cellStyle name="Normalny 2 96 2 2 74" xfId="24180"/>
    <cellStyle name="Normalny 2 96 2 2 74 2" xfId="24181"/>
    <cellStyle name="Normalny 2 96 2 2 74 3" xfId="24182"/>
    <cellStyle name="Normalny 2 96 2 2 74 4" xfId="24183"/>
    <cellStyle name="Normalny 2 96 2 2 74 5" xfId="24184"/>
    <cellStyle name="Normalny 2 96 2 2 74 6" xfId="24185"/>
    <cellStyle name="Normalny 2 96 2 2 75" xfId="24186"/>
    <cellStyle name="Normalny 2 96 2 2 75 2" xfId="24187"/>
    <cellStyle name="Normalny 2 96 2 2 75 3" xfId="24188"/>
    <cellStyle name="Normalny 2 96 2 2 75 4" xfId="24189"/>
    <cellStyle name="Normalny 2 96 2 2 75 5" xfId="24190"/>
    <cellStyle name="Normalny 2 96 2 2 75 6" xfId="24191"/>
    <cellStyle name="Normalny 2 96 2 2 76" xfId="24192"/>
    <cellStyle name="Normalny 2 96 2 2 76 2" xfId="24193"/>
    <cellStyle name="Normalny 2 96 2 2 76 3" xfId="24194"/>
    <cellStyle name="Normalny 2 96 2 2 76 4" xfId="24195"/>
    <cellStyle name="Normalny 2 96 2 2 76 5" xfId="24196"/>
    <cellStyle name="Normalny 2 96 2 2 76 6" xfId="24197"/>
    <cellStyle name="Normalny 2 96 2 2 77" xfId="24198"/>
    <cellStyle name="Normalny 2 96 2 2 77 2" xfId="24199"/>
    <cellStyle name="Normalny 2 96 2 2 77 3" xfId="24200"/>
    <cellStyle name="Normalny 2 96 2 2 77 4" xfId="24201"/>
    <cellStyle name="Normalny 2 96 2 2 77 5" xfId="24202"/>
    <cellStyle name="Normalny 2 96 2 2 77 6" xfId="24203"/>
    <cellStyle name="Normalny 2 96 2 2 78" xfId="24204"/>
    <cellStyle name="Normalny 2 96 2 2 78 2" xfId="24205"/>
    <cellStyle name="Normalny 2 96 2 2 78 3" xfId="24206"/>
    <cellStyle name="Normalny 2 96 2 2 78 4" xfId="24207"/>
    <cellStyle name="Normalny 2 96 2 2 78 5" xfId="24208"/>
    <cellStyle name="Normalny 2 96 2 2 78 6" xfId="24209"/>
    <cellStyle name="Normalny 2 96 2 2 79" xfId="24210"/>
    <cellStyle name="Normalny 2 96 2 2 79 2" xfId="24211"/>
    <cellStyle name="Normalny 2 96 2 2 79 3" xfId="24212"/>
    <cellStyle name="Normalny 2 96 2 2 79 4" xfId="24213"/>
    <cellStyle name="Normalny 2 96 2 2 79 5" xfId="24214"/>
    <cellStyle name="Normalny 2 96 2 2 79 6" xfId="24215"/>
    <cellStyle name="Normalny 2 96 2 2 8" xfId="24216"/>
    <cellStyle name="Normalny 2 96 2 2 8 2" xfId="24217"/>
    <cellStyle name="Normalny 2 96 2 2 8 3" xfId="24218"/>
    <cellStyle name="Normalny 2 96 2 2 8 4" xfId="24219"/>
    <cellStyle name="Normalny 2 96 2 2 8 5" xfId="24220"/>
    <cellStyle name="Normalny 2 96 2 2 8 6" xfId="24221"/>
    <cellStyle name="Normalny 2 96 2 2 80" xfId="24222"/>
    <cellStyle name="Normalny 2 96 2 2 80 2" xfId="24223"/>
    <cellStyle name="Normalny 2 96 2 2 80 3" xfId="24224"/>
    <cellStyle name="Normalny 2 96 2 2 80 4" xfId="24225"/>
    <cellStyle name="Normalny 2 96 2 2 80 5" xfId="24226"/>
    <cellStyle name="Normalny 2 96 2 2 80 6" xfId="24227"/>
    <cellStyle name="Normalny 2 96 2 2 81" xfId="24228"/>
    <cellStyle name="Normalny 2 96 2 2 81 2" xfId="24229"/>
    <cellStyle name="Normalny 2 96 2 2 81 3" xfId="24230"/>
    <cellStyle name="Normalny 2 96 2 2 81 4" xfId="24231"/>
    <cellStyle name="Normalny 2 96 2 2 81 5" xfId="24232"/>
    <cellStyle name="Normalny 2 96 2 2 81 6" xfId="24233"/>
    <cellStyle name="Normalny 2 96 2 2 82" xfId="24234"/>
    <cellStyle name="Normalny 2 96 2 2 82 2" xfId="24235"/>
    <cellStyle name="Normalny 2 96 2 2 82 3" xfId="24236"/>
    <cellStyle name="Normalny 2 96 2 2 82 4" xfId="24237"/>
    <cellStyle name="Normalny 2 96 2 2 82 5" xfId="24238"/>
    <cellStyle name="Normalny 2 96 2 2 82 6" xfId="24239"/>
    <cellStyle name="Normalny 2 96 2 2 83" xfId="24240"/>
    <cellStyle name="Normalny 2 96 2 2 83 2" xfId="24241"/>
    <cellStyle name="Normalny 2 96 2 2 83 3" xfId="24242"/>
    <cellStyle name="Normalny 2 96 2 2 83 4" xfId="24243"/>
    <cellStyle name="Normalny 2 96 2 2 83 5" xfId="24244"/>
    <cellStyle name="Normalny 2 96 2 2 83 6" xfId="24245"/>
    <cellStyle name="Normalny 2 96 2 2 84" xfId="24246"/>
    <cellStyle name="Normalny 2 96 2 2 84 2" xfId="24247"/>
    <cellStyle name="Normalny 2 96 2 2 84 3" xfId="24248"/>
    <cellStyle name="Normalny 2 96 2 2 84 4" xfId="24249"/>
    <cellStyle name="Normalny 2 96 2 2 84 5" xfId="24250"/>
    <cellStyle name="Normalny 2 96 2 2 84 6" xfId="24251"/>
    <cellStyle name="Normalny 2 96 2 2 85" xfId="24252"/>
    <cellStyle name="Normalny 2 96 2 2 85 10" xfId="24253"/>
    <cellStyle name="Normalny 2 96 2 2 85 11" xfId="24254"/>
    <cellStyle name="Normalny 2 96 2 2 85 12" xfId="24255"/>
    <cellStyle name="Normalny 2 96 2 2 85 13" xfId="24256"/>
    <cellStyle name="Normalny 2 96 2 2 85 14" xfId="24257"/>
    <cellStyle name="Normalny 2 96 2 2 85 15" xfId="24258"/>
    <cellStyle name="Normalny 2 96 2 2 85 16" xfId="24259"/>
    <cellStyle name="Normalny 2 96 2 2 85 17" xfId="24260"/>
    <cellStyle name="Normalny 2 96 2 2 85 18" xfId="24261"/>
    <cellStyle name="Normalny 2 96 2 2 85 19" xfId="24262"/>
    <cellStyle name="Normalny 2 96 2 2 85 2" xfId="24263"/>
    <cellStyle name="Normalny 2 96 2 2 85 2 2" xfId="24264"/>
    <cellStyle name="Normalny 2 96 2 2 85 2 3" xfId="24265"/>
    <cellStyle name="Normalny 2 96 2 2 85 2 4" xfId="24266"/>
    <cellStyle name="Normalny 2 96 2 2 85 2 5" xfId="24267"/>
    <cellStyle name="Normalny 2 96 2 2 85 2 6" xfId="24268"/>
    <cellStyle name="Normalny 2 96 2 2 85 20" xfId="24269"/>
    <cellStyle name="Normalny 2 96 2 2 85 21" xfId="24270"/>
    <cellStyle name="Normalny 2 96 2 2 85 22" xfId="24271"/>
    <cellStyle name="Normalny 2 96 2 2 85 23" xfId="24272"/>
    <cellStyle name="Normalny 2 96 2 2 85 24" xfId="24273"/>
    <cellStyle name="Normalny 2 96 2 2 85 3" xfId="24274"/>
    <cellStyle name="Normalny 2 96 2 2 85 4" xfId="24275"/>
    <cellStyle name="Normalny 2 96 2 2 85 5" xfId="24276"/>
    <cellStyle name="Normalny 2 96 2 2 85 6" xfId="24277"/>
    <cellStyle name="Normalny 2 96 2 2 85 7" xfId="24278"/>
    <cellStyle name="Normalny 2 96 2 2 85 8" xfId="24279"/>
    <cellStyle name="Normalny 2 96 2 2 85 9" xfId="24280"/>
    <cellStyle name="Normalny 2 96 2 2 86" xfId="24281"/>
    <cellStyle name="Normalny 2 96 2 2 87" xfId="24282"/>
    <cellStyle name="Normalny 2 96 2 2 87 2" xfId="24283"/>
    <cellStyle name="Normalny 2 96 2 2 87 2 2" xfId="24284"/>
    <cellStyle name="Normalny 2 96 2 2 87 2 3" xfId="24285"/>
    <cellStyle name="Normalny 2 96 2 2 87 2 4" xfId="24286"/>
    <cellStyle name="Normalny 2 96 2 2 87 2 5" xfId="24287"/>
    <cellStyle name="Normalny 2 96 2 2 87 2 6" xfId="24288"/>
    <cellStyle name="Normalny 2 96 2 2 88" xfId="24289"/>
    <cellStyle name="Normalny 2 96 2 2 88 2" xfId="24290"/>
    <cellStyle name="Normalny 2 96 2 2 88 3" xfId="24291"/>
    <cellStyle name="Normalny 2 96 2 2 88 4" xfId="24292"/>
    <cellStyle name="Normalny 2 96 2 2 88 5" xfId="24293"/>
    <cellStyle name="Normalny 2 96 2 2 88 6" xfId="24294"/>
    <cellStyle name="Normalny 2 96 2 2 89" xfId="24295"/>
    <cellStyle name="Normalny 2 96 2 2 89 2" xfId="24296"/>
    <cellStyle name="Normalny 2 96 2 2 89 3" xfId="24297"/>
    <cellStyle name="Normalny 2 96 2 2 89 4" xfId="24298"/>
    <cellStyle name="Normalny 2 96 2 2 89 5" xfId="24299"/>
    <cellStyle name="Normalny 2 96 2 2 89 6" xfId="24300"/>
    <cellStyle name="Normalny 2 96 2 2 9" xfId="24301"/>
    <cellStyle name="Normalny 2 96 2 2 9 2" xfId="24302"/>
    <cellStyle name="Normalny 2 96 2 2 9 3" xfId="24303"/>
    <cellStyle name="Normalny 2 96 2 2 9 4" xfId="24304"/>
    <cellStyle name="Normalny 2 96 2 2 9 5" xfId="24305"/>
    <cellStyle name="Normalny 2 96 2 2 9 6" xfId="24306"/>
    <cellStyle name="Normalny 2 96 2 2 90" xfId="24307"/>
    <cellStyle name="Normalny 2 96 2 2 90 2" xfId="24308"/>
    <cellStyle name="Normalny 2 96 2 2 90 3" xfId="24309"/>
    <cellStyle name="Normalny 2 96 2 2 90 4" xfId="24310"/>
    <cellStyle name="Normalny 2 96 2 2 90 5" xfId="24311"/>
    <cellStyle name="Normalny 2 96 2 2 90 6" xfId="24312"/>
    <cellStyle name="Normalny 2 96 2 2 91" xfId="24313"/>
    <cellStyle name="Normalny 2 96 2 2 91 2" xfId="24314"/>
    <cellStyle name="Normalny 2 96 2 2 91 3" xfId="24315"/>
    <cellStyle name="Normalny 2 96 2 2 91 4" xfId="24316"/>
    <cellStyle name="Normalny 2 96 2 2 91 5" xfId="24317"/>
    <cellStyle name="Normalny 2 96 2 2 91 6" xfId="24318"/>
    <cellStyle name="Normalny 2 96 2 2 92" xfId="24319"/>
    <cellStyle name="Normalny 2 96 2 2 92 2" xfId="24320"/>
    <cellStyle name="Normalny 2 96 2 2 92 3" xfId="24321"/>
    <cellStyle name="Normalny 2 96 2 2 92 4" xfId="24322"/>
    <cellStyle name="Normalny 2 96 2 2 92 5" xfId="24323"/>
    <cellStyle name="Normalny 2 96 2 2 92 6" xfId="24324"/>
    <cellStyle name="Normalny 2 96 2 2 93" xfId="24325"/>
    <cellStyle name="Normalny 2 96 2 2 93 2" xfId="24326"/>
    <cellStyle name="Normalny 2 96 2 2 93 3" xfId="24327"/>
    <cellStyle name="Normalny 2 96 2 2 93 4" xfId="24328"/>
    <cellStyle name="Normalny 2 96 2 2 93 5" xfId="24329"/>
    <cellStyle name="Normalny 2 96 2 2 93 6" xfId="24330"/>
    <cellStyle name="Normalny 2 96 2 2 94" xfId="24331"/>
    <cellStyle name="Normalny 2 96 2 2 94 2" xfId="24332"/>
    <cellStyle name="Normalny 2 96 2 2 94 3" xfId="24333"/>
    <cellStyle name="Normalny 2 96 2 2 94 4" xfId="24334"/>
    <cellStyle name="Normalny 2 96 2 2 94 5" xfId="24335"/>
    <cellStyle name="Normalny 2 96 2 2 94 6" xfId="24336"/>
    <cellStyle name="Normalny 2 96 2 2 95" xfId="24337"/>
    <cellStyle name="Normalny 2 96 2 2 95 2" xfId="24338"/>
    <cellStyle name="Normalny 2 96 2 2 95 3" xfId="24339"/>
    <cellStyle name="Normalny 2 96 2 2 95 4" xfId="24340"/>
    <cellStyle name="Normalny 2 96 2 2 95 5" xfId="24341"/>
    <cellStyle name="Normalny 2 96 2 2 95 6" xfId="24342"/>
    <cellStyle name="Normalny 2 96 2 2 96" xfId="24343"/>
    <cellStyle name="Normalny 2 96 2 2 96 2" xfId="24344"/>
    <cellStyle name="Normalny 2 96 2 2 96 3" xfId="24345"/>
    <cellStyle name="Normalny 2 96 2 2 96 4" xfId="24346"/>
    <cellStyle name="Normalny 2 96 2 2 96 5" xfId="24347"/>
    <cellStyle name="Normalny 2 96 2 2 96 6" xfId="24348"/>
    <cellStyle name="Normalny 2 96 2 2 97" xfId="24349"/>
    <cellStyle name="Normalny 2 96 2 2 97 2" xfId="24350"/>
    <cellStyle name="Normalny 2 96 2 2 97 3" xfId="24351"/>
    <cellStyle name="Normalny 2 96 2 2 97 4" xfId="24352"/>
    <cellStyle name="Normalny 2 96 2 2 97 5" xfId="24353"/>
    <cellStyle name="Normalny 2 96 2 2 97 6" xfId="24354"/>
    <cellStyle name="Normalny 2 96 2 2 98" xfId="24355"/>
    <cellStyle name="Normalny 2 96 2 2 98 2" xfId="24356"/>
    <cellStyle name="Normalny 2 96 2 2 98 3" xfId="24357"/>
    <cellStyle name="Normalny 2 96 2 2 98 4" xfId="24358"/>
    <cellStyle name="Normalny 2 96 2 2 98 5" xfId="24359"/>
    <cellStyle name="Normalny 2 96 2 2 98 6" xfId="24360"/>
    <cellStyle name="Normalny 2 96 2 2 99" xfId="24361"/>
    <cellStyle name="Normalny 2 96 2 2 99 2" xfId="24362"/>
    <cellStyle name="Normalny 2 96 2 2 99 3" xfId="24363"/>
    <cellStyle name="Normalny 2 96 2 2 99 4" xfId="24364"/>
    <cellStyle name="Normalny 2 96 2 2 99 5" xfId="24365"/>
    <cellStyle name="Normalny 2 96 2 2 99 6" xfId="24366"/>
    <cellStyle name="Normalny 2 96 2 20" xfId="24367"/>
    <cellStyle name="Normalny 2 96 2 21" xfId="24368"/>
    <cellStyle name="Normalny 2 96 2 22" xfId="24369"/>
    <cellStyle name="Normalny 2 96 2 23" xfId="24370"/>
    <cellStyle name="Normalny 2 96 2 24" xfId="24371"/>
    <cellStyle name="Normalny 2 96 2 25" xfId="24372"/>
    <cellStyle name="Normalny 2 96 2 26" xfId="24373"/>
    <cellStyle name="Normalny 2 96 2 27" xfId="24374"/>
    <cellStyle name="Normalny 2 96 2 28" xfId="24375"/>
    <cellStyle name="Normalny 2 96 2 29" xfId="24376"/>
    <cellStyle name="Normalny 2 96 2 3" xfId="24377"/>
    <cellStyle name="Normalny 2 96 2 3 2" xfId="24378"/>
    <cellStyle name="Normalny 2 96 2 3 3" xfId="24379"/>
    <cellStyle name="Normalny 2 96 2 3 4" xfId="24380"/>
    <cellStyle name="Normalny 2 96 2 3 5" xfId="24381"/>
    <cellStyle name="Normalny 2 96 2 3 6" xfId="24382"/>
    <cellStyle name="Normalny 2 96 2 30" xfId="24383"/>
    <cellStyle name="Normalny 2 96 2 31" xfId="24384"/>
    <cellStyle name="Normalny 2 96 2 32" xfId="24385"/>
    <cellStyle name="Normalny 2 96 2 33" xfId="24386"/>
    <cellStyle name="Normalny 2 96 2 34" xfId="24387"/>
    <cellStyle name="Normalny 2 96 2 35" xfId="24388"/>
    <cellStyle name="Normalny 2 96 2 36" xfId="24389"/>
    <cellStyle name="Normalny 2 96 2 37" xfId="24390"/>
    <cellStyle name="Normalny 2 96 2 38" xfId="24391"/>
    <cellStyle name="Normalny 2 96 2 39" xfId="24392"/>
    <cellStyle name="Normalny 2 96 2 4" xfId="24393"/>
    <cellStyle name="Normalny 2 96 2 4 2" xfId="24394"/>
    <cellStyle name="Normalny 2 96 2 4 3" xfId="24395"/>
    <cellStyle name="Normalny 2 96 2 4 4" xfId="24396"/>
    <cellStyle name="Normalny 2 96 2 4 5" xfId="24397"/>
    <cellStyle name="Normalny 2 96 2 4 6" xfId="24398"/>
    <cellStyle name="Normalny 2 96 2 40" xfId="24399"/>
    <cellStyle name="Normalny 2 96 2 41" xfId="24400"/>
    <cellStyle name="Normalny 2 96 2 42" xfId="24401"/>
    <cellStyle name="Normalny 2 96 2 43" xfId="24402"/>
    <cellStyle name="Normalny 2 96 2 44" xfId="24403"/>
    <cellStyle name="Normalny 2 96 2 45" xfId="24404"/>
    <cellStyle name="Normalny 2 96 2 46" xfId="24405"/>
    <cellStyle name="Normalny 2 96 2 47" xfId="24406"/>
    <cellStyle name="Normalny 2 96 2 48" xfId="24407"/>
    <cellStyle name="Normalny 2 96 2 49" xfId="24408"/>
    <cellStyle name="Normalny 2 96 2 5" xfId="24409"/>
    <cellStyle name="Normalny 2 96 2 5 2" xfId="24410"/>
    <cellStyle name="Normalny 2 96 2 5 3" xfId="24411"/>
    <cellStyle name="Normalny 2 96 2 5 4" xfId="24412"/>
    <cellStyle name="Normalny 2 96 2 5 5" xfId="24413"/>
    <cellStyle name="Normalny 2 96 2 5 6" xfId="24414"/>
    <cellStyle name="Normalny 2 96 2 50" xfId="24415"/>
    <cellStyle name="Normalny 2 96 2 51" xfId="24416"/>
    <cellStyle name="Normalny 2 96 2 52" xfId="24417"/>
    <cellStyle name="Normalny 2 96 2 53" xfId="24418"/>
    <cellStyle name="Normalny 2 96 2 54" xfId="24419"/>
    <cellStyle name="Normalny 2 96 2 55" xfId="24420"/>
    <cellStyle name="Normalny 2 96 2 56" xfId="24421"/>
    <cellStyle name="Normalny 2 96 2 57" xfId="24422"/>
    <cellStyle name="Normalny 2 96 2 58" xfId="24423"/>
    <cellStyle name="Normalny 2 96 2 59" xfId="24424"/>
    <cellStyle name="Normalny 2 96 2 6" xfId="24425"/>
    <cellStyle name="Normalny 2 96 2 6 2" xfId="24426"/>
    <cellStyle name="Normalny 2 96 2 6 3" xfId="24427"/>
    <cellStyle name="Normalny 2 96 2 6 4" xfId="24428"/>
    <cellStyle name="Normalny 2 96 2 6 5" xfId="24429"/>
    <cellStyle name="Normalny 2 96 2 6 6" xfId="24430"/>
    <cellStyle name="Normalny 2 96 2 60" xfId="24431"/>
    <cellStyle name="Normalny 2 96 2 61" xfId="24432"/>
    <cellStyle name="Normalny 2 96 2 62" xfId="24433"/>
    <cellStyle name="Normalny 2 96 2 63" xfId="24434"/>
    <cellStyle name="Normalny 2 96 2 64" xfId="24435"/>
    <cellStyle name="Normalny 2 96 2 65" xfId="24436"/>
    <cellStyle name="Normalny 2 96 2 66" xfId="24437"/>
    <cellStyle name="Normalny 2 96 2 67" xfId="24438"/>
    <cellStyle name="Normalny 2 96 2 68" xfId="24439"/>
    <cellStyle name="Normalny 2 96 2 69" xfId="24440"/>
    <cellStyle name="Normalny 2 96 2 7" xfId="24441"/>
    <cellStyle name="Normalny 2 96 2 7 2" xfId="24442"/>
    <cellStyle name="Normalny 2 96 2 7 3" xfId="24443"/>
    <cellStyle name="Normalny 2 96 2 7 4" xfId="24444"/>
    <cellStyle name="Normalny 2 96 2 7 5" xfId="24445"/>
    <cellStyle name="Normalny 2 96 2 7 6" xfId="24446"/>
    <cellStyle name="Normalny 2 96 2 70" xfId="24447"/>
    <cellStyle name="Normalny 2 96 2 71" xfId="24448"/>
    <cellStyle name="Normalny 2 96 2 72" xfId="24449"/>
    <cellStyle name="Normalny 2 96 2 73" xfId="24450"/>
    <cellStyle name="Normalny 2 96 2 74" xfId="24451"/>
    <cellStyle name="Normalny 2 96 2 75" xfId="24452"/>
    <cellStyle name="Normalny 2 96 2 76" xfId="24453"/>
    <cellStyle name="Normalny 2 96 2 77" xfId="24454"/>
    <cellStyle name="Normalny 2 96 2 78" xfId="24455"/>
    <cellStyle name="Normalny 2 96 2 79" xfId="24456"/>
    <cellStyle name="Normalny 2 96 2 8" xfId="24457"/>
    <cellStyle name="Normalny 2 96 2 8 2" xfId="24458"/>
    <cellStyle name="Normalny 2 96 2 8 3" xfId="24459"/>
    <cellStyle name="Normalny 2 96 2 8 4" xfId="24460"/>
    <cellStyle name="Normalny 2 96 2 8 5" xfId="24461"/>
    <cellStyle name="Normalny 2 96 2 8 6" xfId="24462"/>
    <cellStyle name="Normalny 2 96 2 80" xfId="24463"/>
    <cellStyle name="Normalny 2 96 2 80 10" xfId="24464"/>
    <cellStyle name="Normalny 2 96 2 80 10 2" xfId="24465"/>
    <cellStyle name="Normalny 2 96 2 80 10 3" xfId="24466"/>
    <cellStyle name="Normalny 2 96 2 80 10 4" xfId="24467"/>
    <cellStyle name="Normalny 2 96 2 80 10 5" xfId="24468"/>
    <cellStyle name="Normalny 2 96 2 80 10 6" xfId="24469"/>
    <cellStyle name="Normalny 2 96 2 80 11" xfId="24470"/>
    <cellStyle name="Normalny 2 96 2 80 11 2" xfId="24471"/>
    <cellStyle name="Normalny 2 96 2 80 11 3" xfId="24472"/>
    <cellStyle name="Normalny 2 96 2 80 11 4" xfId="24473"/>
    <cellStyle name="Normalny 2 96 2 80 11 5" xfId="24474"/>
    <cellStyle name="Normalny 2 96 2 80 11 6" xfId="24475"/>
    <cellStyle name="Normalny 2 96 2 80 12" xfId="24476"/>
    <cellStyle name="Normalny 2 96 2 80 12 2" xfId="24477"/>
    <cellStyle name="Normalny 2 96 2 80 12 3" xfId="24478"/>
    <cellStyle name="Normalny 2 96 2 80 12 4" xfId="24479"/>
    <cellStyle name="Normalny 2 96 2 80 12 5" xfId="24480"/>
    <cellStyle name="Normalny 2 96 2 80 12 6" xfId="24481"/>
    <cellStyle name="Normalny 2 96 2 80 13" xfId="24482"/>
    <cellStyle name="Normalny 2 96 2 80 13 2" xfId="24483"/>
    <cellStyle name="Normalny 2 96 2 80 13 3" xfId="24484"/>
    <cellStyle name="Normalny 2 96 2 80 13 4" xfId="24485"/>
    <cellStyle name="Normalny 2 96 2 80 13 5" xfId="24486"/>
    <cellStyle name="Normalny 2 96 2 80 13 6" xfId="24487"/>
    <cellStyle name="Normalny 2 96 2 80 14" xfId="24488"/>
    <cellStyle name="Normalny 2 96 2 80 14 2" xfId="24489"/>
    <cellStyle name="Normalny 2 96 2 80 14 3" xfId="24490"/>
    <cellStyle name="Normalny 2 96 2 80 14 4" xfId="24491"/>
    <cellStyle name="Normalny 2 96 2 80 14 5" xfId="24492"/>
    <cellStyle name="Normalny 2 96 2 80 14 6" xfId="24493"/>
    <cellStyle name="Normalny 2 96 2 80 15" xfId="24494"/>
    <cellStyle name="Normalny 2 96 2 80 15 2" xfId="24495"/>
    <cellStyle name="Normalny 2 96 2 80 15 3" xfId="24496"/>
    <cellStyle name="Normalny 2 96 2 80 15 4" xfId="24497"/>
    <cellStyle name="Normalny 2 96 2 80 15 5" xfId="24498"/>
    <cellStyle name="Normalny 2 96 2 80 15 6" xfId="24499"/>
    <cellStyle name="Normalny 2 96 2 80 16" xfId="24500"/>
    <cellStyle name="Normalny 2 96 2 80 16 2" xfId="24501"/>
    <cellStyle name="Normalny 2 96 2 80 16 3" xfId="24502"/>
    <cellStyle name="Normalny 2 96 2 80 16 4" xfId="24503"/>
    <cellStyle name="Normalny 2 96 2 80 16 5" xfId="24504"/>
    <cellStyle name="Normalny 2 96 2 80 16 6" xfId="24505"/>
    <cellStyle name="Normalny 2 96 2 80 17" xfId="24506"/>
    <cellStyle name="Normalny 2 96 2 80 17 2" xfId="24507"/>
    <cellStyle name="Normalny 2 96 2 80 17 3" xfId="24508"/>
    <cellStyle name="Normalny 2 96 2 80 17 4" xfId="24509"/>
    <cellStyle name="Normalny 2 96 2 80 17 5" xfId="24510"/>
    <cellStyle name="Normalny 2 96 2 80 17 6" xfId="24511"/>
    <cellStyle name="Normalny 2 96 2 80 18" xfId="24512"/>
    <cellStyle name="Normalny 2 96 2 80 18 2" xfId="24513"/>
    <cellStyle name="Normalny 2 96 2 80 18 3" xfId="24514"/>
    <cellStyle name="Normalny 2 96 2 80 18 4" xfId="24515"/>
    <cellStyle name="Normalny 2 96 2 80 18 5" xfId="24516"/>
    <cellStyle name="Normalny 2 96 2 80 18 6" xfId="24517"/>
    <cellStyle name="Normalny 2 96 2 80 19" xfId="24518"/>
    <cellStyle name="Normalny 2 96 2 80 19 2" xfId="24519"/>
    <cellStyle name="Normalny 2 96 2 80 19 3" xfId="24520"/>
    <cellStyle name="Normalny 2 96 2 80 19 4" xfId="24521"/>
    <cellStyle name="Normalny 2 96 2 80 19 5" xfId="24522"/>
    <cellStyle name="Normalny 2 96 2 80 19 6" xfId="24523"/>
    <cellStyle name="Normalny 2 96 2 80 2" xfId="24524"/>
    <cellStyle name="Normalny 2 96 2 80 2 2" xfId="24525"/>
    <cellStyle name="Normalny 2 96 2 80 2 2 2" xfId="24526"/>
    <cellStyle name="Normalny 2 96 2 80 2 2 3" xfId="24527"/>
    <cellStyle name="Normalny 2 96 2 80 2 2 4" xfId="24528"/>
    <cellStyle name="Normalny 2 96 2 80 2 2 5" xfId="24529"/>
    <cellStyle name="Normalny 2 96 2 80 2 2 6" xfId="24530"/>
    <cellStyle name="Normalny 2 96 2 80 20" xfId="24531"/>
    <cellStyle name="Normalny 2 96 2 80 20 2" xfId="24532"/>
    <cellStyle name="Normalny 2 96 2 80 20 3" xfId="24533"/>
    <cellStyle name="Normalny 2 96 2 80 20 4" xfId="24534"/>
    <cellStyle name="Normalny 2 96 2 80 20 5" xfId="24535"/>
    <cellStyle name="Normalny 2 96 2 80 20 6" xfId="24536"/>
    <cellStyle name="Normalny 2 96 2 80 21" xfId="24537"/>
    <cellStyle name="Normalny 2 96 2 80 21 2" xfId="24538"/>
    <cellStyle name="Normalny 2 96 2 80 21 3" xfId="24539"/>
    <cellStyle name="Normalny 2 96 2 80 21 4" xfId="24540"/>
    <cellStyle name="Normalny 2 96 2 80 21 5" xfId="24541"/>
    <cellStyle name="Normalny 2 96 2 80 21 6" xfId="24542"/>
    <cellStyle name="Normalny 2 96 2 80 22" xfId="24543"/>
    <cellStyle name="Normalny 2 96 2 80 22 2" xfId="24544"/>
    <cellStyle name="Normalny 2 96 2 80 22 3" xfId="24545"/>
    <cellStyle name="Normalny 2 96 2 80 22 4" xfId="24546"/>
    <cellStyle name="Normalny 2 96 2 80 22 5" xfId="24547"/>
    <cellStyle name="Normalny 2 96 2 80 22 6" xfId="24548"/>
    <cellStyle name="Normalny 2 96 2 80 23" xfId="24549"/>
    <cellStyle name="Normalny 2 96 2 80 23 2" xfId="24550"/>
    <cellStyle name="Normalny 2 96 2 80 23 3" xfId="24551"/>
    <cellStyle name="Normalny 2 96 2 80 23 4" xfId="24552"/>
    <cellStyle name="Normalny 2 96 2 80 23 5" xfId="24553"/>
    <cellStyle name="Normalny 2 96 2 80 23 6" xfId="24554"/>
    <cellStyle name="Normalny 2 96 2 80 24" xfId="24555"/>
    <cellStyle name="Normalny 2 96 2 80 24 2" xfId="24556"/>
    <cellStyle name="Normalny 2 96 2 80 24 3" xfId="24557"/>
    <cellStyle name="Normalny 2 96 2 80 24 4" xfId="24558"/>
    <cellStyle name="Normalny 2 96 2 80 24 5" xfId="24559"/>
    <cellStyle name="Normalny 2 96 2 80 24 6" xfId="24560"/>
    <cellStyle name="Normalny 2 96 2 80 25" xfId="24561"/>
    <cellStyle name="Normalny 2 96 2 80 26" xfId="24562"/>
    <cellStyle name="Normalny 2 96 2 80 27" xfId="24563"/>
    <cellStyle name="Normalny 2 96 2 80 28" xfId="24564"/>
    <cellStyle name="Normalny 2 96 2 80 3" xfId="24565"/>
    <cellStyle name="Normalny 2 96 2 80 3 2" xfId="24566"/>
    <cellStyle name="Normalny 2 96 2 80 3 3" xfId="24567"/>
    <cellStyle name="Normalny 2 96 2 80 3 4" xfId="24568"/>
    <cellStyle name="Normalny 2 96 2 80 3 5" xfId="24569"/>
    <cellStyle name="Normalny 2 96 2 80 3 6" xfId="24570"/>
    <cellStyle name="Normalny 2 96 2 80 4" xfId="24571"/>
    <cellStyle name="Normalny 2 96 2 80 4 2" xfId="24572"/>
    <cellStyle name="Normalny 2 96 2 80 4 3" xfId="24573"/>
    <cellStyle name="Normalny 2 96 2 80 4 4" xfId="24574"/>
    <cellStyle name="Normalny 2 96 2 80 4 5" xfId="24575"/>
    <cellStyle name="Normalny 2 96 2 80 4 6" xfId="24576"/>
    <cellStyle name="Normalny 2 96 2 80 5" xfId="24577"/>
    <cellStyle name="Normalny 2 96 2 80 5 2" xfId="24578"/>
    <cellStyle name="Normalny 2 96 2 80 5 3" xfId="24579"/>
    <cellStyle name="Normalny 2 96 2 80 5 4" xfId="24580"/>
    <cellStyle name="Normalny 2 96 2 80 5 5" xfId="24581"/>
    <cellStyle name="Normalny 2 96 2 80 5 6" xfId="24582"/>
    <cellStyle name="Normalny 2 96 2 80 6" xfId="24583"/>
    <cellStyle name="Normalny 2 96 2 80 6 2" xfId="24584"/>
    <cellStyle name="Normalny 2 96 2 80 6 3" xfId="24585"/>
    <cellStyle name="Normalny 2 96 2 80 6 4" xfId="24586"/>
    <cellStyle name="Normalny 2 96 2 80 6 5" xfId="24587"/>
    <cellStyle name="Normalny 2 96 2 80 6 6" xfId="24588"/>
    <cellStyle name="Normalny 2 96 2 80 7" xfId="24589"/>
    <cellStyle name="Normalny 2 96 2 80 7 2" xfId="24590"/>
    <cellStyle name="Normalny 2 96 2 80 7 3" xfId="24591"/>
    <cellStyle name="Normalny 2 96 2 80 7 4" xfId="24592"/>
    <cellStyle name="Normalny 2 96 2 80 7 5" xfId="24593"/>
    <cellStyle name="Normalny 2 96 2 80 7 6" xfId="24594"/>
    <cellStyle name="Normalny 2 96 2 80 8" xfId="24595"/>
    <cellStyle name="Normalny 2 96 2 80 8 2" xfId="24596"/>
    <cellStyle name="Normalny 2 96 2 80 8 3" xfId="24597"/>
    <cellStyle name="Normalny 2 96 2 80 8 4" xfId="24598"/>
    <cellStyle name="Normalny 2 96 2 80 8 5" xfId="24599"/>
    <cellStyle name="Normalny 2 96 2 80 8 6" xfId="24600"/>
    <cellStyle name="Normalny 2 96 2 80 9" xfId="24601"/>
    <cellStyle name="Normalny 2 96 2 80 9 2" xfId="24602"/>
    <cellStyle name="Normalny 2 96 2 80 9 3" xfId="24603"/>
    <cellStyle name="Normalny 2 96 2 80 9 4" xfId="24604"/>
    <cellStyle name="Normalny 2 96 2 80 9 5" xfId="24605"/>
    <cellStyle name="Normalny 2 96 2 80 9 6" xfId="24606"/>
    <cellStyle name="Normalny 2 96 2 81" xfId="24607"/>
    <cellStyle name="Normalny 2 96 2 81 2" xfId="24608"/>
    <cellStyle name="Normalny 2 96 2 81 3" xfId="24609"/>
    <cellStyle name="Normalny 2 96 2 81 4" xfId="24610"/>
    <cellStyle name="Normalny 2 96 2 81 5" xfId="24611"/>
    <cellStyle name="Normalny 2 96 2 81 6" xfId="24612"/>
    <cellStyle name="Normalny 2 96 2 82" xfId="24613"/>
    <cellStyle name="Normalny 2 96 2 82 2" xfId="24614"/>
    <cellStyle name="Normalny 2 96 2 82 3" xfId="24615"/>
    <cellStyle name="Normalny 2 96 2 82 4" xfId="24616"/>
    <cellStyle name="Normalny 2 96 2 82 5" xfId="24617"/>
    <cellStyle name="Normalny 2 96 2 82 6" xfId="24618"/>
    <cellStyle name="Normalny 2 96 2 83" xfId="24619"/>
    <cellStyle name="Normalny 2 96 2 84" xfId="24620"/>
    <cellStyle name="Normalny 2 96 2 85" xfId="24621"/>
    <cellStyle name="Normalny 2 96 2 86" xfId="24622"/>
    <cellStyle name="Normalny 2 96 2 87" xfId="24623"/>
    <cellStyle name="Normalny 2 96 2 88" xfId="24624"/>
    <cellStyle name="Normalny 2 96 2 89" xfId="24625"/>
    <cellStyle name="Normalny 2 96 2 9" xfId="24626"/>
    <cellStyle name="Normalny 2 96 2 9 2" xfId="24627"/>
    <cellStyle name="Normalny 2 96 2 9 3" xfId="24628"/>
    <cellStyle name="Normalny 2 96 2 9 4" xfId="24629"/>
    <cellStyle name="Normalny 2 96 2 9 5" xfId="24630"/>
    <cellStyle name="Normalny 2 96 2 9 6" xfId="24631"/>
    <cellStyle name="Normalny 2 96 2 90" xfId="24632"/>
    <cellStyle name="Normalny 2 96 2 91" xfId="24633"/>
    <cellStyle name="Normalny 2 96 2 92" xfId="24634"/>
    <cellStyle name="Normalny 2 96 2 93" xfId="24635"/>
    <cellStyle name="Normalny 2 96 2 94" xfId="24636"/>
    <cellStyle name="Normalny 2 96 2 95" xfId="24637"/>
    <cellStyle name="Normalny 2 96 2 96" xfId="24638"/>
    <cellStyle name="Normalny 2 96 2 97" xfId="24639"/>
    <cellStyle name="Normalny 2 96 2 98" xfId="24640"/>
    <cellStyle name="Normalny 2 96 2 99" xfId="24641"/>
    <cellStyle name="Normalny 2 96 20" xfId="24642"/>
    <cellStyle name="Normalny 2 96 20 2" xfId="24643"/>
    <cellStyle name="Normalny 2 96 20 3" xfId="24644"/>
    <cellStyle name="Normalny 2 96 20 4" xfId="24645"/>
    <cellStyle name="Normalny 2 96 20 5" xfId="24646"/>
    <cellStyle name="Normalny 2 96 20 6" xfId="24647"/>
    <cellStyle name="Normalny 2 96 21" xfId="24648"/>
    <cellStyle name="Normalny 2 96 21 2" xfId="24649"/>
    <cellStyle name="Normalny 2 96 21 3" xfId="24650"/>
    <cellStyle name="Normalny 2 96 21 4" xfId="24651"/>
    <cellStyle name="Normalny 2 96 21 5" xfId="24652"/>
    <cellStyle name="Normalny 2 96 21 6" xfId="24653"/>
    <cellStyle name="Normalny 2 96 22" xfId="24654"/>
    <cellStyle name="Normalny 2 96 22 2" xfId="24655"/>
    <cellStyle name="Normalny 2 96 22 3" xfId="24656"/>
    <cellStyle name="Normalny 2 96 22 4" xfId="24657"/>
    <cellStyle name="Normalny 2 96 22 5" xfId="24658"/>
    <cellStyle name="Normalny 2 96 22 6" xfId="24659"/>
    <cellStyle name="Normalny 2 96 23" xfId="24660"/>
    <cellStyle name="Normalny 2 96 23 2" xfId="24661"/>
    <cellStyle name="Normalny 2 96 23 3" xfId="24662"/>
    <cellStyle name="Normalny 2 96 23 4" xfId="24663"/>
    <cellStyle name="Normalny 2 96 23 5" xfId="24664"/>
    <cellStyle name="Normalny 2 96 23 6" xfId="24665"/>
    <cellStyle name="Normalny 2 96 24" xfId="24666"/>
    <cellStyle name="Normalny 2 96 24 2" xfId="24667"/>
    <cellStyle name="Normalny 2 96 24 3" xfId="24668"/>
    <cellStyle name="Normalny 2 96 24 4" xfId="24669"/>
    <cellStyle name="Normalny 2 96 24 5" xfId="24670"/>
    <cellStyle name="Normalny 2 96 24 6" xfId="24671"/>
    <cellStyle name="Normalny 2 96 25" xfId="24672"/>
    <cellStyle name="Normalny 2 96 25 2" xfId="24673"/>
    <cellStyle name="Normalny 2 96 25 3" xfId="24674"/>
    <cellStyle name="Normalny 2 96 25 4" xfId="24675"/>
    <cellStyle name="Normalny 2 96 25 5" xfId="24676"/>
    <cellStyle name="Normalny 2 96 25 6" xfId="24677"/>
    <cellStyle name="Normalny 2 96 26" xfId="24678"/>
    <cellStyle name="Normalny 2 96 26 2" xfId="24679"/>
    <cellStyle name="Normalny 2 96 26 3" xfId="24680"/>
    <cellStyle name="Normalny 2 96 26 4" xfId="24681"/>
    <cellStyle name="Normalny 2 96 26 5" xfId="24682"/>
    <cellStyle name="Normalny 2 96 26 6" xfId="24683"/>
    <cellStyle name="Normalny 2 96 27" xfId="24684"/>
    <cellStyle name="Normalny 2 96 27 2" xfId="24685"/>
    <cellStyle name="Normalny 2 96 27 3" xfId="24686"/>
    <cellStyle name="Normalny 2 96 27 4" xfId="24687"/>
    <cellStyle name="Normalny 2 96 27 5" xfId="24688"/>
    <cellStyle name="Normalny 2 96 27 6" xfId="24689"/>
    <cellStyle name="Normalny 2 96 28" xfId="24690"/>
    <cellStyle name="Normalny 2 96 28 2" xfId="24691"/>
    <cellStyle name="Normalny 2 96 28 3" xfId="24692"/>
    <cellStyle name="Normalny 2 96 28 4" xfId="24693"/>
    <cellStyle name="Normalny 2 96 28 5" xfId="24694"/>
    <cellStyle name="Normalny 2 96 28 6" xfId="24695"/>
    <cellStyle name="Normalny 2 96 29" xfId="24696"/>
    <cellStyle name="Normalny 2 96 29 2" xfId="24697"/>
    <cellStyle name="Normalny 2 96 29 3" xfId="24698"/>
    <cellStyle name="Normalny 2 96 29 4" xfId="24699"/>
    <cellStyle name="Normalny 2 96 29 5" xfId="24700"/>
    <cellStyle name="Normalny 2 96 29 6" xfId="24701"/>
    <cellStyle name="Normalny 2 96 3" xfId="24702"/>
    <cellStyle name="Normalny 2 96 3 2" xfId="24703"/>
    <cellStyle name="Normalny 2 96 3 3" xfId="24704"/>
    <cellStyle name="Normalny 2 96 3 4" xfId="24705"/>
    <cellStyle name="Normalny 2 96 3 5" xfId="24706"/>
    <cellStyle name="Normalny 2 96 3 6" xfId="24707"/>
    <cellStyle name="Normalny 2 96 30" xfId="24708"/>
    <cellStyle name="Normalny 2 96 30 2" xfId="24709"/>
    <cellStyle name="Normalny 2 96 30 3" xfId="24710"/>
    <cellStyle name="Normalny 2 96 30 4" xfId="24711"/>
    <cellStyle name="Normalny 2 96 30 5" xfId="24712"/>
    <cellStyle name="Normalny 2 96 30 6" xfId="24713"/>
    <cellStyle name="Normalny 2 96 31" xfId="24714"/>
    <cellStyle name="Normalny 2 96 31 2" xfId="24715"/>
    <cellStyle name="Normalny 2 96 31 3" xfId="24716"/>
    <cellStyle name="Normalny 2 96 31 4" xfId="24717"/>
    <cellStyle name="Normalny 2 96 31 5" xfId="24718"/>
    <cellStyle name="Normalny 2 96 31 6" xfId="24719"/>
    <cellStyle name="Normalny 2 96 32" xfId="24720"/>
    <cellStyle name="Normalny 2 96 32 2" xfId="24721"/>
    <cellStyle name="Normalny 2 96 32 3" xfId="24722"/>
    <cellStyle name="Normalny 2 96 32 4" xfId="24723"/>
    <cellStyle name="Normalny 2 96 32 5" xfId="24724"/>
    <cellStyle name="Normalny 2 96 32 6" xfId="24725"/>
    <cellStyle name="Normalny 2 96 33" xfId="24726"/>
    <cellStyle name="Normalny 2 96 33 2" xfId="24727"/>
    <cellStyle name="Normalny 2 96 33 3" xfId="24728"/>
    <cellStyle name="Normalny 2 96 33 4" xfId="24729"/>
    <cellStyle name="Normalny 2 96 33 5" xfId="24730"/>
    <cellStyle name="Normalny 2 96 33 6" xfId="24731"/>
    <cellStyle name="Normalny 2 96 34" xfId="24732"/>
    <cellStyle name="Normalny 2 96 34 2" xfId="24733"/>
    <cellStyle name="Normalny 2 96 34 3" xfId="24734"/>
    <cellStyle name="Normalny 2 96 34 4" xfId="24735"/>
    <cellStyle name="Normalny 2 96 34 5" xfId="24736"/>
    <cellStyle name="Normalny 2 96 34 6" xfId="24737"/>
    <cellStyle name="Normalny 2 96 35" xfId="24738"/>
    <cellStyle name="Normalny 2 96 35 2" xfId="24739"/>
    <cellStyle name="Normalny 2 96 35 3" xfId="24740"/>
    <cellStyle name="Normalny 2 96 35 4" xfId="24741"/>
    <cellStyle name="Normalny 2 96 35 5" xfId="24742"/>
    <cellStyle name="Normalny 2 96 35 6" xfId="24743"/>
    <cellStyle name="Normalny 2 96 36" xfId="24744"/>
    <cellStyle name="Normalny 2 96 36 2" xfId="24745"/>
    <cellStyle name="Normalny 2 96 36 3" xfId="24746"/>
    <cellStyle name="Normalny 2 96 36 4" xfId="24747"/>
    <cellStyle name="Normalny 2 96 36 5" xfId="24748"/>
    <cellStyle name="Normalny 2 96 36 6" xfId="24749"/>
    <cellStyle name="Normalny 2 96 37" xfId="24750"/>
    <cellStyle name="Normalny 2 96 37 2" xfId="24751"/>
    <cellStyle name="Normalny 2 96 37 3" xfId="24752"/>
    <cellStyle name="Normalny 2 96 37 4" xfId="24753"/>
    <cellStyle name="Normalny 2 96 37 5" xfId="24754"/>
    <cellStyle name="Normalny 2 96 37 6" xfId="24755"/>
    <cellStyle name="Normalny 2 96 38" xfId="24756"/>
    <cellStyle name="Normalny 2 96 38 2" xfId="24757"/>
    <cellStyle name="Normalny 2 96 38 3" xfId="24758"/>
    <cellStyle name="Normalny 2 96 38 4" xfId="24759"/>
    <cellStyle name="Normalny 2 96 38 5" xfId="24760"/>
    <cellStyle name="Normalny 2 96 38 6" xfId="24761"/>
    <cellStyle name="Normalny 2 96 39" xfId="24762"/>
    <cellStyle name="Normalny 2 96 39 2" xfId="24763"/>
    <cellStyle name="Normalny 2 96 39 3" xfId="24764"/>
    <cellStyle name="Normalny 2 96 39 4" xfId="24765"/>
    <cellStyle name="Normalny 2 96 39 5" xfId="24766"/>
    <cellStyle name="Normalny 2 96 39 6" xfId="24767"/>
    <cellStyle name="Normalny 2 96 4" xfId="24768"/>
    <cellStyle name="Normalny 2 96 4 2" xfId="24769"/>
    <cellStyle name="Normalny 2 96 4 3" xfId="24770"/>
    <cellStyle name="Normalny 2 96 4 4" xfId="24771"/>
    <cellStyle name="Normalny 2 96 4 5" xfId="24772"/>
    <cellStyle name="Normalny 2 96 4 6" xfId="24773"/>
    <cellStyle name="Normalny 2 96 40" xfId="24774"/>
    <cellStyle name="Normalny 2 96 40 2" xfId="24775"/>
    <cellStyle name="Normalny 2 96 40 3" xfId="24776"/>
    <cellStyle name="Normalny 2 96 40 4" xfId="24777"/>
    <cellStyle name="Normalny 2 96 40 5" xfId="24778"/>
    <cellStyle name="Normalny 2 96 40 6" xfId="24779"/>
    <cellStyle name="Normalny 2 96 41" xfId="24780"/>
    <cellStyle name="Normalny 2 96 41 2" xfId="24781"/>
    <cellStyle name="Normalny 2 96 41 3" xfId="24782"/>
    <cellStyle name="Normalny 2 96 41 4" xfId="24783"/>
    <cellStyle name="Normalny 2 96 41 5" xfId="24784"/>
    <cellStyle name="Normalny 2 96 41 6" xfId="24785"/>
    <cellStyle name="Normalny 2 96 42" xfId="24786"/>
    <cellStyle name="Normalny 2 96 42 2" xfId="24787"/>
    <cellStyle name="Normalny 2 96 42 3" xfId="24788"/>
    <cellStyle name="Normalny 2 96 42 4" xfId="24789"/>
    <cellStyle name="Normalny 2 96 42 5" xfId="24790"/>
    <cellStyle name="Normalny 2 96 42 6" xfId="24791"/>
    <cellStyle name="Normalny 2 96 43" xfId="24792"/>
    <cellStyle name="Normalny 2 96 43 2" xfId="24793"/>
    <cellStyle name="Normalny 2 96 43 3" xfId="24794"/>
    <cellStyle name="Normalny 2 96 43 4" xfId="24795"/>
    <cellStyle name="Normalny 2 96 43 5" xfId="24796"/>
    <cellStyle name="Normalny 2 96 43 6" xfId="24797"/>
    <cellStyle name="Normalny 2 96 44" xfId="24798"/>
    <cellStyle name="Normalny 2 96 44 2" xfId="24799"/>
    <cellStyle name="Normalny 2 96 44 3" xfId="24800"/>
    <cellStyle name="Normalny 2 96 44 4" xfId="24801"/>
    <cellStyle name="Normalny 2 96 44 5" xfId="24802"/>
    <cellStyle name="Normalny 2 96 44 6" xfId="24803"/>
    <cellStyle name="Normalny 2 96 45" xfId="24804"/>
    <cellStyle name="Normalny 2 96 45 2" xfId="24805"/>
    <cellStyle name="Normalny 2 96 45 3" xfId="24806"/>
    <cellStyle name="Normalny 2 96 45 4" xfId="24807"/>
    <cellStyle name="Normalny 2 96 45 5" xfId="24808"/>
    <cellStyle name="Normalny 2 96 45 6" xfId="24809"/>
    <cellStyle name="Normalny 2 96 46" xfId="24810"/>
    <cellStyle name="Normalny 2 96 46 2" xfId="24811"/>
    <cellStyle name="Normalny 2 96 46 3" xfId="24812"/>
    <cellStyle name="Normalny 2 96 46 4" xfId="24813"/>
    <cellStyle name="Normalny 2 96 46 5" xfId="24814"/>
    <cellStyle name="Normalny 2 96 46 6" xfId="24815"/>
    <cellStyle name="Normalny 2 96 47" xfId="24816"/>
    <cellStyle name="Normalny 2 96 47 2" xfId="24817"/>
    <cellStyle name="Normalny 2 96 47 3" xfId="24818"/>
    <cellStyle name="Normalny 2 96 47 4" xfId="24819"/>
    <cellStyle name="Normalny 2 96 47 5" xfId="24820"/>
    <cellStyle name="Normalny 2 96 47 6" xfId="24821"/>
    <cellStyle name="Normalny 2 96 48" xfId="24822"/>
    <cellStyle name="Normalny 2 96 48 2" xfId="24823"/>
    <cellStyle name="Normalny 2 96 48 3" xfId="24824"/>
    <cellStyle name="Normalny 2 96 48 4" xfId="24825"/>
    <cellStyle name="Normalny 2 96 48 5" xfId="24826"/>
    <cellStyle name="Normalny 2 96 48 6" xfId="24827"/>
    <cellStyle name="Normalny 2 96 49" xfId="24828"/>
    <cellStyle name="Normalny 2 96 49 2" xfId="24829"/>
    <cellStyle name="Normalny 2 96 49 3" xfId="24830"/>
    <cellStyle name="Normalny 2 96 49 4" xfId="24831"/>
    <cellStyle name="Normalny 2 96 49 5" xfId="24832"/>
    <cellStyle name="Normalny 2 96 49 6" xfId="24833"/>
    <cellStyle name="Normalny 2 96 5" xfId="24834"/>
    <cellStyle name="Normalny 2 96 5 2" xfId="24835"/>
    <cellStyle name="Normalny 2 96 5 3" xfId="24836"/>
    <cellStyle name="Normalny 2 96 5 4" xfId="24837"/>
    <cellStyle name="Normalny 2 96 5 5" xfId="24838"/>
    <cellStyle name="Normalny 2 96 5 6" xfId="24839"/>
    <cellStyle name="Normalny 2 96 50" xfId="24840"/>
    <cellStyle name="Normalny 2 96 50 2" xfId="24841"/>
    <cellStyle name="Normalny 2 96 50 3" xfId="24842"/>
    <cellStyle name="Normalny 2 96 50 4" xfId="24843"/>
    <cellStyle name="Normalny 2 96 50 5" xfId="24844"/>
    <cellStyle name="Normalny 2 96 50 6" xfId="24845"/>
    <cellStyle name="Normalny 2 96 51" xfId="24846"/>
    <cellStyle name="Normalny 2 96 51 2" xfId="24847"/>
    <cellStyle name="Normalny 2 96 51 3" xfId="24848"/>
    <cellStyle name="Normalny 2 96 51 4" xfId="24849"/>
    <cellStyle name="Normalny 2 96 51 5" xfId="24850"/>
    <cellStyle name="Normalny 2 96 51 6" xfId="24851"/>
    <cellStyle name="Normalny 2 96 52" xfId="24852"/>
    <cellStyle name="Normalny 2 96 52 2" xfId="24853"/>
    <cellStyle name="Normalny 2 96 52 3" xfId="24854"/>
    <cellStyle name="Normalny 2 96 52 4" xfId="24855"/>
    <cellStyle name="Normalny 2 96 52 5" xfId="24856"/>
    <cellStyle name="Normalny 2 96 52 6" xfId="24857"/>
    <cellStyle name="Normalny 2 96 53" xfId="24858"/>
    <cellStyle name="Normalny 2 96 53 2" xfId="24859"/>
    <cellStyle name="Normalny 2 96 53 3" xfId="24860"/>
    <cellStyle name="Normalny 2 96 53 4" xfId="24861"/>
    <cellStyle name="Normalny 2 96 53 5" xfId="24862"/>
    <cellStyle name="Normalny 2 96 53 6" xfId="24863"/>
    <cellStyle name="Normalny 2 96 54" xfId="24864"/>
    <cellStyle name="Normalny 2 96 54 2" xfId="24865"/>
    <cellStyle name="Normalny 2 96 54 3" xfId="24866"/>
    <cellStyle name="Normalny 2 96 54 4" xfId="24867"/>
    <cellStyle name="Normalny 2 96 54 5" xfId="24868"/>
    <cellStyle name="Normalny 2 96 54 6" xfId="24869"/>
    <cellStyle name="Normalny 2 96 55" xfId="24870"/>
    <cellStyle name="Normalny 2 96 55 2" xfId="24871"/>
    <cellStyle name="Normalny 2 96 55 3" xfId="24872"/>
    <cellStyle name="Normalny 2 96 55 4" xfId="24873"/>
    <cellStyle name="Normalny 2 96 55 5" xfId="24874"/>
    <cellStyle name="Normalny 2 96 55 6" xfId="24875"/>
    <cellStyle name="Normalny 2 96 56" xfId="24876"/>
    <cellStyle name="Normalny 2 96 56 2" xfId="24877"/>
    <cellStyle name="Normalny 2 96 56 3" xfId="24878"/>
    <cellStyle name="Normalny 2 96 56 4" xfId="24879"/>
    <cellStyle name="Normalny 2 96 56 5" xfId="24880"/>
    <cellStyle name="Normalny 2 96 56 6" xfId="24881"/>
    <cellStyle name="Normalny 2 96 57" xfId="24882"/>
    <cellStyle name="Normalny 2 96 57 2" xfId="24883"/>
    <cellStyle name="Normalny 2 96 57 3" xfId="24884"/>
    <cellStyle name="Normalny 2 96 57 4" xfId="24885"/>
    <cellStyle name="Normalny 2 96 57 5" xfId="24886"/>
    <cellStyle name="Normalny 2 96 57 6" xfId="24887"/>
    <cellStyle name="Normalny 2 96 58" xfId="24888"/>
    <cellStyle name="Normalny 2 96 58 2" xfId="24889"/>
    <cellStyle name="Normalny 2 96 58 3" xfId="24890"/>
    <cellStyle name="Normalny 2 96 58 4" xfId="24891"/>
    <cellStyle name="Normalny 2 96 58 5" xfId="24892"/>
    <cellStyle name="Normalny 2 96 58 6" xfId="24893"/>
    <cellStyle name="Normalny 2 96 59" xfId="24894"/>
    <cellStyle name="Normalny 2 96 59 2" xfId="24895"/>
    <cellStyle name="Normalny 2 96 59 3" xfId="24896"/>
    <cellStyle name="Normalny 2 96 59 4" xfId="24897"/>
    <cellStyle name="Normalny 2 96 59 5" xfId="24898"/>
    <cellStyle name="Normalny 2 96 59 6" xfId="24899"/>
    <cellStyle name="Normalny 2 96 6" xfId="24900"/>
    <cellStyle name="Normalny 2 96 6 10" xfId="24901"/>
    <cellStyle name="Normalny 2 96 6 11" xfId="24902"/>
    <cellStyle name="Normalny 2 96 6 12" xfId="24903"/>
    <cellStyle name="Normalny 2 96 6 13" xfId="24904"/>
    <cellStyle name="Normalny 2 96 6 14" xfId="24905"/>
    <cellStyle name="Normalny 2 96 6 15" xfId="24906"/>
    <cellStyle name="Normalny 2 96 6 16" xfId="24907"/>
    <cellStyle name="Normalny 2 96 6 17" xfId="24908"/>
    <cellStyle name="Normalny 2 96 6 18" xfId="24909"/>
    <cellStyle name="Normalny 2 96 6 19" xfId="24910"/>
    <cellStyle name="Normalny 2 96 6 2" xfId="24911"/>
    <cellStyle name="Normalny 2 96 6 2 10" xfId="24912"/>
    <cellStyle name="Normalny 2 96 6 2 10 2" xfId="24913"/>
    <cellStyle name="Normalny 2 96 6 2 10 3" xfId="24914"/>
    <cellStyle name="Normalny 2 96 6 2 10 4" xfId="24915"/>
    <cellStyle name="Normalny 2 96 6 2 10 5" xfId="24916"/>
    <cellStyle name="Normalny 2 96 6 2 10 6" xfId="24917"/>
    <cellStyle name="Normalny 2 96 6 2 100" xfId="24918"/>
    <cellStyle name="Normalny 2 96 6 2 11" xfId="24919"/>
    <cellStyle name="Normalny 2 96 6 2 11 2" xfId="24920"/>
    <cellStyle name="Normalny 2 96 6 2 11 3" xfId="24921"/>
    <cellStyle name="Normalny 2 96 6 2 11 4" xfId="24922"/>
    <cellStyle name="Normalny 2 96 6 2 11 5" xfId="24923"/>
    <cellStyle name="Normalny 2 96 6 2 11 6" xfId="24924"/>
    <cellStyle name="Normalny 2 96 6 2 12" xfId="24925"/>
    <cellStyle name="Normalny 2 96 6 2 12 2" xfId="24926"/>
    <cellStyle name="Normalny 2 96 6 2 12 3" xfId="24927"/>
    <cellStyle name="Normalny 2 96 6 2 12 4" xfId="24928"/>
    <cellStyle name="Normalny 2 96 6 2 12 5" xfId="24929"/>
    <cellStyle name="Normalny 2 96 6 2 12 6" xfId="24930"/>
    <cellStyle name="Normalny 2 96 6 2 13" xfId="24931"/>
    <cellStyle name="Normalny 2 96 6 2 13 2" xfId="24932"/>
    <cellStyle name="Normalny 2 96 6 2 13 3" xfId="24933"/>
    <cellStyle name="Normalny 2 96 6 2 13 4" xfId="24934"/>
    <cellStyle name="Normalny 2 96 6 2 13 5" xfId="24935"/>
    <cellStyle name="Normalny 2 96 6 2 13 6" xfId="24936"/>
    <cellStyle name="Normalny 2 96 6 2 14" xfId="24937"/>
    <cellStyle name="Normalny 2 96 6 2 14 2" xfId="24938"/>
    <cellStyle name="Normalny 2 96 6 2 14 3" xfId="24939"/>
    <cellStyle name="Normalny 2 96 6 2 14 4" xfId="24940"/>
    <cellStyle name="Normalny 2 96 6 2 14 5" xfId="24941"/>
    <cellStyle name="Normalny 2 96 6 2 14 6" xfId="24942"/>
    <cellStyle name="Normalny 2 96 6 2 15" xfId="24943"/>
    <cellStyle name="Normalny 2 96 6 2 15 2" xfId="24944"/>
    <cellStyle name="Normalny 2 96 6 2 15 3" xfId="24945"/>
    <cellStyle name="Normalny 2 96 6 2 15 4" xfId="24946"/>
    <cellStyle name="Normalny 2 96 6 2 15 5" xfId="24947"/>
    <cellStyle name="Normalny 2 96 6 2 15 6" xfId="24948"/>
    <cellStyle name="Normalny 2 96 6 2 16" xfId="24949"/>
    <cellStyle name="Normalny 2 96 6 2 16 2" xfId="24950"/>
    <cellStyle name="Normalny 2 96 6 2 16 3" xfId="24951"/>
    <cellStyle name="Normalny 2 96 6 2 16 4" xfId="24952"/>
    <cellStyle name="Normalny 2 96 6 2 16 5" xfId="24953"/>
    <cellStyle name="Normalny 2 96 6 2 16 6" xfId="24954"/>
    <cellStyle name="Normalny 2 96 6 2 17" xfId="24955"/>
    <cellStyle name="Normalny 2 96 6 2 17 2" xfId="24956"/>
    <cellStyle name="Normalny 2 96 6 2 17 3" xfId="24957"/>
    <cellStyle name="Normalny 2 96 6 2 17 4" xfId="24958"/>
    <cellStyle name="Normalny 2 96 6 2 17 5" xfId="24959"/>
    <cellStyle name="Normalny 2 96 6 2 17 6" xfId="24960"/>
    <cellStyle name="Normalny 2 96 6 2 18" xfId="24961"/>
    <cellStyle name="Normalny 2 96 6 2 18 2" xfId="24962"/>
    <cellStyle name="Normalny 2 96 6 2 18 3" xfId="24963"/>
    <cellStyle name="Normalny 2 96 6 2 18 4" xfId="24964"/>
    <cellStyle name="Normalny 2 96 6 2 18 5" xfId="24965"/>
    <cellStyle name="Normalny 2 96 6 2 18 6" xfId="24966"/>
    <cellStyle name="Normalny 2 96 6 2 19" xfId="24967"/>
    <cellStyle name="Normalny 2 96 6 2 19 2" xfId="24968"/>
    <cellStyle name="Normalny 2 96 6 2 19 3" xfId="24969"/>
    <cellStyle name="Normalny 2 96 6 2 19 4" xfId="24970"/>
    <cellStyle name="Normalny 2 96 6 2 19 5" xfId="24971"/>
    <cellStyle name="Normalny 2 96 6 2 19 6" xfId="24972"/>
    <cellStyle name="Normalny 2 96 6 2 2" xfId="24973"/>
    <cellStyle name="Normalny 2 96 6 2 2 10" xfId="24974"/>
    <cellStyle name="Normalny 2 96 6 2 2 11" xfId="24975"/>
    <cellStyle name="Normalny 2 96 6 2 2 12" xfId="24976"/>
    <cellStyle name="Normalny 2 96 6 2 2 13" xfId="24977"/>
    <cellStyle name="Normalny 2 96 6 2 2 14" xfId="24978"/>
    <cellStyle name="Normalny 2 96 6 2 2 15" xfId="24979"/>
    <cellStyle name="Normalny 2 96 6 2 2 16" xfId="24980"/>
    <cellStyle name="Normalny 2 96 6 2 2 17" xfId="24981"/>
    <cellStyle name="Normalny 2 96 6 2 2 18" xfId="24982"/>
    <cellStyle name="Normalny 2 96 6 2 2 19" xfId="24983"/>
    <cellStyle name="Normalny 2 96 6 2 2 2" xfId="24984"/>
    <cellStyle name="Normalny 2 96 6 2 2 2 10" xfId="24985"/>
    <cellStyle name="Normalny 2 96 6 2 2 2 10 2" xfId="24986"/>
    <cellStyle name="Normalny 2 96 6 2 2 2 10 3" xfId="24987"/>
    <cellStyle name="Normalny 2 96 6 2 2 2 10 4" xfId="24988"/>
    <cellStyle name="Normalny 2 96 6 2 2 2 10 5" xfId="24989"/>
    <cellStyle name="Normalny 2 96 6 2 2 2 10 6" xfId="24990"/>
    <cellStyle name="Normalny 2 96 6 2 2 2 11" xfId="24991"/>
    <cellStyle name="Normalny 2 96 6 2 2 2 11 2" xfId="24992"/>
    <cellStyle name="Normalny 2 96 6 2 2 2 11 3" xfId="24993"/>
    <cellStyle name="Normalny 2 96 6 2 2 2 11 4" xfId="24994"/>
    <cellStyle name="Normalny 2 96 6 2 2 2 11 5" xfId="24995"/>
    <cellStyle name="Normalny 2 96 6 2 2 2 11 6" xfId="24996"/>
    <cellStyle name="Normalny 2 96 6 2 2 2 12" xfId="24997"/>
    <cellStyle name="Normalny 2 96 6 2 2 2 12 2" xfId="24998"/>
    <cellStyle name="Normalny 2 96 6 2 2 2 12 3" xfId="24999"/>
    <cellStyle name="Normalny 2 96 6 2 2 2 12 4" xfId="25000"/>
    <cellStyle name="Normalny 2 96 6 2 2 2 12 5" xfId="25001"/>
    <cellStyle name="Normalny 2 96 6 2 2 2 12 6" xfId="25002"/>
    <cellStyle name="Normalny 2 96 6 2 2 2 13" xfId="25003"/>
    <cellStyle name="Normalny 2 96 6 2 2 2 13 2" xfId="25004"/>
    <cellStyle name="Normalny 2 96 6 2 2 2 13 3" xfId="25005"/>
    <cellStyle name="Normalny 2 96 6 2 2 2 13 4" xfId="25006"/>
    <cellStyle name="Normalny 2 96 6 2 2 2 13 5" xfId="25007"/>
    <cellStyle name="Normalny 2 96 6 2 2 2 13 6" xfId="25008"/>
    <cellStyle name="Normalny 2 96 6 2 2 2 14" xfId="25009"/>
    <cellStyle name="Normalny 2 96 6 2 2 2 14 2" xfId="25010"/>
    <cellStyle name="Normalny 2 96 6 2 2 2 14 3" xfId="25011"/>
    <cellStyle name="Normalny 2 96 6 2 2 2 14 4" xfId="25012"/>
    <cellStyle name="Normalny 2 96 6 2 2 2 14 5" xfId="25013"/>
    <cellStyle name="Normalny 2 96 6 2 2 2 14 6" xfId="25014"/>
    <cellStyle name="Normalny 2 96 6 2 2 2 15" xfId="25015"/>
    <cellStyle name="Normalny 2 96 6 2 2 2 15 2" xfId="25016"/>
    <cellStyle name="Normalny 2 96 6 2 2 2 15 3" xfId="25017"/>
    <cellStyle name="Normalny 2 96 6 2 2 2 15 4" xfId="25018"/>
    <cellStyle name="Normalny 2 96 6 2 2 2 15 5" xfId="25019"/>
    <cellStyle name="Normalny 2 96 6 2 2 2 15 6" xfId="25020"/>
    <cellStyle name="Normalny 2 96 6 2 2 2 16" xfId="25021"/>
    <cellStyle name="Normalny 2 96 6 2 2 2 16 2" xfId="25022"/>
    <cellStyle name="Normalny 2 96 6 2 2 2 16 3" xfId="25023"/>
    <cellStyle name="Normalny 2 96 6 2 2 2 16 4" xfId="25024"/>
    <cellStyle name="Normalny 2 96 6 2 2 2 16 5" xfId="25025"/>
    <cellStyle name="Normalny 2 96 6 2 2 2 16 6" xfId="25026"/>
    <cellStyle name="Normalny 2 96 6 2 2 2 17" xfId="25027"/>
    <cellStyle name="Normalny 2 96 6 2 2 2 17 2" xfId="25028"/>
    <cellStyle name="Normalny 2 96 6 2 2 2 17 3" xfId="25029"/>
    <cellStyle name="Normalny 2 96 6 2 2 2 17 4" xfId="25030"/>
    <cellStyle name="Normalny 2 96 6 2 2 2 17 5" xfId="25031"/>
    <cellStyle name="Normalny 2 96 6 2 2 2 17 6" xfId="25032"/>
    <cellStyle name="Normalny 2 96 6 2 2 2 18" xfId="25033"/>
    <cellStyle name="Normalny 2 96 6 2 2 2 18 2" xfId="25034"/>
    <cellStyle name="Normalny 2 96 6 2 2 2 18 3" xfId="25035"/>
    <cellStyle name="Normalny 2 96 6 2 2 2 18 4" xfId="25036"/>
    <cellStyle name="Normalny 2 96 6 2 2 2 18 5" xfId="25037"/>
    <cellStyle name="Normalny 2 96 6 2 2 2 18 6" xfId="25038"/>
    <cellStyle name="Normalny 2 96 6 2 2 2 19" xfId="25039"/>
    <cellStyle name="Normalny 2 96 6 2 2 2 19 2" xfId="25040"/>
    <cellStyle name="Normalny 2 96 6 2 2 2 19 3" xfId="25041"/>
    <cellStyle name="Normalny 2 96 6 2 2 2 19 4" xfId="25042"/>
    <cellStyle name="Normalny 2 96 6 2 2 2 19 5" xfId="25043"/>
    <cellStyle name="Normalny 2 96 6 2 2 2 19 6" xfId="25044"/>
    <cellStyle name="Normalny 2 96 6 2 2 2 2" xfId="25045"/>
    <cellStyle name="Normalny 2 96 6 2 2 2 2 2" xfId="25046"/>
    <cellStyle name="Normalny 2 96 6 2 2 2 2 2 2" xfId="25047"/>
    <cellStyle name="Normalny 2 96 6 2 2 2 2 2 3" xfId="25048"/>
    <cellStyle name="Normalny 2 96 6 2 2 2 2 2 4" xfId="25049"/>
    <cellStyle name="Normalny 2 96 6 2 2 2 2 2 5" xfId="25050"/>
    <cellStyle name="Normalny 2 96 6 2 2 2 2 2 6" xfId="25051"/>
    <cellStyle name="Normalny 2 96 6 2 2 2 20" xfId="25052"/>
    <cellStyle name="Normalny 2 96 6 2 2 2 20 2" xfId="25053"/>
    <cellStyle name="Normalny 2 96 6 2 2 2 20 3" xfId="25054"/>
    <cellStyle name="Normalny 2 96 6 2 2 2 20 4" xfId="25055"/>
    <cellStyle name="Normalny 2 96 6 2 2 2 20 5" xfId="25056"/>
    <cellStyle name="Normalny 2 96 6 2 2 2 20 6" xfId="25057"/>
    <cellStyle name="Normalny 2 96 6 2 2 2 21" xfId="25058"/>
    <cellStyle name="Normalny 2 96 6 2 2 2 21 2" xfId="25059"/>
    <cellStyle name="Normalny 2 96 6 2 2 2 21 3" xfId="25060"/>
    <cellStyle name="Normalny 2 96 6 2 2 2 21 4" xfId="25061"/>
    <cellStyle name="Normalny 2 96 6 2 2 2 21 5" xfId="25062"/>
    <cellStyle name="Normalny 2 96 6 2 2 2 21 6" xfId="25063"/>
    <cellStyle name="Normalny 2 96 6 2 2 2 22" xfId="25064"/>
    <cellStyle name="Normalny 2 96 6 2 2 2 22 2" xfId="25065"/>
    <cellStyle name="Normalny 2 96 6 2 2 2 22 3" xfId="25066"/>
    <cellStyle name="Normalny 2 96 6 2 2 2 22 4" xfId="25067"/>
    <cellStyle name="Normalny 2 96 6 2 2 2 22 5" xfId="25068"/>
    <cellStyle name="Normalny 2 96 6 2 2 2 22 6" xfId="25069"/>
    <cellStyle name="Normalny 2 96 6 2 2 2 23" xfId="25070"/>
    <cellStyle name="Normalny 2 96 6 2 2 2 23 2" xfId="25071"/>
    <cellStyle name="Normalny 2 96 6 2 2 2 23 3" xfId="25072"/>
    <cellStyle name="Normalny 2 96 6 2 2 2 23 4" xfId="25073"/>
    <cellStyle name="Normalny 2 96 6 2 2 2 23 5" xfId="25074"/>
    <cellStyle name="Normalny 2 96 6 2 2 2 23 6" xfId="25075"/>
    <cellStyle name="Normalny 2 96 6 2 2 2 24" xfId="25076"/>
    <cellStyle name="Normalny 2 96 6 2 2 2 24 2" xfId="25077"/>
    <cellStyle name="Normalny 2 96 6 2 2 2 24 3" xfId="25078"/>
    <cellStyle name="Normalny 2 96 6 2 2 2 24 4" xfId="25079"/>
    <cellStyle name="Normalny 2 96 6 2 2 2 24 5" xfId="25080"/>
    <cellStyle name="Normalny 2 96 6 2 2 2 24 6" xfId="25081"/>
    <cellStyle name="Normalny 2 96 6 2 2 2 25" xfId="25082"/>
    <cellStyle name="Normalny 2 96 6 2 2 2 26" xfId="25083"/>
    <cellStyle name="Normalny 2 96 6 2 2 2 27" xfId="25084"/>
    <cellStyle name="Normalny 2 96 6 2 2 2 28" xfId="25085"/>
    <cellStyle name="Normalny 2 96 6 2 2 2 3" xfId="25086"/>
    <cellStyle name="Normalny 2 96 6 2 2 2 3 2" xfId="25087"/>
    <cellStyle name="Normalny 2 96 6 2 2 2 3 3" xfId="25088"/>
    <cellStyle name="Normalny 2 96 6 2 2 2 3 4" xfId="25089"/>
    <cellStyle name="Normalny 2 96 6 2 2 2 3 5" xfId="25090"/>
    <cellStyle name="Normalny 2 96 6 2 2 2 3 6" xfId="25091"/>
    <cellStyle name="Normalny 2 96 6 2 2 2 4" xfId="25092"/>
    <cellStyle name="Normalny 2 96 6 2 2 2 4 2" xfId="25093"/>
    <cellStyle name="Normalny 2 96 6 2 2 2 4 3" xfId="25094"/>
    <cellStyle name="Normalny 2 96 6 2 2 2 4 4" xfId="25095"/>
    <cellStyle name="Normalny 2 96 6 2 2 2 4 5" xfId="25096"/>
    <cellStyle name="Normalny 2 96 6 2 2 2 4 6" xfId="25097"/>
    <cellStyle name="Normalny 2 96 6 2 2 2 5" xfId="25098"/>
    <cellStyle name="Normalny 2 96 6 2 2 2 5 2" xfId="25099"/>
    <cellStyle name="Normalny 2 96 6 2 2 2 5 3" xfId="25100"/>
    <cellStyle name="Normalny 2 96 6 2 2 2 5 4" xfId="25101"/>
    <cellStyle name="Normalny 2 96 6 2 2 2 5 5" xfId="25102"/>
    <cellStyle name="Normalny 2 96 6 2 2 2 5 6" xfId="25103"/>
    <cellStyle name="Normalny 2 96 6 2 2 2 6" xfId="25104"/>
    <cellStyle name="Normalny 2 96 6 2 2 2 6 2" xfId="25105"/>
    <cellStyle name="Normalny 2 96 6 2 2 2 6 3" xfId="25106"/>
    <cellStyle name="Normalny 2 96 6 2 2 2 6 4" xfId="25107"/>
    <cellStyle name="Normalny 2 96 6 2 2 2 6 5" xfId="25108"/>
    <cellStyle name="Normalny 2 96 6 2 2 2 6 6" xfId="25109"/>
    <cellStyle name="Normalny 2 96 6 2 2 2 7" xfId="25110"/>
    <cellStyle name="Normalny 2 96 6 2 2 2 7 2" xfId="25111"/>
    <cellStyle name="Normalny 2 96 6 2 2 2 7 3" xfId="25112"/>
    <cellStyle name="Normalny 2 96 6 2 2 2 7 4" xfId="25113"/>
    <cellStyle name="Normalny 2 96 6 2 2 2 7 5" xfId="25114"/>
    <cellStyle name="Normalny 2 96 6 2 2 2 7 6" xfId="25115"/>
    <cellStyle name="Normalny 2 96 6 2 2 2 8" xfId="25116"/>
    <cellStyle name="Normalny 2 96 6 2 2 2 8 2" xfId="25117"/>
    <cellStyle name="Normalny 2 96 6 2 2 2 8 3" xfId="25118"/>
    <cellStyle name="Normalny 2 96 6 2 2 2 8 4" xfId="25119"/>
    <cellStyle name="Normalny 2 96 6 2 2 2 8 5" xfId="25120"/>
    <cellStyle name="Normalny 2 96 6 2 2 2 8 6" xfId="25121"/>
    <cellStyle name="Normalny 2 96 6 2 2 2 9" xfId="25122"/>
    <cellStyle name="Normalny 2 96 6 2 2 2 9 2" xfId="25123"/>
    <cellStyle name="Normalny 2 96 6 2 2 2 9 3" xfId="25124"/>
    <cellStyle name="Normalny 2 96 6 2 2 2 9 4" xfId="25125"/>
    <cellStyle name="Normalny 2 96 6 2 2 2 9 5" xfId="25126"/>
    <cellStyle name="Normalny 2 96 6 2 2 2 9 6" xfId="25127"/>
    <cellStyle name="Normalny 2 96 6 2 2 20" xfId="25128"/>
    <cellStyle name="Normalny 2 96 6 2 2 21" xfId="25129"/>
    <cellStyle name="Normalny 2 96 6 2 2 22" xfId="25130"/>
    <cellStyle name="Normalny 2 96 6 2 2 23" xfId="25131"/>
    <cellStyle name="Normalny 2 96 6 2 2 24" xfId="25132"/>
    <cellStyle name="Normalny 2 96 6 2 2 25" xfId="25133"/>
    <cellStyle name="Normalny 2 96 6 2 2 26" xfId="25134"/>
    <cellStyle name="Normalny 2 96 6 2 2 3" xfId="25135"/>
    <cellStyle name="Normalny 2 96 6 2 2 3 2" xfId="25136"/>
    <cellStyle name="Normalny 2 96 6 2 2 3 3" xfId="25137"/>
    <cellStyle name="Normalny 2 96 6 2 2 3 4" xfId="25138"/>
    <cellStyle name="Normalny 2 96 6 2 2 3 5" xfId="25139"/>
    <cellStyle name="Normalny 2 96 6 2 2 3 6" xfId="25140"/>
    <cellStyle name="Normalny 2 96 6 2 2 4" xfId="25141"/>
    <cellStyle name="Normalny 2 96 6 2 2 4 2" xfId="25142"/>
    <cellStyle name="Normalny 2 96 6 2 2 4 3" xfId="25143"/>
    <cellStyle name="Normalny 2 96 6 2 2 4 4" xfId="25144"/>
    <cellStyle name="Normalny 2 96 6 2 2 4 5" xfId="25145"/>
    <cellStyle name="Normalny 2 96 6 2 2 4 6" xfId="25146"/>
    <cellStyle name="Normalny 2 96 6 2 2 5" xfId="25147"/>
    <cellStyle name="Normalny 2 96 6 2 2 5 2" xfId="25148"/>
    <cellStyle name="Normalny 2 96 6 2 2 5 3" xfId="25149"/>
    <cellStyle name="Normalny 2 96 6 2 2 5 4" xfId="25150"/>
    <cellStyle name="Normalny 2 96 6 2 2 5 5" xfId="25151"/>
    <cellStyle name="Normalny 2 96 6 2 2 5 6" xfId="25152"/>
    <cellStyle name="Normalny 2 96 6 2 2 6" xfId="25153"/>
    <cellStyle name="Normalny 2 96 6 2 2 7" xfId="25154"/>
    <cellStyle name="Normalny 2 96 6 2 2 8" xfId="25155"/>
    <cellStyle name="Normalny 2 96 6 2 2 9" xfId="25156"/>
    <cellStyle name="Normalny 2 96 6 2 20" xfId="25157"/>
    <cellStyle name="Normalny 2 96 6 2 20 2" xfId="25158"/>
    <cellStyle name="Normalny 2 96 6 2 20 3" xfId="25159"/>
    <cellStyle name="Normalny 2 96 6 2 20 4" xfId="25160"/>
    <cellStyle name="Normalny 2 96 6 2 20 5" xfId="25161"/>
    <cellStyle name="Normalny 2 96 6 2 20 6" xfId="25162"/>
    <cellStyle name="Normalny 2 96 6 2 21" xfId="25163"/>
    <cellStyle name="Normalny 2 96 6 2 21 2" xfId="25164"/>
    <cellStyle name="Normalny 2 96 6 2 21 3" xfId="25165"/>
    <cellStyle name="Normalny 2 96 6 2 21 4" xfId="25166"/>
    <cellStyle name="Normalny 2 96 6 2 21 5" xfId="25167"/>
    <cellStyle name="Normalny 2 96 6 2 21 6" xfId="25168"/>
    <cellStyle name="Normalny 2 96 6 2 22" xfId="25169"/>
    <cellStyle name="Normalny 2 96 6 2 22 2" xfId="25170"/>
    <cellStyle name="Normalny 2 96 6 2 22 3" xfId="25171"/>
    <cellStyle name="Normalny 2 96 6 2 22 4" xfId="25172"/>
    <cellStyle name="Normalny 2 96 6 2 22 5" xfId="25173"/>
    <cellStyle name="Normalny 2 96 6 2 22 6" xfId="25174"/>
    <cellStyle name="Normalny 2 96 6 2 23" xfId="25175"/>
    <cellStyle name="Normalny 2 96 6 2 23 2" xfId="25176"/>
    <cellStyle name="Normalny 2 96 6 2 23 3" xfId="25177"/>
    <cellStyle name="Normalny 2 96 6 2 23 4" xfId="25178"/>
    <cellStyle name="Normalny 2 96 6 2 23 5" xfId="25179"/>
    <cellStyle name="Normalny 2 96 6 2 23 6" xfId="25180"/>
    <cellStyle name="Normalny 2 96 6 2 24" xfId="25181"/>
    <cellStyle name="Normalny 2 96 6 2 24 2" xfId="25182"/>
    <cellStyle name="Normalny 2 96 6 2 24 3" xfId="25183"/>
    <cellStyle name="Normalny 2 96 6 2 24 4" xfId="25184"/>
    <cellStyle name="Normalny 2 96 6 2 24 5" xfId="25185"/>
    <cellStyle name="Normalny 2 96 6 2 24 6" xfId="25186"/>
    <cellStyle name="Normalny 2 96 6 2 25" xfId="25187"/>
    <cellStyle name="Normalny 2 96 6 2 25 2" xfId="25188"/>
    <cellStyle name="Normalny 2 96 6 2 25 3" xfId="25189"/>
    <cellStyle name="Normalny 2 96 6 2 25 4" xfId="25190"/>
    <cellStyle name="Normalny 2 96 6 2 25 5" xfId="25191"/>
    <cellStyle name="Normalny 2 96 6 2 25 6" xfId="25192"/>
    <cellStyle name="Normalny 2 96 6 2 26" xfId="25193"/>
    <cellStyle name="Normalny 2 96 6 2 26 2" xfId="25194"/>
    <cellStyle name="Normalny 2 96 6 2 26 3" xfId="25195"/>
    <cellStyle name="Normalny 2 96 6 2 26 4" xfId="25196"/>
    <cellStyle name="Normalny 2 96 6 2 26 5" xfId="25197"/>
    <cellStyle name="Normalny 2 96 6 2 26 6" xfId="25198"/>
    <cellStyle name="Normalny 2 96 6 2 27" xfId="25199"/>
    <cellStyle name="Normalny 2 96 6 2 27 2" xfId="25200"/>
    <cellStyle name="Normalny 2 96 6 2 27 3" xfId="25201"/>
    <cellStyle name="Normalny 2 96 6 2 27 4" xfId="25202"/>
    <cellStyle name="Normalny 2 96 6 2 27 5" xfId="25203"/>
    <cellStyle name="Normalny 2 96 6 2 27 6" xfId="25204"/>
    <cellStyle name="Normalny 2 96 6 2 28" xfId="25205"/>
    <cellStyle name="Normalny 2 96 6 2 28 2" xfId="25206"/>
    <cellStyle name="Normalny 2 96 6 2 28 3" xfId="25207"/>
    <cellStyle name="Normalny 2 96 6 2 28 4" xfId="25208"/>
    <cellStyle name="Normalny 2 96 6 2 28 5" xfId="25209"/>
    <cellStyle name="Normalny 2 96 6 2 28 6" xfId="25210"/>
    <cellStyle name="Normalny 2 96 6 2 29" xfId="25211"/>
    <cellStyle name="Normalny 2 96 6 2 29 2" xfId="25212"/>
    <cellStyle name="Normalny 2 96 6 2 29 3" xfId="25213"/>
    <cellStyle name="Normalny 2 96 6 2 29 4" xfId="25214"/>
    <cellStyle name="Normalny 2 96 6 2 29 5" xfId="25215"/>
    <cellStyle name="Normalny 2 96 6 2 29 6" xfId="25216"/>
    <cellStyle name="Normalny 2 96 6 2 3" xfId="25217"/>
    <cellStyle name="Normalny 2 96 6 2 3 2" xfId="25218"/>
    <cellStyle name="Normalny 2 96 6 2 3 3" xfId="25219"/>
    <cellStyle name="Normalny 2 96 6 2 3 4" xfId="25220"/>
    <cellStyle name="Normalny 2 96 6 2 3 5" xfId="25221"/>
    <cellStyle name="Normalny 2 96 6 2 3 6" xfId="25222"/>
    <cellStyle name="Normalny 2 96 6 2 30" xfId="25223"/>
    <cellStyle name="Normalny 2 96 6 2 30 2" xfId="25224"/>
    <cellStyle name="Normalny 2 96 6 2 30 3" xfId="25225"/>
    <cellStyle name="Normalny 2 96 6 2 30 4" xfId="25226"/>
    <cellStyle name="Normalny 2 96 6 2 30 5" xfId="25227"/>
    <cellStyle name="Normalny 2 96 6 2 30 6" xfId="25228"/>
    <cellStyle name="Normalny 2 96 6 2 31" xfId="25229"/>
    <cellStyle name="Normalny 2 96 6 2 31 2" xfId="25230"/>
    <cellStyle name="Normalny 2 96 6 2 31 3" xfId="25231"/>
    <cellStyle name="Normalny 2 96 6 2 31 4" xfId="25232"/>
    <cellStyle name="Normalny 2 96 6 2 31 5" xfId="25233"/>
    <cellStyle name="Normalny 2 96 6 2 31 6" xfId="25234"/>
    <cellStyle name="Normalny 2 96 6 2 32" xfId="25235"/>
    <cellStyle name="Normalny 2 96 6 2 32 2" xfId="25236"/>
    <cellStyle name="Normalny 2 96 6 2 32 3" xfId="25237"/>
    <cellStyle name="Normalny 2 96 6 2 32 4" xfId="25238"/>
    <cellStyle name="Normalny 2 96 6 2 32 5" xfId="25239"/>
    <cellStyle name="Normalny 2 96 6 2 32 6" xfId="25240"/>
    <cellStyle name="Normalny 2 96 6 2 33" xfId="25241"/>
    <cellStyle name="Normalny 2 96 6 2 33 2" xfId="25242"/>
    <cellStyle name="Normalny 2 96 6 2 33 3" xfId="25243"/>
    <cellStyle name="Normalny 2 96 6 2 33 4" xfId="25244"/>
    <cellStyle name="Normalny 2 96 6 2 33 5" xfId="25245"/>
    <cellStyle name="Normalny 2 96 6 2 33 6" xfId="25246"/>
    <cellStyle name="Normalny 2 96 6 2 34" xfId="25247"/>
    <cellStyle name="Normalny 2 96 6 2 34 2" xfId="25248"/>
    <cellStyle name="Normalny 2 96 6 2 34 3" xfId="25249"/>
    <cellStyle name="Normalny 2 96 6 2 34 4" xfId="25250"/>
    <cellStyle name="Normalny 2 96 6 2 34 5" xfId="25251"/>
    <cellStyle name="Normalny 2 96 6 2 34 6" xfId="25252"/>
    <cellStyle name="Normalny 2 96 6 2 35" xfId="25253"/>
    <cellStyle name="Normalny 2 96 6 2 35 2" xfId="25254"/>
    <cellStyle name="Normalny 2 96 6 2 35 3" xfId="25255"/>
    <cellStyle name="Normalny 2 96 6 2 35 4" xfId="25256"/>
    <cellStyle name="Normalny 2 96 6 2 35 5" xfId="25257"/>
    <cellStyle name="Normalny 2 96 6 2 35 6" xfId="25258"/>
    <cellStyle name="Normalny 2 96 6 2 36" xfId="25259"/>
    <cellStyle name="Normalny 2 96 6 2 36 2" xfId="25260"/>
    <cellStyle name="Normalny 2 96 6 2 36 3" xfId="25261"/>
    <cellStyle name="Normalny 2 96 6 2 36 4" xfId="25262"/>
    <cellStyle name="Normalny 2 96 6 2 36 5" xfId="25263"/>
    <cellStyle name="Normalny 2 96 6 2 36 6" xfId="25264"/>
    <cellStyle name="Normalny 2 96 6 2 37" xfId="25265"/>
    <cellStyle name="Normalny 2 96 6 2 37 2" xfId="25266"/>
    <cellStyle name="Normalny 2 96 6 2 37 3" xfId="25267"/>
    <cellStyle name="Normalny 2 96 6 2 37 4" xfId="25268"/>
    <cellStyle name="Normalny 2 96 6 2 37 5" xfId="25269"/>
    <cellStyle name="Normalny 2 96 6 2 37 6" xfId="25270"/>
    <cellStyle name="Normalny 2 96 6 2 38" xfId="25271"/>
    <cellStyle name="Normalny 2 96 6 2 38 2" xfId="25272"/>
    <cellStyle name="Normalny 2 96 6 2 38 3" xfId="25273"/>
    <cellStyle name="Normalny 2 96 6 2 38 4" xfId="25274"/>
    <cellStyle name="Normalny 2 96 6 2 38 5" xfId="25275"/>
    <cellStyle name="Normalny 2 96 6 2 38 6" xfId="25276"/>
    <cellStyle name="Normalny 2 96 6 2 39" xfId="25277"/>
    <cellStyle name="Normalny 2 96 6 2 39 2" xfId="25278"/>
    <cellStyle name="Normalny 2 96 6 2 39 3" xfId="25279"/>
    <cellStyle name="Normalny 2 96 6 2 39 4" xfId="25280"/>
    <cellStyle name="Normalny 2 96 6 2 39 5" xfId="25281"/>
    <cellStyle name="Normalny 2 96 6 2 39 6" xfId="25282"/>
    <cellStyle name="Normalny 2 96 6 2 4" xfId="25283"/>
    <cellStyle name="Normalny 2 96 6 2 4 2" xfId="25284"/>
    <cellStyle name="Normalny 2 96 6 2 4 3" xfId="25285"/>
    <cellStyle name="Normalny 2 96 6 2 4 4" xfId="25286"/>
    <cellStyle name="Normalny 2 96 6 2 4 5" xfId="25287"/>
    <cellStyle name="Normalny 2 96 6 2 4 6" xfId="25288"/>
    <cellStyle name="Normalny 2 96 6 2 40" xfId="25289"/>
    <cellStyle name="Normalny 2 96 6 2 40 2" xfId="25290"/>
    <cellStyle name="Normalny 2 96 6 2 40 3" xfId="25291"/>
    <cellStyle name="Normalny 2 96 6 2 40 4" xfId="25292"/>
    <cellStyle name="Normalny 2 96 6 2 40 5" xfId="25293"/>
    <cellStyle name="Normalny 2 96 6 2 40 6" xfId="25294"/>
    <cellStyle name="Normalny 2 96 6 2 41" xfId="25295"/>
    <cellStyle name="Normalny 2 96 6 2 41 2" xfId="25296"/>
    <cellStyle name="Normalny 2 96 6 2 41 3" xfId="25297"/>
    <cellStyle name="Normalny 2 96 6 2 41 4" xfId="25298"/>
    <cellStyle name="Normalny 2 96 6 2 41 5" xfId="25299"/>
    <cellStyle name="Normalny 2 96 6 2 41 6" xfId="25300"/>
    <cellStyle name="Normalny 2 96 6 2 42" xfId="25301"/>
    <cellStyle name="Normalny 2 96 6 2 42 2" xfId="25302"/>
    <cellStyle name="Normalny 2 96 6 2 42 3" xfId="25303"/>
    <cellStyle name="Normalny 2 96 6 2 42 4" xfId="25304"/>
    <cellStyle name="Normalny 2 96 6 2 42 5" xfId="25305"/>
    <cellStyle name="Normalny 2 96 6 2 42 6" xfId="25306"/>
    <cellStyle name="Normalny 2 96 6 2 43" xfId="25307"/>
    <cellStyle name="Normalny 2 96 6 2 43 2" xfId="25308"/>
    <cellStyle name="Normalny 2 96 6 2 43 3" xfId="25309"/>
    <cellStyle name="Normalny 2 96 6 2 43 4" xfId="25310"/>
    <cellStyle name="Normalny 2 96 6 2 43 5" xfId="25311"/>
    <cellStyle name="Normalny 2 96 6 2 43 6" xfId="25312"/>
    <cellStyle name="Normalny 2 96 6 2 44" xfId="25313"/>
    <cellStyle name="Normalny 2 96 6 2 44 2" xfId="25314"/>
    <cellStyle name="Normalny 2 96 6 2 44 3" xfId="25315"/>
    <cellStyle name="Normalny 2 96 6 2 44 4" xfId="25316"/>
    <cellStyle name="Normalny 2 96 6 2 44 5" xfId="25317"/>
    <cellStyle name="Normalny 2 96 6 2 44 6" xfId="25318"/>
    <cellStyle name="Normalny 2 96 6 2 45" xfId="25319"/>
    <cellStyle name="Normalny 2 96 6 2 45 2" xfId="25320"/>
    <cellStyle name="Normalny 2 96 6 2 45 3" xfId="25321"/>
    <cellStyle name="Normalny 2 96 6 2 45 4" xfId="25322"/>
    <cellStyle name="Normalny 2 96 6 2 45 5" xfId="25323"/>
    <cellStyle name="Normalny 2 96 6 2 45 6" xfId="25324"/>
    <cellStyle name="Normalny 2 96 6 2 46" xfId="25325"/>
    <cellStyle name="Normalny 2 96 6 2 46 2" xfId="25326"/>
    <cellStyle name="Normalny 2 96 6 2 46 3" xfId="25327"/>
    <cellStyle name="Normalny 2 96 6 2 46 4" xfId="25328"/>
    <cellStyle name="Normalny 2 96 6 2 46 5" xfId="25329"/>
    <cellStyle name="Normalny 2 96 6 2 46 6" xfId="25330"/>
    <cellStyle name="Normalny 2 96 6 2 47" xfId="25331"/>
    <cellStyle name="Normalny 2 96 6 2 47 2" xfId="25332"/>
    <cellStyle name="Normalny 2 96 6 2 47 3" xfId="25333"/>
    <cellStyle name="Normalny 2 96 6 2 47 4" xfId="25334"/>
    <cellStyle name="Normalny 2 96 6 2 47 5" xfId="25335"/>
    <cellStyle name="Normalny 2 96 6 2 47 6" xfId="25336"/>
    <cellStyle name="Normalny 2 96 6 2 48" xfId="25337"/>
    <cellStyle name="Normalny 2 96 6 2 48 2" xfId="25338"/>
    <cellStyle name="Normalny 2 96 6 2 48 3" xfId="25339"/>
    <cellStyle name="Normalny 2 96 6 2 48 4" xfId="25340"/>
    <cellStyle name="Normalny 2 96 6 2 48 5" xfId="25341"/>
    <cellStyle name="Normalny 2 96 6 2 48 6" xfId="25342"/>
    <cellStyle name="Normalny 2 96 6 2 49" xfId="25343"/>
    <cellStyle name="Normalny 2 96 6 2 49 2" xfId="25344"/>
    <cellStyle name="Normalny 2 96 6 2 49 3" xfId="25345"/>
    <cellStyle name="Normalny 2 96 6 2 49 4" xfId="25346"/>
    <cellStyle name="Normalny 2 96 6 2 49 5" xfId="25347"/>
    <cellStyle name="Normalny 2 96 6 2 49 6" xfId="25348"/>
    <cellStyle name="Normalny 2 96 6 2 5" xfId="25349"/>
    <cellStyle name="Normalny 2 96 6 2 5 2" xfId="25350"/>
    <cellStyle name="Normalny 2 96 6 2 5 3" xfId="25351"/>
    <cellStyle name="Normalny 2 96 6 2 5 4" xfId="25352"/>
    <cellStyle name="Normalny 2 96 6 2 5 5" xfId="25353"/>
    <cellStyle name="Normalny 2 96 6 2 5 6" xfId="25354"/>
    <cellStyle name="Normalny 2 96 6 2 50" xfId="25355"/>
    <cellStyle name="Normalny 2 96 6 2 50 2" xfId="25356"/>
    <cellStyle name="Normalny 2 96 6 2 50 3" xfId="25357"/>
    <cellStyle name="Normalny 2 96 6 2 50 4" xfId="25358"/>
    <cellStyle name="Normalny 2 96 6 2 50 5" xfId="25359"/>
    <cellStyle name="Normalny 2 96 6 2 50 6" xfId="25360"/>
    <cellStyle name="Normalny 2 96 6 2 51" xfId="25361"/>
    <cellStyle name="Normalny 2 96 6 2 51 2" xfId="25362"/>
    <cellStyle name="Normalny 2 96 6 2 51 3" xfId="25363"/>
    <cellStyle name="Normalny 2 96 6 2 51 4" xfId="25364"/>
    <cellStyle name="Normalny 2 96 6 2 51 5" xfId="25365"/>
    <cellStyle name="Normalny 2 96 6 2 51 6" xfId="25366"/>
    <cellStyle name="Normalny 2 96 6 2 52" xfId="25367"/>
    <cellStyle name="Normalny 2 96 6 2 52 2" xfId="25368"/>
    <cellStyle name="Normalny 2 96 6 2 52 3" xfId="25369"/>
    <cellStyle name="Normalny 2 96 6 2 52 4" xfId="25370"/>
    <cellStyle name="Normalny 2 96 6 2 52 5" xfId="25371"/>
    <cellStyle name="Normalny 2 96 6 2 52 6" xfId="25372"/>
    <cellStyle name="Normalny 2 96 6 2 53" xfId="25373"/>
    <cellStyle name="Normalny 2 96 6 2 53 2" xfId="25374"/>
    <cellStyle name="Normalny 2 96 6 2 53 3" xfId="25375"/>
    <cellStyle name="Normalny 2 96 6 2 53 4" xfId="25376"/>
    <cellStyle name="Normalny 2 96 6 2 53 5" xfId="25377"/>
    <cellStyle name="Normalny 2 96 6 2 53 6" xfId="25378"/>
    <cellStyle name="Normalny 2 96 6 2 54" xfId="25379"/>
    <cellStyle name="Normalny 2 96 6 2 54 2" xfId="25380"/>
    <cellStyle name="Normalny 2 96 6 2 54 3" xfId="25381"/>
    <cellStyle name="Normalny 2 96 6 2 54 4" xfId="25382"/>
    <cellStyle name="Normalny 2 96 6 2 54 5" xfId="25383"/>
    <cellStyle name="Normalny 2 96 6 2 54 6" xfId="25384"/>
    <cellStyle name="Normalny 2 96 6 2 55" xfId="25385"/>
    <cellStyle name="Normalny 2 96 6 2 55 2" xfId="25386"/>
    <cellStyle name="Normalny 2 96 6 2 55 3" xfId="25387"/>
    <cellStyle name="Normalny 2 96 6 2 55 4" xfId="25388"/>
    <cellStyle name="Normalny 2 96 6 2 55 5" xfId="25389"/>
    <cellStyle name="Normalny 2 96 6 2 55 6" xfId="25390"/>
    <cellStyle name="Normalny 2 96 6 2 56" xfId="25391"/>
    <cellStyle name="Normalny 2 96 6 2 56 2" xfId="25392"/>
    <cellStyle name="Normalny 2 96 6 2 56 3" xfId="25393"/>
    <cellStyle name="Normalny 2 96 6 2 56 4" xfId="25394"/>
    <cellStyle name="Normalny 2 96 6 2 56 5" xfId="25395"/>
    <cellStyle name="Normalny 2 96 6 2 56 6" xfId="25396"/>
    <cellStyle name="Normalny 2 96 6 2 57" xfId="25397"/>
    <cellStyle name="Normalny 2 96 6 2 57 2" xfId="25398"/>
    <cellStyle name="Normalny 2 96 6 2 57 3" xfId="25399"/>
    <cellStyle name="Normalny 2 96 6 2 57 4" xfId="25400"/>
    <cellStyle name="Normalny 2 96 6 2 57 5" xfId="25401"/>
    <cellStyle name="Normalny 2 96 6 2 57 6" xfId="25402"/>
    <cellStyle name="Normalny 2 96 6 2 58" xfId="25403"/>
    <cellStyle name="Normalny 2 96 6 2 58 2" xfId="25404"/>
    <cellStyle name="Normalny 2 96 6 2 58 3" xfId="25405"/>
    <cellStyle name="Normalny 2 96 6 2 58 4" xfId="25406"/>
    <cellStyle name="Normalny 2 96 6 2 58 5" xfId="25407"/>
    <cellStyle name="Normalny 2 96 6 2 58 6" xfId="25408"/>
    <cellStyle name="Normalny 2 96 6 2 59" xfId="25409"/>
    <cellStyle name="Normalny 2 96 6 2 59 2" xfId="25410"/>
    <cellStyle name="Normalny 2 96 6 2 59 3" xfId="25411"/>
    <cellStyle name="Normalny 2 96 6 2 59 4" xfId="25412"/>
    <cellStyle name="Normalny 2 96 6 2 59 5" xfId="25413"/>
    <cellStyle name="Normalny 2 96 6 2 59 6" xfId="25414"/>
    <cellStyle name="Normalny 2 96 6 2 6" xfId="25415"/>
    <cellStyle name="Normalny 2 96 6 2 6 2" xfId="25416"/>
    <cellStyle name="Normalny 2 96 6 2 6 3" xfId="25417"/>
    <cellStyle name="Normalny 2 96 6 2 6 4" xfId="25418"/>
    <cellStyle name="Normalny 2 96 6 2 6 5" xfId="25419"/>
    <cellStyle name="Normalny 2 96 6 2 6 6" xfId="25420"/>
    <cellStyle name="Normalny 2 96 6 2 60" xfId="25421"/>
    <cellStyle name="Normalny 2 96 6 2 60 2" xfId="25422"/>
    <cellStyle name="Normalny 2 96 6 2 60 3" xfId="25423"/>
    <cellStyle name="Normalny 2 96 6 2 60 4" xfId="25424"/>
    <cellStyle name="Normalny 2 96 6 2 60 5" xfId="25425"/>
    <cellStyle name="Normalny 2 96 6 2 60 6" xfId="25426"/>
    <cellStyle name="Normalny 2 96 6 2 61" xfId="25427"/>
    <cellStyle name="Normalny 2 96 6 2 61 2" xfId="25428"/>
    <cellStyle name="Normalny 2 96 6 2 61 3" xfId="25429"/>
    <cellStyle name="Normalny 2 96 6 2 61 4" xfId="25430"/>
    <cellStyle name="Normalny 2 96 6 2 61 5" xfId="25431"/>
    <cellStyle name="Normalny 2 96 6 2 61 6" xfId="25432"/>
    <cellStyle name="Normalny 2 96 6 2 62" xfId="25433"/>
    <cellStyle name="Normalny 2 96 6 2 62 2" xfId="25434"/>
    <cellStyle name="Normalny 2 96 6 2 62 3" xfId="25435"/>
    <cellStyle name="Normalny 2 96 6 2 62 4" xfId="25436"/>
    <cellStyle name="Normalny 2 96 6 2 62 5" xfId="25437"/>
    <cellStyle name="Normalny 2 96 6 2 62 6" xfId="25438"/>
    <cellStyle name="Normalny 2 96 6 2 63" xfId="25439"/>
    <cellStyle name="Normalny 2 96 6 2 63 2" xfId="25440"/>
    <cellStyle name="Normalny 2 96 6 2 63 3" xfId="25441"/>
    <cellStyle name="Normalny 2 96 6 2 63 4" xfId="25442"/>
    <cellStyle name="Normalny 2 96 6 2 63 5" xfId="25443"/>
    <cellStyle name="Normalny 2 96 6 2 63 6" xfId="25444"/>
    <cellStyle name="Normalny 2 96 6 2 64" xfId="25445"/>
    <cellStyle name="Normalny 2 96 6 2 64 2" xfId="25446"/>
    <cellStyle name="Normalny 2 96 6 2 64 3" xfId="25447"/>
    <cellStyle name="Normalny 2 96 6 2 64 4" xfId="25448"/>
    <cellStyle name="Normalny 2 96 6 2 64 5" xfId="25449"/>
    <cellStyle name="Normalny 2 96 6 2 64 6" xfId="25450"/>
    <cellStyle name="Normalny 2 96 6 2 65" xfId="25451"/>
    <cellStyle name="Normalny 2 96 6 2 65 2" xfId="25452"/>
    <cellStyle name="Normalny 2 96 6 2 65 3" xfId="25453"/>
    <cellStyle name="Normalny 2 96 6 2 65 4" xfId="25454"/>
    <cellStyle name="Normalny 2 96 6 2 65 5" xfId="25455"/>
    <cellStyle name="Normalny 2 96 6 2 65 6" xfId="25456"/>
    <cellStyle name="Normalny 2 96 6 2 66" xfId="25457"/>
    <cellStyle name="Normalny 2 96 6 2 66 2" xfId="25458"/>
    <cellStyle name="Normalny 2 96 6 2 66 3" xfId="25459"/>
    <cellStyle name="Normalny 2 96 6 2 66 4" xfId="25460"/>
    <cellStyle name="Normalny 2 96 6 2 66 5" xfId="25461"/>
    <cellStyle name="Normalny 2 96 6 2 66 6" xfId="25462"/>
    <cellStyle name="Normalny 2 96 6 2 67" xfId="25463"/>
    <cellStyle name="Normalny 2 96 6 2 67 2" xfId="25464"/>
    <cellStyle name="Normalny 2 96 6 2 67 3" xfId="25465"/>
    <cellStyle name="Normalny 2 96 6 2 67 4" xfId="25466"/>
    <cellStyle name="Normalny 2 96 6 2 67 5" xfId="25467"/>
    <cellStyle name="Normalny 2 96 6 2 67 6" xfId="25468"/>
    <cellStyle name="Normalny 2 96 6 2 68" xfId="25469"/>
    <cellStyle name="Normalny 2 96 6 2 68 2" xfId="25470"/>
    <cellStyle name="Normalny 2 96 6 2 68 3" xfId="25471"/>
    <cellStyle name="Normalny 2 96 6 2 68 4" xfId="25472"/>
    <cellStyle name="Normalny 2 96 6 2 68 5" xfId="25473"/>
    <cellStyle name="Normalny 2 96 6 2 68 6" xfId="25474"/>
    <cellStyle name="Normalny 2 96 6 2 69" xfId="25475"/>
    <cellStyle name="Normalny 2 96 6 2 69 2" xfId="25476"/>
    <cellStyle name="Normalny 2 96 6 2 69 3" xfId="25477"/>
    <cellStyle name="Normalny 2 96 6 2 69 4" xfId="25478"/>
    <cellStyle name="Normalny 2 96 6 2 69 5" xfId="25479"/>
    <cellStyle name="Normalny 2 96 6 2 69 6" xfId="25480"/>
    <cellStyle name="Normalny 2 96 6 2 7" xfId="25481"/>
    <cellStyle name="Normalny 2 96 6 2 7 2" xfId="25482"/>
    <cellStyle name="Normalny 2 96 6 2 7 3" xfId="25483"/>
    <cellStyle name="Normalny 2 96 6 2 7 4" xfId="25484"/>
    <cellStyle name="Normalny 2 96 6 2 7 5" xfId="25485"/>
    <cellStyle name="Normalny 2 96 6 2 7 6" xfId="25486"/>
    <cellStyle name="Normalny 2 96 6 2 70" xfId="25487"/>
    <cellStyle name="Normalny 2 96 6 2 70 2" xfId="25488"/>
    <cellStyle name="Normalny 2 96 6 2 70 3" xfId="25489"/>
    <cellStyle name="Normalny 2 96 6 2 70 4" xfId="25490"/>
    <cellStyle name="Normalny 2 96 6 2 70 5" xfId="25491"/>
    <cellStyle name="Normalny 2 96 6 2 70 6" xfId="25492"/>
    <cellStyle name="Normalny 2 96 6 2 71" xfId="25493"/>
    <cellStyle name="Normalny 2 96 6 2 71 10" xfId="25494"/>
    <cellStyle name="Normalny 2 96 6 2 71 11" xfId="25495"/>
    <cellStyle name="Normalny 2 96 6 2 71 12" xfId="25496"/>
    <cellStyle name="Normalny 2 96 6 2 71 13" xfId="25497"/>
    <cellStyle name="Normalny 2 96 6 2 71 14" xfId="25498"/>
    <cellStyle name="Normalny 2 96 6 2 71 15" xfId="25499"/>
    <cellStyle name="Normalny 2 96 6 2 71 16" xfId="25500"/>
    <cellStyle name="Normalny 2 96 6 2 71 17" xfId="25501"/>
    <cellStyle name="Normalny 2 96 6 2 71 18" xfId="25502"/>
    <cellStyle name="Normalny 2 96 6 2 71 19" xfId="25503"/>
    <cellStyle name="Normalny 2 96 6 2 71 2" xfId="25504"/>
    <cellStyle name="Normalny 2 96 6 2 71 2 2" xfId="25505"/>
    <cellStyle name="Normalny 2 96 6 2 71 2 3" xfId="25506"/>
    <cellStyle name="Normalny 2 96 6 2 71 2 4" xfId="25507"/>
    <cellStyle name="Normalny 2 96 6 2 71 2 5" xfId="25508"/>
    <cellStyle name="Normalny 2 96 6 2 71 2 6" xfId="25509"/>
    <cellStyle name="Normalny 2 96 6 2 71 20" xfId="25510"/>
    <cellStyle name="Normalny 2 96 6 2 71 21" xfId="25511"/>
    <cellStyle name="Normalny 2 96 6 2 71 22" xfId="25512"/>
    <cellStyle name="Normalny 2 96 6 2 71 23" xfId="25513"/>
    <cellStyle name="Normalny 2 96 6 2 71 24" xfId="25514"/>
    <cellStyle name="Normalny 2 96 6 2 71 3" xfId="25515"/>
    <cellStyle name="Normalny 2 96 6 2 71 4" xfId="25516"/>
    <cellStyle name="Normalny 2 96 6 2 71 5" xfId="25517"/>
    <cellStyle name="Normalny 2 96 6 2 71 6" xfId="25518"/>
    <cellStyle name="Normalny 2 96 6 2 71 7" xfId="25519"/>
    <cellStyle name="Normalny 2 96 6 2 71 8" xfId="25520"/>
    <cellStyle name="Normalny 2 96 6 2 71 9" xfId="25521"/>
    <cellStyle name="Normalny 2 96 6 2 72" xfId="25522"/>
    <cellStyle name="Normalny 2 96 6 2 73" xfId="25523"/>
    <cellStyle name="Normalny 2 96 6 2 73 2" xfId="25524"/>
    <cellStyle name="Normalny 2 96 6 2 73 2 2" xfId="25525"/>
    <cellStyle name="Normalny 2 96 6 2 73 2 3" xfId="25526"/>
    <cellStyle name="Normalny 2 96 6 2 73 2 4" xfId="25527"/>
    <cellStyle name="Normalny 2 96 6 2 73 2 5" xfId="25528"/>
    <cellStyle name="Normalny 2 96 6 2 73 2 6" xfId="25529"/>
    <cellStyle name="Normalny 2 96 6 2 74" xfId="25530"/>
    <cellStyle name="Normalny 2 96 6 2 74 2" xfId="25531"/>
    <cellStyle name="Normalny 2 96 6 2 74 3" xfId="25532"/>
    <cellStyle name="Normalny 2 96 6 2 74 4" xfId="25533"/>
    <cellStyle name="Normalny 2 96 6 2 74 5" xfId="25534"/>
    <cellStyle name="Normalny 2 96 6 2 74 6" xfId="25535"/>
    <cellStyle name="Normalny 2 96 6 2 75" xfId="25536"/>
    <cellStyle name="Normalny 2 96 6 2 75 2" xfId="25537"/>
    <cellStyle name="Normalny 2 96 6 2 75 3" xfId="25538"/>
    <cellStyle name="Normalny 2 96 6 2 75 4" xfId="25539"/>
    <cellStyle name="Normalny 2 96 6 2 75 5" xfId="25540"/>
    <cellStyle name="Normalny 2 96 6 2 75 6" xfId="25541"/>
    <cellStyle name="Normalny 2 96 6 2 76" xfId="25542"/>
    <cellStyle name="Normalny 2 96 6 2 76 2" xfId="25543"/>
    <cellStyle name="Normalny 2 96 6 2 76 3" xfId="25544"/>
    <cellStyle name="Normalny 2 96 6 2 76 4" xfId="25545"/>
    <cellStyle name="Normalny 2 96 6 2 76 5" xfId="25546"/>
    <cellStyle name="Normalny 2 96 6 2 76 6" xfId="25547"/>
    <cellStyle name="Normalny 2 96 6 2 77" xfId="25548"/>
    <cellStyle name="Normalny 2 96 6 2 77 2" xfId="25549"/>
    <cellStyle name="Normalny 2 96 6 2 77 3" xfId="25550"/>
    <cellStyle name="Normalny 2 96 6 2 77 4" xfId="25551"/>
    <cellStyle name="Normalny 2 96 6 2 77 5" xfId="25552"/>
    <cellStyle name="Normalny 2 96 6 2 77 6" xfId="25553"/>
    <cellStyle name="Normalny 2 96 6 2 78" xfId="25554"/>
    <cellStyle name="Normalny 2 96 6 2 78 2" xfId="25555"/>
    <cellStyle name="Normalny 2 96 6 2 78 3" xfId="25556"/>
    <cellStyle name="Normalny 2 96 6 2 78 4" xfId="25557"/>
    <cellStyle name="Normalny 2 96 6 2 78 5" xfId="25558"/>
    <cellStyle name="Normalny 2 96 6 2 78 6" xfId="25559"/>
    <cellStyle name="Normalny 2 96 6 2 79" xfId="25560"/>
    <cellStyle name="Normalny 2 96 6 2 79 2" xfId="25561"/>
    <cellStyle name="Normalny 2 96 6 2 79 3" xfId="25562"/>
    <cellStyle name="Normalny 2 96 6 2 79 4" xfId="25563"/>
    <cellStyle name="Normalny 2 96 6 2 79 5" xfId="25564"/>
    <cellStyle name="Normalny 2 96 6 2 79 6" xfId="25565"/>
    <cellStyle name="Normalny 2 96 6 2 8" xfId="25566"/>
    <cellStyle name="Normalny 2 96 6 2 8 2" xfId="25567"/>
    <cellStyle name="Normalny 2 96 6 2 8 3" xfId="25568"/>
    <cellStyle name="Normalny 2 96 6 2 8 4" xfId="25569"/>
    <cellStyle name="Normalny 2 96 6 2 8 5" xfId="25570"/>
    <cellStyle name="Normalny 2 96 6 2 8 6" xfId="25571"/>
    <cellStyle name="Normalny 2 96 6 2 80" xfId="25572"/>
    <cellStyle name="Normalny 2 96 6 2 80 2" xfId="25573"/>
    <cellStyle name="Normalny 2 96 6 2 80 3" xfId="25574"/>
    <cellStyle name="Normalny 2 96 6 2 80 4" xfId="25575"/>
    <cellStyle name="Normalny 2 96 6 2 80 5" xfId="25576"/>
    <cellStyle name="Normalny 2 96 6 2 80 6" xfId="25577"/>
    <cellStyle name="Normalny 2 96 6 2 81" xfId="25578"/>
    <cellStyle name="Normalny 2 96 6 2 81 2" xfId="25579"/>
    <cellStyle name="Normalny 2 96 6 2 81 3" xfId="25580"/>
    <cellStyle name="Normalny 2 96 6 2 81 4" xfId="25581"/>
    <cellStyle name="Normalny 2 96 6 2 81 5" xfId="25582"/>
    <cellStyle name="Normalny 2 96 6 2 81 6" xfId="25583"/>
    <cellStyle name="Normalny 2 96 6 2 82" xfId="25584"/>
    <cellStyle name="Normalny 2 96 6 2 82 2" xfId="25585"/>
    <cellStyle name="Normalny 2 96 6 2 82 3" xfId="25586"/>
    <cellStyle name="Normalny 2 96 6 2 82 4" xfId="25587"/>
    <cellStyle name="Normalny 2 96 6 2 82 5" xfId="25588"/>
    <cellStyle name="Normalny 2 96 6 2 82 6" xfId="25589"/>
    <cellStyle name="Normalny 2 96 6 2 83" xfId="25590"/>
    <cellStyle name="Normalny 2 96 6 2 83 2" xfId="25591"/>
    <cellStyle name="Normalny 2 96 6 2 83 3" xfId="25592"/>
    <cellStyle name="Normalny 2 96 6 2 83 4" xfId="25593"/>
    <cellStyle name="Normalny 2 96 6 2 83 5" xfId="25594"/>
    <cellStyle name="Normalny 2 96 6 2 83 6" xfId="25595"/>
    <cellStyle name="Normalny 2 96 6 2 84" xfId="25596"/>
    <cellStyle name="Normalny 2 96 6 2 84 2" xfId="25597"/>
    <cellStyle name="Normalny 2 96 6 2 84 3" xfId="25598"/>
    <cellStyle name="Normalny 2 96 6 2 84 4" xfId="25599"/>
    <cellStyle name="Normalny 2 96 6 2 84 5" xfId="25600"/>
    <cellStyle name="Normalny 2 96 6 2 84 6" xfId="25601"/>
    <cellStyle name="Normalny 2 96 6 2 85" xfId="25602"/>
    <cellStyle name="Normalny 2 96 6 2 85 2" xfId="25603"/>
    <cellStyle name="Normalny 2 96 6 2 85 3" xfId="25604"/>
    <cellStyle name="Normalny 2 96 6 2 85 4" xfId="25605"/>
    <cellStyle name="Normalny 2 96 6 2 85 5" xfId="25606"/>
    <cellStyle name="Normalny 2 96 6 2 85 6" xfId="25607"/>
    <cellStyle name="Normalny 2 96 6 2 86" xfId="25608"/>
    <cellStyle name="Normalny 2 96 6 2 86 2" xfId="25609"/>
    <cellStyle name="Normalny 2 96 6 2 86 3" xfId="25610"/>
    <cellStyle name="Normalny 2 96 6 2 86 4" xfId="25611"/>
    <cellStyle name="Normalny 2 96 6 2 86 5" xfId="25612"/>
    <cellStyle name="Normalny 2 96 6 2 86 6" xfId="25613"/>
    <cellStyle name="Normalny 2 96 6 2 87" xfId="25614"/>
    <cellStyle name="Normalny 2 96 6 2 87 2" xfId="25615"/>
    <cellStyle name="Normalny 2 96 6 2 87 3" xfId="25616"/>
    <cellStyle name="Normalny 2 96 6 2 87 4" xfId="25617"/>
    <cellStyle name="Normalny 2 96 6 2 87 5" xfId="25618"/>
    <cellStyle name="Normalny 2 96 6 2 87 6" xfId="25619"/>
    <cellStyle name="Normalny 2 96 6 2 88" xfId="25620"/>
    <cellStyle name="Normalny 2 96 6 2 88 2" xfId="25621"/>
    <cellStyle name="Normalny 2 96 6 2 88 3" xfId="25622"/>
    <cellStyle name="Normalny 2 96 6 2 88 4" xfId="25623"/>
    <cellStyle name="Normalny 2 96 6 2 88 5" xfId="25624"/>
    <cellStyle name="Normalny 2 96 6 2 88 6" xfId="25625"/>
    <cellStyle name="Normalny 2 96 6 2 89" xfId="25626"/>
    <cellStyle name="Normalny 2 96 6 2 89 2" xfId="25627"/>
    <cellStyle name="Normalny 2 96 6 2 89 3" xfId="25628"/>
    <cellStyle name="Normalny 2 96 6 2 89 4" xfId="25629"/>
    <cellStyle name="Normalny 2 96 6 2 89 5" xfId="25630"/>
    <cellStyle name="Normalny 2 96 6 2 89 6" xfId="25631"/>
    <cellStyle name="Normalny 2 96 6 2 9" xfId="25632"/>
    <cellStyle name="Normalny 2 96 6 2 9 2" xfId="25633"/>
    <cellStyle name="Normalny 2 96 6 2 9 3" xfId="25634"/>
    <cellStyle name="Normalny 2 96 6 2 9 4" xfId="25635"/>
    <cellStyle name="Normalny 2 96 6 2 9 5" xfId="25636"/>
    <cellStyle name="Normalny 2 96 6 2 9 6" xfId="25637"/>
    <cellStyle name="Normalny 2 96 6 2 90" xfId="25638"/>
    <cellStyle name="Normalny 2 96 6 2 90 2" xfId="25639"/>
    <cellStyle name="Normalny 2 96 6 2 90 3" xfId="25640"/>
    <cellStyle name="Normalny 2 96 6 2 90 4" xfId="25641"/>
    <cellStyle name="Normalny 2 96 6 2 90 5" xfId="25642"/>
    <cellStyle name="Normalny 2 96 6 2 90 6" xfId="25643"/>
    <cellStyle name="Normalny 2 96 6 2 91" xfId="25644"/>
    <cellStyle name="Normalny 2 96 6 2 91 2" xfId="25645"/>
    <cellStyle name="Normalny 2 96 6 2 91 3" xfId="25646"/>
    <cellStyle name="Normalny 2 96 6 2 91 4" xfId="25647"/>
    <cellStyle name="Normalny 2 96 6 2 91 5" xfId="25648"/>
    <cellStyle name="Normalny 2 96 6 2 91 6" xfId="25649"/>
    <cellStyle name="Normalny 2 96 6 2 92" xfId="25650"/>
    <cellStyle name="Normalny 2 96 6 2 92 2" xfId="25651"/>
    <cellStyle name="Normalny 2 96 6 2 92 3" xfId="25652"/>
    <cellStyle name="Normalny 2 96 6 2 92 4" xfId="25653"/>
    <cellStyle name="Normalny 2 96 6 2 92 5" xfId="25654"/>
    <cellStyle name="Normalny 2 96 6 2 92 6" xfId="25655"/>
    <cellStyle name="Normalny 2 96 6 2 93" xfId="25656"/>
    <cellStyle name="Normalny 2 96 6 2 93 2" xfId="25657"/>
    <cellStyle name="Normalny 2 96 6 2 93 3" xfId="25658"/>
    <cellStyle name="Normalny 2 96 6 2 93 4" xfId="25659"/>
    <cellStyle name="Normalny 2 96 6 2 93 5" xfId="25660"/>
    <cellStyle name="Normalny 2 96 6 2 93 6" xfId="25661"/>
    <cellStyle name="Normalny 2 96 6 2 94" xfId="25662"/>
    <cellStyle name="Normalny 2 96 6 2 94 2" xfId="25663"/>
    <cellStyle name="Normalny 2 96 6 2 94 3" xfId="25664"/>
    <cellStyle name="Normalny 2 96 6 2 94 4" xfId="25665"/>
    <cellStyle name="Normalny 2 96 6 2 94 5" xfId="25666"/>
    <cellStyle name="Normalny 2 96 6 2 94 6" xfId="25667"/>
    <cellStyle name="Normalny 2 96 6 2 95" xfId="25668"/>
    <cellStyle name="Normalny 2 96 6 2 96" xfId="25669"/>
    <cellStyle name="Normalny 2 96 6 2 97" xfId="25670"/>
    <cellStyle name="Normalny 2 96 6 2 98" xfId="25671"/>
    <cellStyle name="Normalny 2 96 6 2 99" xfId="25672"/>
    <cellStyle name="Normalny 2 96 6 20" xfId="25673"/>
    <cellStyle name="Normalny 2 96 6 21" xfId="25674"/>
    <cellStyle name="Normalny 2 96 6 22" xfId="25675"/>
    <cellStyle name="Normalny 2 96 6 23" xfId="25676"/>
    <cellStyle name="Normalny 2 96 6 24" xfId="25677"/>
    <cellStyle name="Normalny 2 96 6 25" xfId="25678"/>
    <cellStyle name="Normalny 2 96 6 26" xfId="25679"/>
    <cellStyle name="Normalny 2 96 6 27" xfId="25680"/>
    <cellStyle name="Normalny 2 96 6 28" xfId="25681"/>
    <cellStyle name="Normalny 2 96 6 29" xfId="25682"/>
    <cellStyle name="Normalny 2 96 6 3" xfId="25683"/>
    <cellStyle name="Normalny 2 96 6 3 10" xfId="25684"/>
    <cellStyle name="Normalny 2 96 6 3 10 2" xfId="25685"/>
    <cellStyle name="Normalny 2 96 6 3 10 3" xfId="25686"/>
    <cellStyle name="Normalny 2 96 6 3 10 4" xfId="25687"/>
    <cellStyle name="Normalny 2 96 6 3 10 5" xfId="25688"/>
    <cellStyle name="Normalny 2 96 6 3 10 6" xfId="25689"/>
    <cellStyle name="Normalny 2 96 6 3 11" xfId="25690"/>
    <cellStyle name="Normalny 2 96 6 3 11 2" xfId="25691"/>
    <cellStyle name="Normalny 2 96 6 3 11 3" xfId="25692"/>
    <cellStyle name="Normalny 2 96 6 3 11 4" xfId="25693"/>
    <cellStyle name="Normalny 2 96 6 3 11 5" xfId="25694"/>
    <cellStyle name="Normalny 2 96 6 3 11 6" xfId="25695"/>
    <cellStyle name="Normalny 2 96 6 3 12" xfId="25696"/>
    <cellStyle name="Normalny 2 96 6 3 12 2" xfId="25697"/>
    <cellStyle name="Normalny 2 96 6 3 12 3" xfId="25698"/>
    <cellStyle name="Normalny 2 96 6 3 12 4" xfId="25699"/>
    <cellStyle name="Normalny 2 96 6 3 12 5" xfId="25700"/>
    <cellStyle name="Normalny 2 96 6 3 12 6" xfId="25701"/>
    <cellStyle name="Normalny 2 96 6 3 13" xfId="25702"/>
    <cellStyle name="Normalny 2 96 6 3 13 2" xfId="25703"/>
    <cellStyle name="Normalny 2 96 6 3 13 3" xfId="25704"/>
    <cellStyle name="Normalny 2 96 6 3 13 4" xfId="25705"/>
    <cellStyle name="Normalny 2 96 6 3 13 5" xfId="25706"/>
    <cellStyle name="Normalny 2 96 6 3 13 6" xfId="25707"/>
    <cellStyle name="Normalny 2 96 6 3 14" xfId="25708"/>
    <cellStyle name="Normalny 2 96 6 3 14 2" xfId="25709"/>
    <cellStyle name="Normalny 2 96 6 3 14 3" xfId="25710"/>
    <cellStyle name="Normalny 2 96 6 3 14 4" xfId="25711"/>
    <cellStyle name="Normalny 2 96 6 3 14 5" xfId="25712"/>
    <cellStyle name="Normalny 2 96 6 3 14 6" xfId="25713"/>
    <cellStyle name="Normalny 2 96 6 3 15" xfId="25714"/>
    <cellStyle name="Normalny 2 96 6 3 15 2" xfId="25715"/>
    <cellStyle name="Normalny 2 96 6 3 15 3" xfId="25716"/>
    <cellStyle name="Normalny 2 96 6 3 15 4" xfId="25717"/>
    <cellStyle name="Normalny 2 96 6 3 15 5" xfId="25718"/>
    <cellStyle name="Normalny 2 96 6 3 15 6" xfId="25719"/>
    <cellStyle name="Normalny 2 96 6 3 16" xfId="25720"/>
    <cellStyle name="Normalny 2 96 6 3 16 2" xfId="25721"/>
    <cellStyle name="Normalny 2 96 6 3 16 3" xfId="25722"/>
    <cellStyle name="Normalny 2 96 6 3 16 4" xfId="25723"/>
    <cellStyle name="Normalny 2 96 6 3 16 5" xfId="25724"/>
    <cellStyle name="Normalny 2 96 6 3 16 6" xfId="25725"/>
    <cellStyle name="Normalny 2 96 6 3 17" xfId="25726"/>
    <cellStyle name="Normalny 2 96 6 3 17 2" xfId="25727"/>
    <cellStyle name="Normalny 2 96 6 3 17 3" xfId="25728"/>
    <cellStyle name="Normalny 2 96 6 3 17 4" xfId="25729"/>
    <cellStyle name="Normalny 2 96 6 3 17 5" xfId="25730"/>
    <cellStyle name="Normalny 2 96 6 3 17 6" xfId="25731"/>
    <cellStyle name="Normalny 2 96 6 3 18" xfId="25732"/>
    <cellStyle name="Normalny 2 96 6 3 18 2" xfId="25733"/>
    <cellStyle name="Normalny 2 96 6 3 18 3" xfId="25734"/>
    <cellStyle name="Normalny 2 96 6 3 18 4" xfId="25735"/>
    <cellStyle name="Normalny 2 96 6 3 18 5" xfId="25736"/>
    <cellStyle name="Normalny 2 96 6 3 18 6" xfId="25737"/>
    <cellStyle name="Normalny 2 96 6 3 19" xfId="25738"/>
    <cellStyle name="Normalny 2 96 6 3 19 2" xfId="25739"/>
    <cellStyle name="Normalny 2 96 6 3 19 3" xfId="25740"/>
    <cellStyle name="Normalny 2 96 6 3 19 4" xfId="25741"/>
    <cellStyle name="Normalny 2 96 6 3 19 5" xfId="25742"/>
    <cellStyle name="Normalny 2 96 6 3 19 6" xfId="25743"/>
    <cellStyle name="Normalny 2 96 6 3 2" xfId="25744"/>
    <cellStyle name="Normalny 2 96 6 3 2 10" xfId="25745"/>
    <cellStyle name="Normalny 2 96 6 3 2 11" xfId="25746"/>
    <cellStyle name="Normalny 2 96 6 3 2 12" xfId="25747"/>
    <cellStyle name="Normalny 2 96 6 3 2 13" xfId="25748"/>
    <cellStyle name="Normalny 2 96 6 3 2 14" xfId="25749"/>
    <cellStyle name="Normalny 2 96 6 3 2 15" xfId="25750"/>
    <cellStyle name="Normalny 2 96 6 3 2 16" xfId="25751"/>
    <cellStyle name="Normalny 2 96 6 3 2 17" xfId="25752"/>
    <cellStyle name="Normalny 2 96 6 3 2 18" xfId="25753"/>
    <cellStyle name="Normalny 2 96 6 3 2 19" xfId="25754"/>
    <cellStyle name="Normalny 2 96 6 3 2 2" xfId="25755"/>
    <cellStyle name="Normalny 2 96 6 3 2 2 2" xfId="25756"/>
    <cellStyle name="Normalny 2 96 6 3 2 2 3" xfId="25757"/>
    <cellStyle name="Normalny 2 96 6 3 2 2 4" xfId="25758"/>
    <cellStyle name="Normalny 2 96 6 3 2 2 5" xfId="25759"/>
    <cellStyle name="Normalny 2 96 6 3 2 2 6" xfId="25760"/>
    <cellStyle name="Normalny 2 96 6 3 2 20" xfId="25761"/>
    <cellStyle name="Normalny 2 96 6 3 2 21" xfId="25762"/>
    <cellStyle name="Normalny 2 96 6 3 2 22" xfId="25763"/>
    <cellStyle name="Normalny 2 96 6 3 2 23" xfId="25764"/>
    <cellStyle name="Normalny 2 96 6 3 2 24" xfId="25765"/>
    <cellStyle name="Normalny 2 96 6 3 2 3" xfId="25766"/>
    <cellStyle name="Normalny 2 96 6 3 2 4" xfId="25767"/>
    <cellStyle name="Normalny 2 96 6 3 2 5" xfId="25768"/>
    <cellStyle name="Normalny 2 96 6 3 2 6" xfId="25769"/>
    <cellStyle name="Normalny 2 96 6 3 2 7" xfId="25770"/>
    <cellStyle name="Normalny 2 96 6 3 2 8" xfId="25771"/>
    <cellStyle name="Normalny 2 96 6 3 2 9" xfId="25772"/>
    <cellStyle name="Normalny 2 96 6 3 20" xfId="25773"/>
    <cellStyle name="Normalny 2 96 6 3 20 2" xfId="25774"/>
    <cellStyle name="Normalny 2 96 6 3 20 3" xfId="25775"/>
    <cellStyle name="Normalny 2 96 6 3 20 4" xfId="25776"/>
    <cellStyle name="Normalny 2 96 6 3 20 5" xfId="25777"/>
    <cellStyle name="Normalny 2 96 6 3 20 6" xfId="25778"/>
    <cellStyle name="Normalny 2 96 6 3 21" xfId="25779"/>
    <cellStyle name="Normalny 2 96 6 3 21 2" xfId="25780"/>
    <cellStyle name="Normalny 2 96 6 3 21 3" xfId="25781"/>
    <cellStyle name="Normalny 2 96 6 3 21 4" xfId="25782"/>
    <cellStyle name="Normalny 2 96 6 3 21 5" xfId="25783"/>
    <cellStyle name="Normalny 2 96 6 3 21 6" xfId="25784"/>
    <cellStyle name="Normalny 2 96 6 3 22" xfId="25785"/>
    <cellStyle name="Normalny 2 96 6 3 22 2" xfId="25786"/>
    <cellStyle name="Normalny 2 96 6 3 22 3" xfId="25787"/>
    <cellStyle name="Normalny 2 96 6 3 22 4" xfId="25788"/>
    <cellStyle name="Normalny 2 96 6 3 22 5" xfId="25789"/>
    <cellStyle name="Normalny 2 96 6 3 22 6" xfId="25790"/>
    <cellStyle name="Normalny 2 96 6 3 23" xfId="25791"/>
    <cellStyle name="Normalny 2 96 6 3 23 2" xfId="25792"/>
    <cellStyle name="Normalny 2 96 6 3 23 3" xfId="25793"/>
    <cellStyle name="Normalny 2 96 6 3 23 4" xfId="25794"/>
    <cellStyle name="Normalny 2 96 6 3 23 5" xfId="25795"/>
    <cellStyle name="Normalny 2 96 6 3 23 6" xfId="25796"/>
    <cellStyle name="Normalny 2 96 6 3 24" xfId="25797"/>
    <cellStyle name="Normalny 2 96 6 3 24 2" xfId="25798"/>
    <cellStyle name="Normalny 2 96 6 3 24 3" xfId="25799"/>
    <cellStyle name="Normalny 2 96 6 3 24 4" xfId="25800"/>
    <cellStyle name="Normalny 2 96 6 3 24 5" xfId="25801"/>
    <cellStyle name="Normalny 2 96 6 3 24 6" xfId="25802"/>
    <cellStyle name="Normalny 2 96 6 3 25" xfId="25803"/>
    <cellStyle name="Normalny 2 96 6 3 25 2" xfId="25804"/>
    <cellStyle name="Normalny 2 96 6 3 25 3" xfId="25805"/>
    <cellStyle name="Normalny 2 96 6 3 25 4" xfId="25806"/>
    <cellStyle name="Normalny 2 96 6 3 25 5" xfId="25807"/>
    <cellStyle name="Normalny 2 96 6 3 25 6" xfId="25808"/>
    <cellStyle name="Normalny 2 96 6 3 26" xfId="25809"/>
    <cellStyle name="Normalny 2 96 6 3 26 2" xfId="25810"/>
    <cellStyle name="Normalny 2 96 6 3 26 3" xfId="25811"/>
    <cellStyle name="Normalny 2 96 6 3 26 4" xfId="25812"/>
    <cellStyle name="Normalny 2 96 6 3 26 5" xfId="25813"/>
    <cellStyle name="Normalny 2 96 6 3 26 6" xfId="25814"/>
    <cellStyle name="Normalny 2 96 6 3 27" xfId="25815"/>
    <cellStyle name="Normalny 2 96 6 3 28" xfId="25816"/>
    <cellStyle name="Normalny 2 96 6 3 29" xfId="25817"/>
    <cellStyle name="Normalny 2 96 6 3 3" xfId="25818"/>
    <cellStyle name="Normalny 2 96 6 3 30" xfId="25819"/>
    <cellStyle name="Normalny 2 96 6 3 31" xfId="25820"/>
    <cellStyle name="Normalny 2 96 6 3 32" xfId="25821"/>
    <cellStyle name="Normalny 2 96 6 3 4" xfId="25822"/>
    <cellStyle name="Normalny 2 96 6 3 5" xfId="25823"/>
    <cellStyle name="Normalny 2 96 6 3 5 2" xfId="25824"/>
    <cellStyle name="Normalny 2 96 6 3 5 2 2" xfId="25825"/>
    <cellStyle name="Normalny 2 96 6 3 5 2 3" xfId="25826"/>
    <cellStyle name="Normalny 2 96 6 3 5 2 4" xfId="25827"/>
    <cellStyle name="Normalny 2 96 6 3 5 2 5" xfId="25828"/>
    <cellStyle name="Normalny 2 96 6 3 5 2 6" xfId="25829"/>
    <cellStyle name="Normalny 2 96 6 3 6" xfId="25830"/>
    <cellStyle name="Normalny 2 96 6 3 6 2" xfId="25831"/>
    <cellStyle name="Normalny 2 96 6 3 6 3" xfId="25832"/>
    <cellStyle name="Normalny 2 96 6 3 6 4" xfId="25833"/>
    <cellStyle name="Normalny 2 96 6 3 6 5" xfId="25834"/>
    <cellStyle name="Normalny 2 96 6 3 6 6" xfId="25835"/>
    <cellStyle name="Normalny 2 96 6 3 7" xfId="25836"/>
    <cellStyle name="Normalny 2 96 6 3 7 2" xfId="25837"/>
    <cellStyle name="Normalny 2 96 6 3 7 3" xfId="25838"/>
    <cellStyle name="Normalny 2 96 6 3 7 4" xfId="25839"/>
    <cellStyle name="Normalny 2 96 6 3 7 5" xfId="25840"/>
    <cellStyle name="Normalny 2 96 6 3 7 6" xfId="25841"/>
    <cellStyle name="Normalny 2 96 6 3 8" xfId="25842"/>
    <cellStyle name="Normalny 2 96 6 3 8 2" xfId="25843"/>
    <cellStyle name="Normalny 2 96 6 3 8 3" xfId="25844"/>
    <cellStyle name="Normalny 2 96 6 3 8 4" xfId="25845"/>
    <cellStyle name="Normalny 2 96 6 3 8 5" xfId="25846"/>
    <cellStyle name="Normalny 2 96 6 3 8 6" xfId="25847"/>
    <cellStyle name="Normalny 2 96 6 3 9" xfId="25848"/>
    <cellStyle name="Normalny 2 96 6 3 9 2" xfId="25849"/>
    <cellStyle name="Normalny 2 96 6 3 9 3" xfId="25850"/>
    <cellStyle name="Normalny 2 96 6 3 9 4" xfId="25851"/>
    <cellStyle name="Normalny 2 96 6 3 9 5" xfId="25852"/>
    <cellStyle name="Normalny 2 96 6 3 9 6" xfId="25853"/>
    <cellStyle name="Normalny 2 96 6 30" xfId="25854"/>
    <cellStyle name="Normalny 2 96 6 31" xfId="25855"/>
    <cellStyle name="Normalny 2 96 6 32" xfId="25856"/>
    <cellStyle name="Normalny 2 96 6 33" xfId="25857"/>
    <cellStyle name="Normalny 2 96 6 34" xfId="25858"/>
    <cellStyle name="Normalny 2 96 6 35" xfId="25859"/>
    <cellStyle name="Normalny 2 96 6 36" xfId="25860"/>
    <cellStyle name="Normalny 2 96 6 37" xfId="25861"/>
    <cellStyle name="Normalny 2 96 6 38" xfId="25862"/>
    <cellStyle name="Normalny 2 96 6 39" xfId="25863"/>
    <cellStyle name="Normalny 2 96 6 4" xfId="25864"/>
    <cellStyle name="Normalny 2 96 6 40" xfId="25865"/>
    <cellStyle name="Normalny 2 96 6 41" xfId="25866"/>
    <cellStyle name="Normalny 2 96 6 42" xfId="25867"/>
    <cellStyle name="Normalny 2 96 6 43" xfId="25868"/>
    <cellStyle name="Normalny 2 96 6 44" xfId="25869"/>
    <cellStyle name="Normalny 2 96 6 45" xfId="25870"/>
    <cellStyle name="Normalny 2 96 6 46" xfId="25871"/>
    <cellStyle name="Normalny 2 96 6 47" xfId="25872"/>
    <cellStyle name="Normalny 2 96 6 48" xfId="25873"/>
    <cellStyle name="Normalny 2 96 6 49" xfId="25874"/>
    <cellStyle name="Normalny 2 96 6 5" xfId="25875"/>
    <cellStyle name="Normalny 2 96 6 50" xfId="25876"/>
    <cellStyle name="Normalny 2 96 6 51" xfId="25877"/>
    <cellStyle name="Normalny 2 96 6 52" xfId="25878"/>
    <cellStyle name="Normalny 2 96 6 53" xfId="25879"/>
    <cellStyle name="Normalny 2 96 6 54" xfId="25880"/>
    <cellStyle name="Normalny 2 96 6 55" xfId="25881"/>
    <cellStyle name="Normalny 2 96 6 56" xfId="25882"/>
    <cellStyle name="Normalny 2 96 6 57" xfId="25883"/>
    <cellStyle name="Normalny 2 96 6 58" xfId="25884"/>
    <cellStyle name="Normalny 2 96 6 59" xfId="25885"/>
    <cellStyle name="Normalny 2 96 6 6" xfId="25886"/>
    <cellStyle name="Normalny 2 96 6 60" xfId="25887"/>
    <cellStyle name="Normalny 2 96 6 61" xfId="25888"/>
    <cellStyle name="Normalny 2 96 6 62" xfId="25889"/>
    <cellStyle name="Normalny 2 96 6 63" xfId="25890"/>
    <cellStyle name="Normalny 2 96 6 64" xfId="25891"/>
    <cellStyle name="Normalny 2 96 6 65" xfId="25892"/>
    <cellStyle name="Normalny 2 96 6 66" xfId="25893"/>
    <cellStyle name="Normalny 2 96 6 67" xfId="25894"/>
    <cellStyle name="Normalny 2 96 6 68" xfId="25895"/>
    <cellStyle name="Normalny 2 96 6 69" xfId="25896"/>
    <cellStyle name="Normalny 2 96 6 7" xfId="25897"/>
    <cellStyle name="Normalny 2 96 6 70" xfId="25898"/>
    <cellStyle name="Normalny 2 96 6 71" xfId="25899"/>
    <cellStyle name="Normalny 2 96 6 72" xfId="25900"/>
    <cellStyle name="Normalny 2 96 6 73" xfId="25901"/>
    <cellStyle name="Normalny 2 96 6 73 10" xfId="25902"/>
    <cellStyle name="Normalny 2 96 6 73 10 2" xfId="25903"/>
    <cellStyle name="Normalny 2 96 6 73 10 3" xfId="25904"/>
    <cellStyle name="Normalny 2 96 6 73 10 4" xfId="25905"/>
    <cellStyle name="Normalny 2 96 6 73 10 5" xfId="25906"/>
    <cellStyle name="Normalny 2 96 6 73 10 6" xfId="25907"/>
    <cellStyle name="Normalny 2 96 6 73 11" xfId="25908"/>
    <cellStyle name="Normalny 2 96 6 73 11 2" xfId="25909"/>
    <cellStyle name="Normalny 2 96 6 73 11 3" xfId="25910"/>
    <cellStyle name="Normalny 2 96 6 73 11 4" xfId="25911"/>
    <cellStyle name="Normalny 2 96 6 73 11 5" xfId="25912"/>
    <cellStyle name="Normalny 2 96 6 73 11 6" xfId="25913"/>
    <cellStyle name="Normalny 2 96 6 73 12" xfId="25914"/>
    <cellStyle name="Normalny 2 96 6 73 12 2" xfId="25915"/>
    <cellStyle name="Normalny 2 96 6 73 12 3" xfId="25916"/>
    <cellStyle name="Normalny 2 96 6 73 12 4" xfId="25917"/>
    <cellStyle name="Normalny 2 96 6 73 12 5" xfId="25918"/>
    <cellStyle name="Normalny 2 96 6 73 12 6" xfId="25919"/>
    <cellStyle name="Normalny 2 96 6 73 13" xfId="25920"/>
    <cellStyle name="Normalny 2 96 6 73 13 2" xfId="25921"/>
    <cellStyle name="Normalny 2 96 6 73 13 3" xfId="25922"/>
    <cellStyle name="Normalny 2 96 6 73 13 4" xfId="25923"/>
    <cellStyle name="Normalny 2 96 6 73 13 5" xfId="25924"/>
    <cellStyle name="Normalny 2 96 6 73 13 6" xfId="25925"/>
    <cellStyle name="Normalny 2 96 6 73 14" xfId="25926"/>
    <cellStyle name="Normalny 2 96 6 73 14 2" xfId="25927"/>
    <cellStyle name="Normalny 2 96 6 73 14 3" xfId="25928"/>
    <cellStyle name="Normalny 2 96 6 73 14 4" xfId="25929"/>
    <cellStyle name="Normalny 2 96 6 73 14 5" xfId="25930"/>
    <cellStyle name="Normalny 2 96 6 73 14 6" xfId="25931"/>
    <cellStyle name="Normalny 2 96 6 73 15" xfId="25932"/>
    <cellStyle name="Normalny 2 96 6 73 15 2" xfId="25933"/>
    <cellStyle name="Normalny 2 96 6 73 15 3" xfId="25934"/>
    <cellStyle name="Normalny 2 96 6 73 15 4" xfId="25935"/>
    <cellStyle name="Normalny 2 96 6 73 15 5" xfId="25936"/>
    <cellStyle name="Normalny 2 96 6 73 15 6" xfId="25937"/>
    <cellStyle name="Normalny 2 96 6 73 16" xfId="25938"/>
    <cellStyle name="Normalny 2 96 6 73 16 2" xfId="25939"/>
    <cellStyle name="Normalny 2 96 6 73 16 3" xfId="25940"/>
    <cellStyle name="Normalny 2 96 6 73 16 4" xfId="25941"/>
    <cellStyle name="Normalny 2 96 6 73 16 5" xfId="25942"/>
    <cellStyle name="Normalny 2 96 6 73 16 6" xfId="25943"/>
    <cellStyle name="Normalny 2 96 6 73 17" xfId="25944"/>
    <cellStyle name="Normalny 2 96 6 73 17 2" xfId="25945"/>
    <cellStyle name="Normalny 2 96 6 73 17 3" xfId="25946"/>
    <cellStyle name="Normalny 2 96 6 73 17 4" xfId="25947"/>
    <cellStyle name="Normalny 2 96 6 73 17 5" xfId="25948"/>
    <cellStyle name="Normalny 2 96 6 73 17 6" xfId="25949"/>
    <cellStyle name="Normalny 2 96 6 73 18" xfId="25950"/>
    <cellStyle name="Normalny 2 96 6 73 18 2" xfId="25951"/>
    <cellStyle name="Normalny 2 96 6 73 18 3" xfId="25952"/>
    <cellStyle name="Normalny 2 96 6 73 18 4" xfId="25953"/>
    <cellStyle name="Normalny 2 96 6 73 18 5" xfId="25954"/>
    <cellStyle name="Normalny 2 96 6 73 18 6" xfId="25955"/>
    <cellStyle name="Normalny 2 96 6 73 19" xfId="25956"/>
    <cellStyle name="Normalny 2 96 6 73 19 2" xfId="25957"/>
    <cellStyle name="Normalny 2 96 6 73 19 3" xfId="25958"/>
    <cellStyle name="Normalny 2 96 6 73 19 4" xfId="25959"/>
    <cellStyle name="Normalny 2 96 6 73 19 5" xfId="25960"/>
    <cellStyle name="Normalny 2 96 6 73 19 6" xfId="25961"/>
    <cellStyle name="Normalny 2 96 6 73 2" xfId="25962"/>
    <cellStyle name="Normalny 2 96 6 73 2 2" xfId="25963"/>
    <cellStyle name="Normalny 2 96 6 73 2 2 2" xfId="25964"/>
    <cellStyle name="Normalny 2 96 6 73 2 2 3" xfId="25965"/>
    <cellStyle name="Normalny 2 96 6 73 2 2 4" xfId="25966"/>
    <cellStyle name="Normalny 2 96 6 73 2 2 5" xfId="25967"/>
    <cellStyle name="Normalny 2 96 6 73 2 2 6" xfId="25968"/>
    <cellStyle name="Normalny 2 96 6 73 20" xfId="25969"/>
    <cellStyle name="Normalny 2 96 6 73 20 2" xfId="25970"/>
    <cellStyle name="Normalny 2 96 6 73 20 3" xfId="25971"/>
    <cellStyle name="Normalny 2 96 6 73 20 4" xfId="25972"/>
    <cellStyle name="Normalny 2 96 6 73 20 5" xfId="25973"/>
    <cellStyle name="Normalny 2 96 6 73 20 6" xfId="25974"/>
    <cellStyle name="Normalny 2 96 6 73 21" xfId="25975"/>
    <cellStyle name="Normalny 2 96 6 73 21 2" xfId="25976"/>
    <cellStyle name="Normalny 2 96 6 73 21 3" xfId="25977"/>
    <cellStyle name="Normalny 2 96 6 73 21 4" xfId="25978"/>
    <cellStyle name="Normalny 2 96 6 73 21 5" xfId="25979"/>
    <cellStyle name="Normalny 2 96 6 73 21 6" xfId="25980"/>
    <cellStyle name="Normalny 2 96 6 73 22" xfId="25981"/>
    <cellStyle name="Normalny 2 96 6 73 22 2" xfId="25982"/>
    <cellStyle name="Normalny 2 96 6 73 22 3" xfId="25983"/>
    <cellStyle name="Normalny 2 96 6 73 22 4" xfId="25984"/>
    <cellStyle name="Normalny 2 96 6 73 22 5" xfId="25985"/>
    <cellStyle name="Normalny 2 96 6 73 22 6" xfId="25986"/>
    <cellStyle name="Normalny 2 96 6 73 23" xfId="25987"/>
    <cellStyle name="Normalny 2 96 6 73 23 2" xfId="25988"/>
    <cellStyle name="Normalny 2 96 6 73 23 3" xfId="25989"/>
    <cellStyle name="Normalny 2 96 6 73 23 4" xfId="25990"/>
    <cellStyle name="Normalny 2 96 6 73 23 5" xfId="25991"/>
    <cellStyle name="Normalny 2 96 6 73 23 6" xfId="25992"/>
    <cellStyle name="Normalny 2 96 6 73 24" xfId="25993"/>
    <cellStyle name="Normalny 2 96 6 73 24 2" xfId="25994"/>
    <cellStyle name="Normalny 2 96 6 73 24 3" xfId="25995"/>
    <cellStyle name="Normalny 2 96 6 73 24 4" xfId="25996"/>
    <cellStyle name="Normalny 2 96 6 73 24 5" xfId="25997"/>
    <cellStyle name="Normalny 2 96 6 73 24 6" xfId="25998"/>
    <cellStyle name="Normalny 2 96 6 73 25" xfId="25999"/>
    <cellStyle name="Normalny 2 96 6 73 26" xfId="26000"/>
    <cellStyle name="Normalny 2 96 6 73 27" xfId="26001"/>
    <cellStyle name="Normalny 2 96 6 73 28" xfId="26002"/>
    <cellStyle name="Normalny 2 96 6 73 3" xfId="26003"/>
    <cellStyle name="Normalny 2 96 6 73 3 2" xfId="26004"/>
    <cellStyle name="Normalny 2 96 6 73 3 3" xfId="26005"/>
    <cellStyle name="Normalny 2 96 6 73 3 4" xfId="26006"/>
    <cellStyle name="Normalny 2 96 6 73 3 5" xfId="26007"/>
    <cellStyle name="Normalny 2 96 6 73 3 6" xfId="26008"/>
    <cellStyle name="Normalny 2 96 6 73 4" xfId="26009"/>
    <cellStyle name="Normalny 2 96 6 73 4 2" xfId="26010"/>
    <cellStyle name="Normalny 2 96 6 73 4 3" xfId="26011"/>
    <cellStyle name="Normalny 2 96 6 73 4 4" xfId="26012"/>
    <cellStyle name="Normalny 2 96 6 73 4 5" xfId="26013"/>
    <cellStyle name="Normalny 2 96 6 73 4 6" xfId="26014"/>
    <cellStyle name="Normalny 2 96 6 73 5" xfId="26015"/>
    <cellStyle name="Normalny 2 96 6 73 5 2" xfId="26016"/>
    <cellStyle name="Normalny 2 96 6 73 5 3" xfId="26017"/>
    <cellStyle name="Normalny 2 96 6 73 5 4" xfId="26018"/>
    <cellStyle name="Normalny 2 96 6 73 5 5" xfId="26019"/>
    <cellStyle name="Normalny 2 96 6 73 5 6" xfId="26020"/>
    <cellStyle name="Normalny 2 96 6 73 6" xfId="26021"/>
    <cellStyle name="Normalny 2 96 6 73 6 2" xfId="26022"/>
    <cellStyle name="Normalny 2 96 6 73 6 3" xfId="26023"/>
    <cellStyle name="Normalny 2 96 6 73 6 4" xfId="26024"/>
    <cellStyle name="Normalny 2 96 6 73 6 5" xfId="26025"/>
    <cellStyle name="Normalny 2 96 6 73 6 6" xfId="26026"/>
    <cellStyle name="Normalny 2 96 6 73 7" xfId="26027"/>
    <cellStyle name="Normalny 2 96 6 73 7 2" xfId="26028"/>
    <cellStyle name="Normalny 2 96 6 73 7 3" xfId="26029"/>
    <cellStyle name="Normalny 2 96 6 73 7 4" xfId="26030"/>
    <cellStyle name="Normalny 2 96 6 73 7 5" xfId="26031"/>
    <cellStyle name="Normalny 2 96 6 73 7 6" xfId="26032"/>
    <cellStyle name="Normalny 2 96 6 73 8" xfId="26033"/>
    <cellStyle name="Normalny 2 96 6 73 8 2" xfId="26034"/>
    <cellStyle name="Normalny 2 96 6 73 8 3" xfId="26035"/>
    <cellStyle name="Normalny 2 96 6 73 8 4" xfId="26036"/>
    <cellStyle name="Normalny 2 96 6 73 8 5" xfId="26037"/>
    <cellStyle name="Normalny 2 96 6 73 8 6" xfId="26038"/>
    <cellStyle name="Normalny 2 96 6 73 9" xfId="26039"/>
    <cellStyle name="Normalny 2 96 6 73 9 2" xfId="26040"/>
    <cellStyle name="Normalny 2 96 6 73 9 3" xfId="26041"/>
    <cellStyle name="Normalny 2 96 6 73 9 4" xfId="26042"/>
    <cellStyle name="Normalny 2 96 6 73 9 5" xfId="26043"/>
    <cellStyle name="Normalny 2 96 6 73 9 6" xfId="26044"/>
    <cellStyle name="Normalny 2 96 6 74" xfId="26045"/>
    <cellStyle name="Normalny 2 96 6 74 2" xfId="26046"/>
    <cellStyle name="Normalny 2 96 6 74 3" xfId="26047"/>
    <cellStyle name="Normalny 2 96 6 74 4" xfId="26048"/>
    <cellStyle name="Normalny 2 96 6 74 5" xfId="26049"/>
    <cellStyle name="Normalny 2 96 6 74 6" xfId="26050"/>
    <cellStyle name="Normalny 2 96 6 75" xfId="26051"/>
    <cellStyle name="Normalny 2 96 6 75 2" xfId="26052"/>
    <cellStyle name="Normalny 2 96 6 75 3" xfId="26053"/>
    <cellStyle name="Normalny 2 96 6 75 4" xfId="26054"/>
    <cellStyle name="Normalny 2 96 6 75 5" xfId="26055"/>
    <cellStyle name="Normalny 2 96 6 75 6" xfId="26056"/>
    <cellStyle name="Normalny 2 96 6 76" xfId="26057"/>
    <cellStyle name="Normalny 2 96 6 77" xfId="26058"/>
    <cellStyle name="Normalny 2 96 6 78" xfId="26059"/>
    <cellStyle name="Normalny 2 96 6 79" xfId="26060"/>
    <cellStyle name="Normalny 2 96 6 8" xfId="26061"/>
    <cellStyle name="Normalny 2 96 6 80" xfId="26062"/>
    <cellStyle name="Normalny 2 96 6 81" xfId="26063"/>
    <cellStyle name="Normalny 2 96 6 82" xfId="26064"/>
    <cellStyle name="Normalny 2 96 6 83" xfId="26065"/>
    <cellStyle name="Normalny 2 96 6 84" xfId="26066"/>
    <cellStyle name="Normalny 2 96 6 85" xfId="26067"/>
    <cellStyle name="Normalny 2 96 6 86" xfId="26068"/>
    <cellStyle name="Normalny 2 96 6 87" xfId="26069"/>
    <cellStyle name="Normalny 2 96 6 88" xfId="26070"/>
    <cellStyle name="Normalny 2 96 6 89" xfId="26071"/>
    <cellStyle name="Normalny 2 96 6 9" xfId="26072"/>
    <cellStyle name="Normalny 2 96 6 90" xfId="26073"/>
    <cellStyle name="Normalny 2 96 6 91" xfId="26074"/>
    <cellStyle name="Normalny 2 96 6 92" xfId="26075"/>
    <cellStyle name="Normalny 2 96 6 93" xfId="26076"/>
    <cellStyle name="Normalny 2 96 6 94" xfId="26077"/>
    <cellStyle name="Normalny 2 96 6 95" xfId="26078"/>
    <cellStyle name="Normalny 2 96 6 96" xfId="26079"/>
    <cellStyle name="Normalny 2 96 6 97" xfId="26080"/>
    <cellStyle name="Normalny 2 96 6 97 2" xfId="26081"/>
    <cellStyle name="Normalny 2 96 6 97 3" xfId="26082"/>
    <cellStyle name="Normalny 2 96 6 97 4" xfId="26083"/>
    <cellStyle name="Normalny 2 96 6 97 5" xfId="26084"/>
    <cellStyle name="Normalny 2 96 6 97 6" xfId="26085"/>
    <cellStyle name="Normalny 2 96 6 98" xfId="26086"/>
    <cellStyle name="Normalny 2 96 6 98 2" xfId="26087"/>
    <cellStyle name="Normalny 2 96 6 98 3" xfId="26088"/>
    <cellStyle name="Normalny 2 96 6 98 4" xfId="26089"/>
    <cellStyle name="Normalny 2 96 6 98 5" xfId="26090"/>
    <cellStyle name="Normalny 2 96 6 98 6" xfId="26091"/>
    <cellStyle name="Normalny 2 96 60" xfId="26092"/>
    <cellStyle name="Normalny 2 96 60 2" xfId="26093"/>
    <cellStyle name="Normalny 2 96 60 3" xfId="26094"/>
    <cellStyle name="Normalny 2 96 60 4" xfId="26095"/>
    <cellStyle name="Normalny 2 96 60 5" xfId="26096"/>
    <cellStyle name="Normalny 2 96 60 6" xfId="26097"/>
    <cellStyle name="Normalny 2 96 61" xfId="26098"/>
    <cellStyle name="Normalny 2 96 61 2" xfId="26099"/>
    <cellStyle name="Normalny 2 96 61 3" xfId="26100"/>
    <cellStyle name="Normalny 2 96 61 4" xfId="26101"/>
    <cellStyle name="Normalny 2 96 61 5" xfId="26102"/>
    <cellStyle name="Normalny 2 96 61 6" xfId="26103"/>
    <cellStyle name="Normalny 2 96 62" xfId="26104"/>
    <cellStyle name="Normalny 2 96 62 2" xfId="26105"/>
    <cellStyle name="Normalny 2 96 62 3" xfId="26106"/>
    <cellStyle name="Normalny 2 96 62 4" xfId="26107"/>
    <cellStyle name="Normalny 2 96 62 5" xfId="26108"/>
    <cellStyle name="Normalny 2 96 62 6" xfId="26109"/>
    <cellStyle name="Normalny 2 96 63" xfId="26110"/>
    <cellStyle name="Normalny 2 96 63 2" xfId="26111"/>
    <cellStyle name="Normalny 2 96 63 3" xfId="26112"/>
    <cellStyle name="Normalny 2 96 63 4" xfId="26113"/>
    <cellStyle name="Normalny 2 96 63 5" xfId="26114"/>
    <cellStyle name="Normalny 2 96 63 6" xfId="26115"/>
    <cellStyle name="Normalny 2 96 64" xfId="26116"/>
    <cellStyle name="Normalny 2 96 64 2" xfId="26117"/>
    <cellStyle name="Normalny 2 96 64 3" xfId="26118"/>
    <cellStyle name="Normalny 2 96 64 4" xfId="26119"/>
    <cellStyle name="Normalny 2 96 64 5" xfId="26120"/>
    <cellStyle name="Normalny 2 96 64 6" xfId="26121"/>
    <cellStyle name="Normalny 2 96 65" xfId="26122"/>
    <cellStyle name="Normalny 2 96 65 2" xfId="26123"/>
    <cellStyle name="Normalny 2 96 65 3" xfId="26124"/>
    <cellStyle name="Normalny 2 96 65 4" xfId="26125"/>
    <cellStyle name="Normalny 2 96 65 5" xfId="26126"/>
    <cellStyle name="Normalny 2 96 65 6" xfId="26127"/>
    <cellStyle name="Normalny 2 96 66" xfId="26128"/>
    <cellStyle name="Normalny 2 96 66 2" xfId="26129"/>
    <cellStyle name="Normalny 2 96 66 3" xfId="26130"/>
    <cellStyle name="Normalny 2 96 66 4" xfId="26131"/>
    <cellStyle name="Normalny 2 96 66 5" xfId="26132"/>
    <cellStyle name="Normalny 2 96 66 6" xfId="26133"/>
    <cellStyle name="Normalny 2 96 67" xfId="26134"/>
    <cellStyle name="Normalny 2 96 67 2" xfId="26135"/>
    <cellStyle name="Normalny 2 96 67 3" xfId="26136"/>
    <cellStyle name="Normalny 2 96 67 4" xfId="26137"/>
    <cellStyle name="Normalny 2 96 67 5" xfId="26138"/>
    <cellStyle name="Normalny 2 96 67 6" xfId="26139"/>
    <cellStyle name="Normalny 2 96 68" xfId="26140"/>
    <cellStyle name="Normalny 2 96 68 2" xfId="26141"/>
    <cellStyle name="Normalny 2 96 68 3" xfId="26142"/>
    <cellStyle name="Normalny 2 96 68 4" xfId="26143"/>
    <cellStyle name="Normalny 2 96 68 5" xfId="26144"/>
    <cellStyle name="Normalny 2 96 68 6" xfId="26145"/>
    <cellStyle name="Normalny 2 96 69" xfId="26146"/>
    <cellStyle name="Normalny 2 96 69 2" xfId="26147"/>
    <cellStyle name="Normalny 2 96 69 3" xfId="26148"/>
    <cellStyle name="Normalny 2 96 69 4" xfId="26149"/>
    <cellStyle name="Normalny 2 96 69 5" xfId="26150"/>
    <cellStyle name="Normalny 2 96 69 6" xfId="26151"/>
    <cellStyle name="Normalny 2 96 7" xfId="26152"/>
    <cellStyle name="Normalny 2 96 7 10" xfId="26153"/>
    <cellStyle name="Normalny 2 96 7 10 2" xfId="26154"/>
    <cellStyle name="Normalny 2 96 7 10 3" xfId="26155"/>
    <cellStyle name="Normalny 2 96 7 10 4" xfId="26156"/>
    <cellStyle name="Normalny 2 96 7 10 5" xfId="26157"/>
    <cellStyle name="Normalny 2 96 7 10 6" xfId="26158"/>
    <cellStyle name="Normalny 2 96 7 11" xfId="26159"/>
    <cellStyle name="Normalny 2 96 7 11 2" xfId="26160"/>
    <cellStyle name="Normalny 2 96 7 11 3" xfId="26161"/>
    <cellStyle name="Normalny 2 96 7 11 4" xfId="26162"/>
    <cellStyle name="Normalny 2 96 7 11 5" xfId="26163"/>
    <cellStyle name="Normalny 2 96 7 11 6" xfId="26164"/>
    <cellStyle name="Normalny 2 96 7 12" xfId="26165"/>
    <cellStyle name="Normalny 2 96 7 12 2" xfId="26166"/>
    <cellStyle name="Normalny 2 96 7 12 3" xfId="26167"/>
    <cellStyle name="Normalny 2 96 7 12 4" xfId="26168"/>
    <cellStyle name="Normalny 2 96 7 12 5" xfId="26169"/>
    <cellStyle name="Normalny 2 96 7 12 6" xfId="26170"/>
    <cellStyle name="Normalny 2 96 7 13" xfId="26171"/>
    <cellStyle name="Normalny 2 96 7 13 2" xfId="26172"/>
    <cellStyle name="Normalny 2 96 7 13 3" xfId="26173"/>
    <cellStyle name="Normalny 2 96 7 13 4" xfId="26174"/>
    <cellStyle name="Normalny 2 96 7 13 5" xfId="26175"/>
    <cellStyle name="Normalny 2 96 7 13 6" xfId="26176"/>
    <cellStyle name="Normalny 2 96 7 2" xfId="26177"/>
    <cellStyle name="Normalny 2 96 7 2 2" xfId="26178"/>
    <cellStyle name="Normalny 2 96 7 2 3" xfId="26179"/>
    <cellStyle name="Normalny 2 96 7 2 4" xfId="26180"/>
    <cellStyle name="Normalny 2 96 7 2 5" xfId="26181"/>
    <cellStyle name="Normalny 2 96 7 2 6" xfId="26182"/>
    <cellStyle name="Normalny 2 96 7 3" xfId="26183"/>
    <cellStyle name="Normalny 2 96 7 3 2" xfId="26184"/>
    <cellStyle name="Normalny 2 96 7 3 3" xfId="26185"/>
    <cellStyle name="Normalny 2 96 7 3 4" xfId="26186"/>
    <cellStyle name="Normalny 2 96 7 3 5" xfId="26187"/>
    <cellStyle name="Normalny 2 96 7 3 6" xfId="26188"/>
    <cellStyle name="Normalny 2 96 7 4" xfId="26189"/>
    <cellStyle name="Normalny 2 96 7 4 2" xfId="26190"/>
    <cellStyle name="Normalny 2 96 7 4 3" xfId="26191"/>
    <cellStyle name="Normalny 2 96 7 4 4" xfId="26192"/>
    <cellStyle name="Normalny 2 96 7 4 5" xfId="26193"/>
    <cellStyle name="Normalny 2 96 7 4 6" xfId="26194"/>
    <cellStyle name="Normalny 2 96 7 5" xfId="26195"/>
    <cellStyle name="Normalny 2 96 7 5 2" xfId="26196"/>
    <cellStyle name="Normalny 2 96 7 5 3" xfId="26197"/>
    <cellStyle name="Normalny 2 96 7 5 4" xfId="26198"/>
    <cellStyle name="Normalny 2 96 7 5 5" xfId="26199"/>
    <cellStyle name="Normalny 2 96 7 5 6" xfId="26200"/>
    <cellStyle name="Normalny 2 96 7 6" xfId="26201"/>
    <cellStyle name="Normalny 2 96 7 6 2" xfId="26202"/>
    <cellStyle name="Normalny 2 96 7 6 3" xfId="26203"/>
    <cellStyle name="Normalny 2 96 7 6 4" xfId="26204"/>
    <cellStyle name="Normalny 2 96 7 6 5" xfId="26205"/>
    <cellStyle name="Normalny 2 96 7 6 6" xfId="26206"/>
    <cellStyle name="Normalny 2 96 7 7" xfId="26207"/>
    <cellStyle name="Normalny 2 96 7 7 2" xfId="26208"/>
    <cellStyle name="Normalny 2 96 7 7 3" xfId="26209"/>
    <cellStyle name="Normalny 2 96 7 7 4" xfId="26210"/>
    <cellStyle name="Normalny 2 96 7 7 5" xfId="26211"/>
    <cellStyle name="Normalny 2 96 7 7 6" xfId="26212"/>
    <cellStyle name="Normalny 2 96 7 8" xfId="26213"/>
    <cellStyle name="Normalny 2 96 7 8 2" xfId="26214"/>
    <cellStyle name="Normalny 2 96 7 8 3" xfId="26215"/>
    <cellStyle name="Normalny 2 96 7 8 4" xfId="26216"/>
    <cellStyle name="Normalny 2 96 7 8 5" xfId="26217"/>
    <cellStyle name="Normalny 2 96 7 8 6" xfId="26218"/>
    <cellStyle name="Normalny 2 96 7 9" xfId="26219"/>
    <cellStyle name="Normalny 2 96 7 9 2" xfId="26220"/>
    <cellStyle name="Normalny 2 96 7 9 3" xfId="26221"/>
    <cellStyle name="Normalny 2 96 7 9 4" xfId="26222"/>
    <cellStyle name="Normalny 2 96 7 9 5" xfId="26223"/>
    <cellStyle name="Normalny 2 96 7 9 6" xfId="26224"/>
    <cellStyle name="Normalny 2 96 70" xfId="26225"/>
    <cellStyle name="Normalny 2 96 70 2" xfId="26226"/>
    <cellStyle name="Normalny 2 96 70 3" xfId="26227"/>
    <cellStyle name="Normalny 2 96 70 4" xfId="26228"/>
    <cellStyle name="Normalny 2 96 70 5" xfId="26229"/>
    <cellStyle name="Normalny 2 96 70 6" xfId="26230"/>
    <cellStyle name="Normalny 2 96 71" xfId="26231"/>
    <cellStyle name="Normalny 2 96 71 2" xfId="26232"/>
    <cellStyle name="Normalny 2 96 71 3" xfId="26233"/>
    <cellStyle name="Normalny 2 96 71 4" xfId="26234"/>
    <cellStyle name="Normalny 2 96 71 5" xfId="26235"/>
    <cellStyle name="Normalny 2 96 71 6" xfId="26236"/>
    <cellStyle name="Normalny 2 96 72" xfId="26237"/>
    <cellStyle name="Normalny 2 96 72 2" xfId="26238"/>
    <cellStyle name="Normalny 2 96 72 3" xfId="26239"/>
    <cellStyle name="Normalny 2 96 72 4" xfId="26240"/>
    <cellStyle name="Normalny 2 96 72 5" xfId="26241"/>
    <cellStyle name="Normalny 2 96 72 6" xfId="26242"/>
    <cellStyle name="Normalny 2 96 73" xfId="26243"/>
    <cellStyle name="Normalny 2 96 73 2" xfId="26244"/>
    <cellStyle name="Normalny 2 96 73 3" xfId="26245"/>
    <cellStyle name="Normalny 2 96 73 4" xfId="26246"/>
    <cellStyle name="Normalny 2 96 73 5" xfId="26247"/>
    <cellStyle name="Normalny 2 96 73 6" xfId="26248"/>
    <cellStyle name="Normalny 2 96 74" xfId="26249"/>
    <cellStyle name="Normalny 2 96 74 2" xfId="26250"/>
    <cellStyle name="Normalny 2 96 74 3" xfId="26251"/>
    <cellStyle name="Normalny 2 96 74 4" xfId="26252"/>
    <cellStyle name="Normalny 2 96 74 5" xfId="26253"/>
    <cellStyle name="Normalny 2 96 74 6" xfId="26254"/>
    <cellStyle name="Normalny 2 96 75" xfId="26255"/>
    <cellStyle name="Normalny 2 96 75 2" xfId="26256"/>
    <cellStyle name="Normalny 2 96 75 3" xfId="26257"/>
    <cellStyle name="Normalny 2 96 75 4" xfId="26258"/>
    <cellStyle name="Normalny 2 96 75 5" xfId="26259"/>
    <cellStyle name="Normalny 2 96 75 6" xfId="26260"/>
    <cellStyle name="Normalny 2 96 76" xfId="26261"/>
    <cellStyle name="Normalny 2 96 76 2" xfId="26262"/>
    <cellStyle name="Normalny 2 96 76 3" xfId="26263"/>
    <cellStyle name="Normalny 2 96 76 4" xfId="26264"/>
    <cellStyle name="Normalny 2 96 76 5" xfId="26265"/>
    <cellStyle name="Normalny 2 96 76 6" xfId="26266"/>
    <cellStyle name="Normalny 2 96 77" xfId="26267"/>
    <cellStyle name="Normalny 2 96 77 2" xfId="26268"/>
    <cellStyle name="Normalny 2 96 77 3" xfId="26269"/>
    <cellStyle name="Normalny 2 96 77 4" xfId="26270"/>
    <cellStyle name="Normalny 2 96 77 5" xfId="26271"/>
    <cellStyle name="Normalny 2 96 77 6" xfId="26272"/>
    <cellStyle name="Normalny 2 96 78" xfId="26273"/>
    <cellStyle name="Normalny 2 96 78 2" xfId="26274"/>
    <cellStyle name="Normalny 2 96 78 3" xfId="26275"/>
    <cellStyle name="Normalny 2 96 78 4" xfId="26276"/>
    <cellStyle name="Normalny 2 96 78 5" xfId="26277"/>
    <cellStyle name="Normalny 2 96 78 6" xfId="26278"/>
    <cellStyle name="Normalny 2 96 79" xfId="26279"/>
    <cellStyle name="Normalny 2 96 79 2" xfId="26280"/>
    <cellStyle name="Normalny 2 96 79 3" xfId="26281"/>
    <cellStyle name="Normalny 2 96 79 4" xfId="26282"/>
    <cellStyle name="Normalny 2 96 79 5" xfId="26283"/>
    <cellStyle name="Normalny 2 96 79 6" xfId="26284"/>
    <cellStyle name="Normalny 2 96 8" xfId="26285"/>
    <cellStyle name="Normalny 2 96 8 10" xfId="26286"/>
    <cellStyle name="Normalny 2 96 8 11" xfId="26287"/>
    <cellStyle name="Normalny 2 96 8 12" xfId="26288"/>
    <cellStyle name="Normalny 2 96 8 13" xfId="26289"/>
    <cellStyle name="Normalny 2 96 8 14" xfId="26290"/>
    <cellStyle name="Normalny 2 96 8 15" xfId="26291"/>
    <cellStyle name="Normalny 2 96 8 16" xfId="26292"/>
    <cellStyle name="Normalny 2 96 8 17" xfId="26293"/>
    <cellStyle name="Normalny 2 96 8 18" xfId="26294"/>
    <cellStyle name="Normalny 2 96 8 19" xfId="26295"/>
    <cellStyle name="Normalny 2 96 8 2" xfId="26296"/>
    <cellStyle name="Normalny 2 96 8 2 10" xfId="26297"/>
    <cellStyle name="Normalny 2 96 8 2 10 2" xfId="26298"/>
    <cellStyle name="Normalny 2 96 8 2 10 3" xfId="26299"/>
    <cellStyle name="Normalny 2 96 8 2 10 4" xfId="26300"/>
    <cellStyle name="Normalny 2 96 8 2 10 5" xfId="26301"/>
    <cellStyle name="Normalny 2 96 8 2 10 6" xfId="26302"/>
    <cellStyle name="Normalny 2 96 8 2 11" xfId="26303"/>
    <cellStyle name="Normalny 2 96 8 2 11 2" xfId="26304"/>
    <cellStyle name="Normalny 2 96 8 2 11 3" xfId="26305"/>
    <cellStyle name="Normalny 2 96 8 2 11 4" xfId="26306"/>
    <cellStyle name="Normalny 2 96 8 2 11 5" xfId="26307"/>
    <cellStyle name="Normalny 2 96 8 2 11 6" xfId="26308"/>
    <cellStyle name="Normalny 2 96 8 2 12" xfId="26309"/>
    <cellStyle name="Normalny 2 96 8 2 12 2" xfId="26310"/>
    <cellStyle name="Normalny 2 96 8 2 12 3" xfId="26311"/>
    <cellStyle name="Normalny 2 96 8 2 12 4" xfId="26312"/>
    <cellStyle name="Normalny 2 96 8 2 12 5" xfId="26313"/>
    <cellStyle name="Normalny 2 96 8 2 12 6" xfId="26314"/>
    <cellStyle name="Normalny 2 96 8 2 13" xfId="26315"/>
    <cellStyle name="Normalny 2 96 8 2 13 2" xfId="26316"/>
    <cellStyle name="Normalny 2 96 8 2 13 3" xfId="26317"/>
    <cellStyle name="Normalny 2 96 8 2 13 4" xfId="26318"/>
    <cellStyle name="Normalny 2 96 8 2 13 5" xfId="26319"/>
    <cellStyle name="Normalny 2 96 8 2 13 6" xfId="26320"/>
    <cellStyle name="Normalny 2 96 8 2 14" xfId="26321"/>
    <cellStyle name="Normalny 2 96 8 2 14 2" xfId="26322"/>
    <cellStyle name="Normalny 2 96 8 2 14 3" xfId="26323"/>
    <cellStyle name="Normalny 2 96 8 2 14 4" xfId="26324"/>
    <cellStyle name="Normalny 2 96 8 2 14 5" xfId="26325"/>
    <cellStyle name="Normalny 2 96 8 2 14 6" xfId="26326"/>
    <cellStyle name="Normalny 2 96 8 2 15" xfId="26327"/>
    <cellStyle name="Normalny 2 96 8 2 15 2" xfId="26328"/>
    <cellStyle name="Normalny 2 96 8 2 15 3" xfId="26329"/>
    <cellStyle name="Normalny 2 96 8 2 15 4" xfId="26330"/>
    <cellStyle name="Normalny 2 96 8 2 15 5" xfId="26331"/>
    <cellStyle name="Normalny 2 96 8 2 15 6" xfId="26332"/>
    <cellStyle name="Normalny 2 96 8 2 16" xfId="26333"/>
    <cellStyle name="Normalny 2 96 8 2 16 2" xfId="26334"/>
    <cellStyle name="Normalny 2 96 8 2 16 3" xfId="26335"/>
    <cellStyle name="Normalny 2 96 8 2 16 4" xfId="26336"/>
    <cellStyle name="Normalny 2 96 8 2 16 5" xfId="26337"/>
    <cellStyle name="Normalny 2 96 8 2 16 6" xfId="26338"/>
    <cellStyle name="Normalny 2 96 8 2 17" xfId="26339"/>
    <cellStyle name="Normalny 2 96 8 2 17 2" xfId="26340"/>
    <cellStyle name="Normalny 2 96 8 2 17 3" xfId="26341"/>
    <cellStyle name="Normalny 2 96 8 2 17 4" xfId="26342"/>
    <cellStyle name="Normalny 2 96 8 2 17 5" xfId="26343"/>
    <cellStyle name="Normalny 2 96 8 2 17 6" xfId="26344"/>
    <cellStyle name="Normalny 2 96 8 2 18" xfId="26345"/>
    <cellStyle name="Normalny 2 96 8 2 18 2" xfId="26346"/>
    <cellStyle name="Normalny 2 96 8 2 18 3" xfId="26347"/>
    <cellStyle name="Normalny 2 96 8 2 18 4" xfId="26348"/>
    <cellStyle name="Normalny 2 96 8 2 18 5" xfId="26349"/>
    <cellStyle name="Normalny 2 96 8 2 18 6" xfId="26350"/>
    <cellStyle name="Normalny 2 96 8 2 19" xfId="26351"/>
    <cellStyle name="Normalny 2 96 8 2 19 2" xfId="26352"/>
    <cellStyle name="Normalny 2 96 8 2 19 3" xfId="26353"/>
    <cellStyle name="Normalny 2 96 8 2 19 4" xfId="26354"/>
    <cellStyle name="Normalny 2 96 8 2 19 5" xfId="26355"/>
    <cellStyle name="Normalny 2 96 8 2 19 6" xfId="26356"/>
    <cellStyle name="Normalny 2 96 8 2 2" xfId="26357"/>
    <cellStyle name="Normalny 2 96 8 2 2 2" xfId="26358"/>
    <cellStyle name="Normalny 2 96 8 2 2 2 2" xfId="26359"/>
    <cellStyle name="Normalny 2 96 8 2 2 2 3" xfId="26360"/>
    <cellStyle name="Normalny 2 96 8 2 2 2 4" xfId="26361"/>
    <cellStyle name="Normalny 2 96 8 2 2 2 5" xfId="26362"/>
    <cellStyle name="Normalny 2 96 8 2 2 2 6" xfId="26363"/>
    <cellStyle name="Normalny 2 96 8 2 20" xfId="26364"/>
    <cellStyle name="Normalny 2 96 8 2 20 2" xfId="26365"/>
    <cellStyle name="Normalny 2 96 8 2 20 3" xfId="26366"/>
    <cellStyle name="Normalny 2 96 8 2 20 4" xfId="26367"/>
    <cellStyle name="Normalny 2 96 8 2 20 5" xfId="26368"/>
    <cellStyle name="Normalny 2 96 8 2 20 6" xfId="26369"/>
    <cellStyle name="Normalny 2 96 8 2 21" xfId="26370"/>
    <cellStyle name="Normalny 2 96 8 2 21 2" xfId="26371"/>
    <cellStyle name="Normalny 2 96 8 2 21 3" xfId="26372"/>
    <cellStyle name="Normalny 2 96 8 2 21 4" xfId="26373"/>
    <cellStyle name="Normalny 2 96 8 2 21 5" xfId="26374"/>
    <cellStyle name="Normalny 2 96 8 2 21 6" xfId="26375"/>
    <cellStyle name="Normalny 2 96 8 2 22" xfId="26376"/>
    <cellStyle name="Normalny 2 96 8 2 22 2" xfId="26377"/>
    <cellStyle name="Normalny 2 96 8 2 22 3" xfId="26378"/>
    <cellStyle name="Normalny 2 96 8 2 22 4" xfId="26379"/>
    <cellStyle name="Normalny 2 96 8 2 22 5" xfId="26380"/>
    <cellStyle name="Normalny 2 96 8 2 22 6" xfId="26381"/>
    <cellStyle name="Normalny 2 96 8 2 23" xfId="26382"/>
    <cellStyle name="Normalny 2 96 8 2 23 2" xfId="26383"/>
    <cellStyle name="Normalny 2 96 8 2 23 3" xfId="26384"/>
    <cellStyle name="Normalny 2 96 8 2 23 4" xfId="26385"/>
    <cellStyle name="Normalny 2 96 8 2 23 5" xfId="26386"/>
    <cellStyle name="Normalny 2 96 8 2 23 6" xfId="26387"/>
    <cellStyle name="Normalny 2 96 8 2 24" xfId="26388"/>
    <cellStyle name="Normalny 2 96 8 2 24 2" xfId="26389"/>
    <cellStyle name="Normalny 2 96 8 2 24 3" xfId="26390"/>
    <cellStyle name="Normalny 2 96 8 2 24 4" xfId="26391"/>
    <cellStyle name="Normalny 2 96 8 2 24 5" xfId="26392"/>
    <cellStyle name="Normalny 2 96 8 2 24 6" xfId="26393"/>
    <cellStyle name="Normalny 2 96 8 2 25" xfId="26394"/>
    <cellStyle name="Normalny 2 96 8 2 26" xfId="26395"/>
    <cellStyle name="Normalny 2 96 8 2 27" xfId="26396"/>
    <cellStyle name="Normalny 2 96 8 2 28" xfId="26397"/>
    <cellStyle name="Normalny 2 96 8 2 3" xfId="26398"/>
    <cellStyle name="Normalny 2 96 8 2 3 2" xfId="26399"/>
    <cellStyle name="Normalny 2 96 8 2 3 3" xfId="26400"/>
    <cellStyle name="Normalny 2 96 8 2 3 4" xfId="26401"/>
    <cellStyle name="Normalny 2 96 8 2 3 5" xfId="26402"/>
    <cellStyle name="Normalny 2 96 8 2 3 6" xfId="26403"/>
    <cellStyle name="Normalny 2 96 8 2 4" xfId="26404"/>
    <cellStyle name="Normalny 2 96 8 2 4 2" xfId="26405"/>
    <cellStyle name="Normalny 2 96 8 2 4 3" xfId="26406"/>
    <cellStyle name="Normalny 2 96 8 2 4 4" xfId="26407"/>
    <cellStyle name="Normalny 2 96 8 2 4 5" xfId="26408"/>
    <cellStyle name="Normalny 2 96 8 2 4 6" xfId="26409"/>
    <cellStyle name="Normalny 2 96 8 2 5" xfId="26410"/>
    <cellStyle name="Normalny 2 96 8 2 5 2" xfId="26411"/>
    <cellStyle name="Normalny 2 96 8 2 5 3" xfId="26412"/>
    <cellStyle name="Normalny 2 96 8 2 5 4" xfId="26413"/>
    <cellStyle name="Normalny 2 96 8 2 5 5" xfId="26414"/>
    <cellStyle name="Normalny 2 96 8 2 5 6" xfId="26415"/>
    <cellStyle name="Normalny 2 96 8 2 6" xfId="26416"/>
    <cellStyle name="Normalny 2 96 8 2 6 2" xfId="26417"/>
    <cellStyle name="Normalny 2 96 8 2 6 3" xfId="26418"/>
    <cellStyle name="Normalny 2 96 8 2 6 4" xfId="26419"/>
    <cellStyle name="Normalny 2 96 8 2 6 5" xfId="26420"/>
    <cellStyle name="Normalny 2 96 8 2 6 6" xfId="26421"/>
    <cellStyle name="Normalny 2 96 8 2 7" xfId="26422"/>
    <cellStyle name="Normalny 2 96 8 2 7 2" xfId="26423"/>
    <cellStyle name="Normalny 2 96 8 2 7 3" xfId="26424"/>
    <cellStyle name="Normalny 2 96 8 2 7 4" xfId="26425"/>
    <cellStyle name="Normalny 2 96 8 2 7 5" xfId="26426"/>
    <cellStyle name="Normalny 2 96 8 2 7 6" xfId="26427"/>
    <cellStyle name="Normalny 2 96 8 2 8" xfId="26428"/>
    <cellStyle name="Normalny 2 96 8 2 8 2" xfId="26429"/>
    <cellStyle name="Normalny 2 96 8 2 8 3" xfId="26430"/>
    <cellStyle name="Normalny 2 96 8 2 8 4" xfId="26431"/>
    <cellStyle name="Normalny 2 96 8 2 8 5" xfId="26432"/>
    <cellStyle name="Normalny 2 96 8 2 8 6" xfId="26433"/>
    <cellStyle name="Normalny 2 96 8 2 9" xfId="26434"/>
    <cellStyle name="Normalny 2 96 8 2 9 2" xfId="26435"/>
    <cellStyle name="Normalny 2 96 8 2 9 3" xfId="26436"/>
    <cellStyle name="Normalny 2 96 8 2 9 4" xfId="26437"/>
    <cellStyle name="Normalny 2 96 8 2 9 5" xfId="26438"/>
    <cellStyle name="Normalny 2 96 8 2 9 6" xfId="26439"/>
    <cellStyle name="Normalny 2 96 8 20" xfId="26440"/>
    <cellStyle name="Normalny 2 96 8 21" xfId="26441"/>
    <cellStyle name="Normalny 2 96 8 22" xfId="26442"/>
    <cellStyle name="Normalny 2 96 8 23" xfId="26443"/>
    <cellStyle name="Normalny 2 96 8 24" xfId="26444"/>
    <cellStyle name="Normalny 2 96 8 25" xfId="26445"/>
    <cellStyle name="Normalny 2 96 8 26" xfId="26446"/>
    <cellStyle name="Normalny 2 96 8 27" xfId="26447"/>
    <cellStyle name="Normalny 2 96 8 27 2" xfId="26448"/>
    <cellStyle name="Normalny 2 96 8 27 3" xfId="26449"/>
    <cellStyle name="Normalny 2 96 8 27 4" xfId="26450"/>
    <cellStyle name="Normalny 2 96 8 27 5" xfId="26451"/>
    <cellStyle name="Normalny 2 96 8 27 6" xfId="26452"/>
    <cellStyle name="Normalny 2 96 8 28" xfId="26453"/>
    <cellStyle name="Normalny 2 96 8 28 2" xfId="26454"/>
    <cellStyle name="Normalny 2 96 8 28 3" xfId="26455"/>
    <cellStyle name="Normalny 2 96 8 28 4" xfId="26456"/>
    <cellStyle name="Normalny 2 96 8 28 5" xfId="26457"/>
    <cellStyle name="Normalny 2 96 8 28 6" xfId="26458"/>
    <cellStyle name="Normalny 2 96 8 3" xfId="26459"/>
    <cellStyle name="Normalny 2 96 8 3 2" xfId="26460"/>
    <cellStyle name="Normalny 2 96 8 3 3" xfId="26461"/>
    <cellStyle name="Normalny 2 96 8 3 4" xfId="26462"/>
    <cellStyle name="Normalny 2 96 8 3 5" xfId="26463"/>
    <cellStyle name="Normalny 2 96 8 3 6" xfId="26464"/>
    <cellStyle name="Normalny 2 96 8 4" xfId="26465"/>
    <cellStyle name="Normalny 2 96 8 4 2" xfId="26466"/>
    <cellStyle name="Normalny 2 96 8 4 3" xfId="26467"/>
    <cellStyle name="Normalny 2 96 8 4 4" xfId="26468"/>
    <cellStyle name="Normalny 2 96 8 4 5" xfId="26469"/>
    <cellStyle name="Normalny 2 96 8 4 6" xfId="26470"/>
    <cellStyle name="Normalny 2 96 8 5" xfId="26471"/>
    <cellStyle name="Normalny 2 96 8 5 2" xfId="26472"/>
    <cellStyle name="Normalny 2 96 8 5 3" xfId="26473"/>
    <cellStyle name="Normalny 2 96 8 5 4" xfId="26474"/>
    <cellStyle name="Normalny 2 96 8 5 5" xfId="26475"/>
    <cellStyle name="Normalny 2 96 8 5 6" xfId="26476"/>
    <cellStyle name="Normalny 2 96 8 6" xfId="26477"/>
    <cellStyle name="Normalny 2 96 8 7" xfId="26478"/>
    <cellStyle name="Normalny 2 96 8 8" xfId="26479"/>
    <cellStyle name="Normalny 2 96 8 9" xfId="26480"/>
    <cellStyle name="Normalny 2 96 80" xfId="26481"/>
    <cellStyle name="Normalny 2 96 80 2" xfId="26482"/>
    <cellStyle name="Normalny 2 96 80 3" xfId="26483"/>
    <cellStyle name="Normalny 2 96 80 4" xfId="26484"/>
    <cellStyle name="Normalny 2 96 80 5" xfId="26485"/>
    <cellStyle name="Normalny 2 96 80 6" xfId="26486"/>
    <cellStyle name="Normalny 2 96 81" xfId="26487"/>
    <cellStyle name="Normalny 2 96 81 2" xfId="26488"/>
    <cellStyle name="Normalny 2 96 81 3" xfId="26489"/>
    <cellStyle name="Normalny 2 96 81 4" xfId="26490"/>
    <cellStyle name="Normalny 2 96 81 5" xfId="26491"/>
    <cellStyle name="Normalny 2 96 81 6" xfId="26492"/>
    <cellStyle name="Normalny 2 96 82" xfId="26493"/>
    <cellStyle name="Normalny 2 96 82 2" xfId="26494"/>
    <cellStyle name="Normalny 2 96 82 3" xfId="26495"/>
    <cellStyle name="Normalny 2 96 82 4" xfId="26496"/>
    <cellStyle name="Normalny 2 96 82 5" xfId="26497"/>
    <cellStyle name="Normalny 2 96 82 6" xfId="26498"/>
    <cellStyle name="Normalny 2 96 83" xfId="26499"/>
    <cellStyle name="Normalny 2 96 83 2" xfId="26500"/>
    <cellStyle name="Normalny 2 96 83 3" xfId="26501"/>
    <cellStyle name="Normalny 2 96 83 4" xfId="26502"/>
    <cellStyle name="Normalny 2 96 83 5" xfId="26503"/>
    <cellStyle name="Normalny 2 96 83 6" xfId="26504"/>
    <cellStyle name="Normalny 2 96 84" xfId="26505"/>
    <cellStyle name="Normalny 2 96 84 2" xfId="26506"/>
    <cellStyle name="Normalny 2 96 84 3" xfId="26507"/>
    <cellStyle name="Normalny 2 96 84 4" xfId="26508"/>
    <cellStyle name="Normalny 2 96 84 5" xfId="26509"/>
    <cellStyle name="Normalny 2 96 84 6" xfId="26510"/>
    <cellStyle name="Normalny 2 96 85" xfId="26511"/>
    <cellStyle name="Normalny 2 96 85 2" xfId="26512"/>
    <cellStyle name="Normalny 2 96 85 3" xfId="26513"/>
    <cellStyle name="Normalny 2 96 85 4" xfId="26514"/>
    <cellStyle name="Normalny 2 96 85 5" xfId="26515"/>
    <cellStyle name="Normalny 2 96 85 6" xfId="26516"/>
    <cellStyle name="Normalny 2 96 86" xfId="26517"/>
    <cellStyle name="Normalny 2 96 86 2" xfId="26518"/>
    <cellStyle name="Normalny 2 96 86 3" xfId="26519"/>
    <cellStyle name="Normalny 2 96 86 4" xfId="26520"/>
    <cellStyle name="Normalny 2 96 86 5" xfId="26521"/>
    <cellStyle name="Normalny 2 96 86 6" xfId="26522"/>
    <cellStyle name="Normalny 2 96 87" xfId="26523"/>
    <cellStyle name="Normalny 2 96 87 2" xfId="26524"/>
    <cellStyle name="Normalny 2 96 87 3" xfId="26525"/>
    <cellStyle name="Normalny 2 96 87 4" xfId="26526"/>
    <cellStyle name="Normalny 2 96 87 5" xfId="26527"/>
    <cellStyle name="Normalny 2 96 87 6" xfId="26528"/>
    <cellStyle name="Normalny 2 96 88" xfId="26529"/>
    <cellStyle name="Normalny 2 96 88 2" xfId="26530"/>
    <cellStyle name="Normalny 2 96 88 3" xfId="26531"/>
    <cellStyle name="Normalny 2 96 88 4" xfId="26532"/>
    <cellStyle name="Normalny 2 96 88 5" xfId="26533"/>
    <cellStyle name="Normalny 2 96 88 6" xfId="26534"/>
    <cellStyle name="Normalny 2 96 89" xfId="26535"/>
    <cellStyle name="Normalny 2 96 89 2" xfId="26536"/>
    <cellStyle name="Normalny 2 96 89 3" xfId="26537"/>
    <cellStyle name="Normalny 2 96 89 4" xfId="26538"/>
    <cellStyle name="Normalny 2 96 89 5" xfId="26539"/>
    <cellStyle name="Normalny 2 96 89 6" xfId="26540"/>
    <cellStyle name="Normalny 2 96 9" xfId="26541"/>
    <cellStyle name="Normalny 2 96 9 2" xfId="26542"/>
    <cellStyle name="Normalny 2 96 9 3" xfId="26543"/>
    <cellStyle name="Normalny 2 96 9 4" xfId="26544"/>
    <cellStyle name="Normalny 2 96 9 5" xfId="26545"/>
    <cellStyle name="Normalny 2 96 9 6" xfId="26546"/>
    <cellStyle name="Normalny 2 96 90" xfId="26547"/>
    <cellStyle name="Normalny 2 96 90 10" xfId="26548"/>
    <cellStyle name="Normalny 2 96 90 11" xfId="26549"/>
    <cellStyle name="Normalny 2 96 90 12" xfId="26550"/>
    <cellStyle name="Normalny 2 96 90 13" xfId="26551"/>
    <cellStyle name="Normalny 2 96 90 14" xfId="26552"/>
    <cellStyle name="Normalny 2 96 90 15" xfId="26553"/>
    <cellStyle name="Normalny 2 96 90 16" xfId="26554"/>
    <cellStyle name="Normalny 2 96 90 17" xfId="26555"/>
    <cellStyle name="Normalny 2 96 90 18" xfId="26556"/>
    <cellStyle name="Normalny 2 96 90 19" xfId="26557"/>
    <cellStyle name="Normalny 2 96 90 2" xfId="26558"/>
    <cellStyle name="Normalny 2 96 90 2 2" xfId="26559"/>
    <cellStyle name="Normalny 2 96 90 2 3" xfId="26560"/>
    <cellStyle name="Normalny 2 96 90 2 4" xfId="26561"/>
    <cellStyle name="Normalny 2 96 90 2 5" xfId="26562"/>
    <cellStyle name="Normalny 2 96 90 2 6" xfId="26563"/>
    <cellStyle name="Normalny 2 96 90 20" xfId="26564"/>
    <cellStyle name="Normalny 2 96 90 21" xfId="26565"/>
    <cellStyle name="Normalny 2 96 90 22" xfId="26566"/>
    <cellStyle name="Normalny 2 96 90 23" xfId="26567"/>
    <cellStyle name="Normalny 2 96 90 24" xfId="26568"/>
    <cellStyle name="Normalny 2 96 90 3" xfId="26569"/>
    <cellStyle name="Normalny 2 96 90 4" xfId="26570"/>
    <cellStyle name="Normalny 2 96 90 5" xfId="26571"/>
    <cellStyle name="Normalny 2 96 90 6" xfId="26572"/>
    <cellStyle name="Normalny 2 96 90 7" xfId="26573"/>
    <cellStyle name="Normalny 2 96 90 8" xfId="26574"/>
    <cellStyle name="Normalny 2 96 90 9" xfId="26575"/>
    <cellStyle name="Normalny 2 96 91" xfId="26576"/>
    <cellStyle name="Normalny 2 96 92" xfId="26577"/>
    <cellStyle name="Normalny 2 96 92 2" xfId="26578"/>
    <cellStyle name="Normalny 2 96 92 2 2" xfId="26579"/>
    <cellStyle name="Normalny 2 96 92 2 3" xfId="26580"/>
    <cellStyle name="Normalny 2 96 92 2 4" xfId="26581"/>
    <cellStyle name="Normalny 2 96 92 2 5" xfId="26582"/>
    <cellStyle name="Normalny 2 96 92 2 6" xfId="26583"/>
    <cellStyle name="Normalny 2 96 93" xfId="26584"/>
    <cellStyle name="Normalny 2 96 93 2" xfId="26585"/>
    <cellStyle name="Normalny 2 96 93 3" xfId="26586"/>
    <cellStyle name="Normalny 2 96 93 4" xfId="26587"/>
    <cellStyle name="Normalny 2 96 93 5" xfId="26588"/>
    <cellStyle name="Normalny 2 96 93 6" xfId="26589"/>
    <cellStyle name="Normalny 2 96 94" xfId="26590"/>
    <cellStyle name="Normalny 2 96 94 2" xfId="26591"/>
    <cellStyle name="Normalny 2 96 94 3" xfId="26592"/>
    <cellStyle name="Normalny 2 96 94 4" xfId="26593"/>
    <cellStyle name="Normalny 2 96 94 5" xfId="26594"/>
    <cellStyle name="Normalny 2 96 94 6" xfId="26595"/>
    <cellStyle name="Normalny 2 96 95" xfId="26596"/>
    <cellStyle name="Normalny 2 96 95 2" xfId="26597"/>
    <cellStyle name="Normalny 2 96 95 3" xfId="26598"/>
    <cellStyle name="Normalny 2 96 95 4" xfId="26599"/>
    <cellStyle name="Normalny 2 96 95 5" xfId="26600"/>
    <cellStyle name="Normalny 2 96 95 6" xfId="26601"/>
    <cellStyle name="Normalny 2 96 96" xfId="26602"/>
    <cellStyle name="Normalny 2 96 96 2" xfId="26603"/>
    <cellStyle name="Normalny 2 96 96 3" xfId="26604"/>
    <cellStyle name="Normalny 2 96 96 4" xfId="26605"/>
    <cellStyle name="Normalny 2 96 96 5" xfId="26606"/>
    <cellStyle name="Normalny 2 96 96 6" xfId="26607"/>
    <cellStyle name="Normalny 2 96 97" xfId="26608"/>
    <cellStyle name="Normalny 2 96 97 2" xfId="26609"/>
    <cellStyle name="Normalny 2 96 97 3" xfId="26610"/>
    <cellStyle name="Normalny 2 96 97 4" xfId="26611"/>
    <cellStyle name="Normalny 2 96 97 5" xfId="26612"/>
    <cellStyle name="Normalny 2 96 97 6" xfId="26613"/>
    <cellStyle name="Normalny 2 96 98" xfId="26614"/>
    <cellStyle name="Normalny 2 96 98 2" xfId="26615"/>
    <cellStyle name="Normalny 2 96 98 3" xfId="26616"/>
    <cellStyle name="Normalny 2 96 98 4" xfId="26617"/>
    <cellStyle name="Normalny 2 96 98 5" xfId="26618"/>
    <cellStyle name="Normalny 2 96 98 6" xfId="26619"/>
    <cellStyle name="Normalny 2 96 99" xfId="26620"/>
    <cellStyle name="Normalny 2 96 99 2" xfId="26621"/>
    <cellStyle name="Normalny 2 96 99 3" xfId="26622"/>
    <cellStyle name="Normalny 2 96 99 4" xfId="26623"/>
    <cellStyle name="Normalny 2 96 99 5" xfId="26624"/>
    <cellStyle name="Normalny 2 96 99 6" xfId="26625"/>
    <cellStyle name="Normalny 2 97" xfId="26626"/>
    <cellStyle name="Normalny 2 97 10" xfId="26627"/>
    <cellStyle name="Normalny 2 97 10 2" xfId="26628"/>
    <cellStyle name="Normalny 2 97 10 3" xfId="26629"/>
    <cellStyle name="Normalny 2 97 10 4" xfId="26630"/>
    <cellStyle name="Normalny 2 97 10 5" xfId="26631"/>
    <cellStyle name="Normalny 2 97 10 6" xfId="26632"/>
    <cellStyle name="Normalny 2 97 100" xfId="26633"/>
    <cellStyle name="Normalny 2 97 100 2" xfId="26634"/>
    <cellStyle name="Normalny 2 97 100 3" xfId="26635"/>
    <cellStyle name="Normalny 2 97 100 4" xfId="26636"/>
    <cellStyle name="Normalny 2 97 100 5" xfId="26637"/>
    <cellStyle name="Normalny 2 97 100 6" xfId="26638"/>
    <cellStyle name="Normalny 2 97 101" xfId="26639"/>
    <cellStyle name="Normalny 2 97 101 2" xfId="26640"/>
    <cellStyle name="Normalny 2 97 101 3" xfId="26641"/>
    <cellStyle name="Normalny 2 97 101 4" xfId="26642"/>
    <cellStyle name="Normalny 2 97 101 5" xfId="26643"/>
    <cellStyle name="Normalny 2 97 101 6" xfId="26644"/>
    <cellStyle name="Normalny 2 97 102" xfId="26645"/>
    <cellStyle name="Normalny 2 97 102 2" xfId="26646"/>
    <cellStyle name="Normalny 2 97 102 3" xfId="26647"/>
    <cellStyle name="Normalny 2 97 102 4" xfId="26648"/>
    <cellStyle name="Normalny 2 97 102 5" xfId="26649"/>
    <cellStyle name="Normalny 2 97 102 6" xfId="26650"/>
    <cellStyle name="Normalny 2 97 103" xfId="26651"/>
    <cellStyle name="Normalny 2 97 103 2" xfId="26652"/>
    <cellStyle name="Normalny 2 97 103 3" xfId="26653"/>
    <cellStyle name="Normalny 2 97 103 4" xfId="26654"/>
    <cellStyle name="Normalny 2 97 103 5" xfId="26655"/>
    <cellStyle name="Normalny 2 97 103 6" xfId="26656"/>
    <cellStyle name="Normalny 2 97 104" xfId="26657"/>
    <cellStyle name="Normalny 2 97 104 2" xfId="26658"/>
    <cellStyle name="Normalny 2 97 104 3" xfId="26659"/>
    <cellStyle name="Normalny 2 97 104 4" xfId="26660"/>
    <cellStyle name="Normalny 2 97 104 5" xfId="26661"/>
    <cellStyle name="Normalny 2 97 104 6" xfId="26662"/>
    <cellStyle name="Normalny 2 97 105" xfId="26663"/>
    <cellStyle name="Normalny 2 97 105 2" xfId="26664"/>
    <cellStyle name="Normalny 2 97 105 3" xfId="26665"/>
    <cellStyle name="Normalny 2 97 105 4" xfId="26666"/>
    <cellStyle name="Normalny 2 97 105 5" xfId="26667"/>
    <cellStyle name="Normalny 2 97 105 6" xfId="26668"/>
    <cellStyle name="Normalny 2 97 106" xfId="26669"/>
    <cellStyle name="Normalny 2 97 106 2" xfId="26670"/>
    <cellStyle name="Normalny 2 97 106 3" xfId="26671"/>
    <cellStyle name="Normalny 2 97 106 4" xfId="26672"/>
    <cellStyle name="Normalny 2 97 106 5" xfId="26673"/>
    <cellStyle name="Normalny 2 97 106 6" xfId="26674"/>
    <cellStyle name="Normalny 2 97 107" xfId="26675"/>
    <cellStyle name="Normalny 2 97 107 2" xfId="26676"/>
    <cellStyle name="Normalny 2 97 107 3" xfId="26677"/>
    <cellStyle name="Normalny 2 97 107 4" xfId="26678"/>
    <cellStyle name="Normalny 2 97 107 5" xfId="26679"/>
    <cellStyle name="Normalny 2 97 107 6" xfId="26680"/>
    <cellStyle name="Normalny 2 97 108" xfId="26681"/>
    <cellStyle name="Normalny 2 97 108 2" xfId="26682"/>
    <cellStyle name="Normalny 2 97 108 3" xfId="26683"/>
    <cellStyle name="Normalny 2 97 108 4" xfId="26684"/>
    <cellStyle name="Normalny 2 97 108 5" xfId="26685"/>
    <cellStyle name="Normalny 2 97 108 6" xfId="26686"/>
    <cellStyle name="Normalny 2 97 109" xfId="26687"/>
    <cellStyle name="Normalny 2 97 109 2" xfId="26688"/>
    <cellStyle name="Normalny 2 97 109 3" xfId="26689"/>
    <cellStyle name="Normalny 2 97 109 4" xfId="26690"/>
    <cellStyle name="Normalny 2 97 109 5" xfId="26691"/>
    <cellStyle name="Normalny 2 97 109 6" xfId="26692"/>
    <cellStyle name="Normalny 2 97 11" xfId="26693"/>
    <cellStyle name="Normalny 2 97 11 2" xfId="26694"/>
    <cellStyle name="Normalny 2 97 11 3" xfId="26695"/>
    <cellStyle name="Normalny 2 97 11 4" xfId="26696"/>
    <cellStyle name="Normalny 2 97 11 5" xfId="26697"/>
    <cellStyle name="Normalny 2 97 11 6" xfId="26698"/>
    <cellStyle name="Normalny 2 97 110" xfId="26699"/>
    <cellStyle name="Normalny 2 97 110 2" xfId="26700"/>
    <cellStyle name="Normalny 2 97 110 3" xfId="26701"/>
    <cellStyle name="Normalny 2 97 110 4" xfId="26702"/>
    <cellStyle name="Normalny 2 97 110 5" xfId="26703"/>
    <cellStyle name="Normalny 2 97 110 6" xfId="26704"/>
    <cellStyle name="Normalny 2 97 111" xfId="26705"/>
    <cellStyle name="Normalny 2 97 111 2" xfId="26706"/>
    <cellStyle name="Normalny 2 97 111 3" xfId="26707"/>
    <cellStyle name="Normalny 2 97 111 4" xfId="26708"/>
    <cellStyle name="Normalny 2 97 111 5" xfId="26709"/>
    <cellStyle name="Normalny 2 97 111 6" xfId="26710"/>
    <cellStyle name="Normalny 2 97 112" xfId="26711"/>
    <cellStyle name="Normalny 2 97 112 2" xfId="26712"/>
    <cellStyle name="Normalny 2 97 112 3" xfId="26713"/>
    <cellStyle name="Normalny 2 97 112 4" xfId="26714"/>
    <cellStyle name="Normalny 2 97 112 5" xfId="26715"/>
    <cellStyle name="Normalny 2 97 112 6" xfId="26716"/>
    <cellStyle name="Normalny 2 97 113" xfId="26717"/>
    <cellStyle name="Normalny 2 97 113 2" xfId="26718"/>
    <cellStyle name="Normalny 2 97 113 3" xfId="26719"/>
    <cellStyle name="Normalny 2 97 113 4" xfId="26720"/>
    <cellStyle name="Normalny 2 97 113 5" xfId="26721"/>
    <cellStyle name="Normalny 2 97 113 6" xfId="26722"/>
    <cellStyle name="Normalny 2 97 114" xfId="26723"/>
    <cellStyle name="Normalny 2 97 115" xfId="26724"/>
    <cellStyle name="Normalny 2 97 116" xfId="26725"/>
    <cellStyle name="Normalny 2 97 117" xfId="26726"/>
    <cellStyle name="Normalny 2 97 118" xfId="26727"/>
    <cellStyle name="Normalny 2 97 119" xfId="26728"/>
    <cellStyle name="Normalny 2 97 12" xfId="26729"/>
    <cellStyle name="Normalny 2 97 12 2" xfId="26730"/>
    <cellStyle name="Normalny 2 97 12 3" xfId="26731"/>
    <cellStyle name="Normalny 2 97 12 4" xfId="26732"/>
    <cellStyle name="Normalny 2 97 12 5" xfId="26733"/>
    <cellStyle name="Normalny 2 97 12 6" xfId="26734"/>
    <cellStyle name="Normalny 2 97 13" xfId="26735"/>
    <cellStyle name="Normalny 2 97 13 2" xfId="26736"/>
    <cellStyle name="Normalny 2 97 13 3" xfId="26737"/>
    <cellStyle name="Normalny 2 97 13 4" xfId="26738"/>
    <cellStyle name="Normalny 2 97 13 5" xfId="26739"/>
    <cellStyle name="Normalny 2 97 13 6" xfId="26740"/>
    <cellStyle name="Normalny 2 97 14" xfId="26741"/>
    <cellStyle name="Normalny 2 97 14 2" xfId="26742"/>
    <cellStyle name="Normalny 2 97 14 3" xfId="26743"/>
    <cellStyle name="Normalny 2 97 14 4" xfId="26744"/>
    <cellStyle name="Normalny 2 97 14 5" xfId="26745"/>
    <cellStyle name="Normalny 2 97 14 6" xfId="26746"/>
    <cellStyle name="Normalny 2 97 15" xfId="26747"/>
    <cellStyle name="Normalny 2 97 15 2" xfId="26748"/>
    <cellStyle name="Normalny 2 97 15 3" xfId="26749"/>
    <cellStyle name="Normalny 2 97 15 4" xfId="26750"/>
    <cellStyle name="Normalny 2 97 15 5" xfId="26751"/>
    <cellStyle name="Normalny 2 97 15 6" xfId="26752"/>
    <cellStyle name="Normalny 2 97 16" xfId="26753"/>
    <cellStyle name="Normalny 2 97 16 2" xfId="26754"/>
    <cellStyle name="Normalny 2 97 16 3" xfId="26755"/>
    <cellStyle name="Normalny 2 97 16 4" xfId="26756"/>
    <cellStyle name="Normalny 2 97 16 5" xfId="26757"/>
    <cellStyle name="Normalny 2 97 16 6" xfId="26758"/>
    <cellStyle name="Normalny 2 97 17" xfId="26759"/>
    <cellStyle name="Normalny 2 97 17 2" xfId="26760"/>
    <cellStyle name="Normalny 2 97 17 3" xfId="26761"/>
    <cellStyle name="Normalny 2 97 17 4" xfId="26762"/>
    <cellStyle name="Normalny 2 97 17 5" xfId="26763"/>
    <cellStyle name="Normalny 2 97 17 6" xfId="26764"/>
    <cellStyle name="Normalny 2 97 18" xfId="26765"/>
    <cellStyle name="Normalny 2 97 18 2" xfId="26766"/>
    <cellStyle name="Normalny 2 97 18 3" xfId="26767"/>
    <cellStyle name="Normalny 2 97 18 4" xfId="26768"/>
    <cellStyle name="Normalny 2 97 18 5" xfId="26769"/>
    <cellStyle name="Normalny 2 97 18 6" xfId="26770"/>
    <cellStyle name="Normalny 2 97 19" xfId="26771"/>
    <cellStyle name="Normalny 2 97 19 2" xfId="26772"/>
    <cellStyle name="Normalny 2 97 19 3" xfId="26773"/>
    <cellStyle name="Normalny 2 97 19 4" xfId="26774"/>
    <cellStyle name="Normalny 2 97 19 5" xfId="26775"/>
    <cellStyle name="Normalny 2 97 19 6" xfId="26776"/>
    <cellStyle name="Normalny 2 97 2" xfId="26777"/>
    <cellStyle name="Normalny 2 97 2 10" xfId="26778"/>
    <cellStyle name="Normalny 2 97 2 10 10" xfId="26779"/>
    <cellStyle name="Normalny 2 97 2 10 10 2" xfId="26780"/>
    <cellStyle name="Normalny 2 97 2 10 10 3" xfId="26781"/>
    <cellStyle name="Normalny 2 97 2 10 10 4" xfId="26782"/>
    <cellStyle name="Normalny 2 97 2 10 10 5" xfId="26783"/>
    <cellStyle name="Normalny 2 97 2 10 10 6" xfId="26784"/>
    <cellStyle name="Normalny 2 97 2 10 100" xfId="26785"/>
    <cellStyle name="Normalny 2 97 2 10 11" xfId="26786"/>
    <cellStyle name="Normalny 2 97 2 10 11 2" xfId="26787"/>
    <cellStyle name="Normalny 2 97 2 10 11 3" xfId="26788"/>
    <cellStyle name="Normalny 2 97 2 10 11 4" xfId="26789"/>
    <cellStyle name="Normalny 2 97 2 10 11 5" xfId="26790"/>
    <cellStyle name="Normalny 2 97 2 10 11 6" xfId="26791"/>
    <cellStyle name="Normalny 2 97 2 10 12" xfId="26792"/>
    <cellStyle name="Normalny 2 97 2 10 12 2" xfId="26793"/>
    <cellStyle name="Normalny 2 97 2 10 12 3" xfId="26794"/>
    <cellStyle name="Normalny 2 97 2 10 12 4" xfId="26795"/>
    <cellStyle name="Normalny 2 97 2 10 12 5" xfId="26796"/>
    <cellStyle name="Normalny 2 97 2 10 12 6" xfId="26797"/>
    <cellStyle name="Normalny 2 97 2 10 13" xfId="26798"/>
    <cellStyle name="Normalny 2 97 2 10 13 2" xfId="26799"/>
    <cellStyle name="Normalny 2 97 2 10 13 3" xfId="26800"/>
    <cellStyle name="Normalny 2 97 2 10 13 4" xfId="26801"/>
    <cellStyle name="Normalny 2 97 2 10 13 5" xfId="26802"/>
    <cellStyle name="Normalny 2 97 2 10 13 6" xfId="26803"/>
    <cellStyle name="Normalny 2 97 2 10 14" xfId="26804"/>
    <cellStyle name="Normalny 2 97 2 10 14 2" xfId="26805"/>
    <cellStyle name="Normalny 2 97 2 10 14 3" xfId="26806"/>
    <cellStyle name="Normalny 2 97 2 10 14 4" xfId="26807"/>
    <cellStyle name="Normalny 2 97 2 10 14 5" xfId="26808"/>
    <cellStyle name="Normalny 2 97 2 10 14 6" xfId="26809"/>
    <cellStyle name="Normalny 2 97 2 10 15" xfId="26810"/>
    <cellStyle name="Normalny 2 97 2 10 15 2" xfId="26811"/>
    <cellStyle name="Normalny 2 97 2 10 15 3" xfId="26812"/>
    <cellStyle name="Normalny 2 97 2 10 15 4" xfId="26813"/>
    <cellStyle name="Normalny 2 97 2 10 15 5" xfId="26814"/>
    <cellStyle name="Normalny 2 97 2 10 15 6" xfId="26815"/>
    <cellStyle name="Normalny 2 97 2 10 16" xfId="26816"/>
    <cellStyle name="Normalny 2 97 2 10 16 2" xfId="26817"/>
    <cellStyle name="Normalny 2 97 2 10 16 3" xfId="26818"/>
    <cellStyle name="Normalny 2 97 2 10 16 4" xfId="26819"/>
    <cellStyle name="Normalny 2 97 2 10 16 5" xfId="26820"/>
    <cellStyle name="Normalny 2 97 2 10 16 6" xfId="26821"/>
    <cellStyle name="Normalny 2 97 2 10 17" xfId="26822"/>
    <cellStyle name="Normalny 2 97 2 10 17 2" xfId="26823"/>
    <cellStyle name="Normalny 2 97 2 10 17 3" xfId="26824"/>
    <cellStyle name="Normalny 2 97 2 10 17 4" xfId="26825"/>
    <cellStyle name="Normalny 2 97 2 10 17 5" xfId="26826"/>
    <cellStyle name="Normalny 2 97 2 10 17 6" xfId="26827"/>
    <cellStyle name="Normalny 2 97 2 10 18" xfId="26828"/>
    <cellStyle name="Normalny 2 97 2 10 18 2" xfId="26829"/>
    <cellStyle name="Normalny 2 97 2 10 18 3" xfId="26830"/>
    <cellStyle name="Normalny 2 97 2 10 18 4" xfId="26831"/>
    <cellStyle name="Normalny 2 97 2 10 18 5" xfId="26832"/>
    <cellStyle name="Normalny 2 97 2 10 18 6" xfId="26833"/>
    <cellStyle name="Normalny 2 97 2 10 19" xfId="26834"/>
    <cellStyle name="Normalny 2 97 2 10 19 2" xfId="26835"/>
    <cellStyle name="Normalny 2 97 2 10 19 3" xfId="26836"/>
    <cellStyle name="Normalny 2 97 2 10 19 4" xfId="26837"/>
    <cellStyle name="Normalny 2 97 2 10 19 5" xfId="26838"/>
    <cellStyle name="Normalny 2 97 2 10 19 6" xfId="26839"/>
    <cellStyle name="Normalny 2 97 2 10 2" xfId="26840"/>
    <cellStyle name="Normalny 2 97 2 10 2 10" xfId="26841"/>
    <cellStyle name="Normalny 2 97 2 10 2 11" xfId="26842"/>
    <cellStyle name="Normalny 2 97 2 10 2 12" xfId="26843"/>
    <cellStyle name="Normalny 2 97 2 10 2 13" xfId="26844"/>
    <cellStyle name="Normalny 2 97 2 10 2 14" xfId="26845"/>
    <cellStyle name="Normalny 2 97 2 10 2 15" xfId="26846"/>
    <cellStyle name="Normalny 2 97 2 10 2 16" xfId="26847"/>
    <cellStyle name="Normalny 2 97 2 10 2 17" xfId="26848"/>
    <cellStyle name="Normalny 2 97 2 10 2 18" xfId="26849"/>
    <cellStyle name="Normalny 2 97 2 10 2 19" xfId="26850"/>
    <cellStyle name="Normalny 2 97 2 10 2 2" xfId="26851"/>
    <cellStyle name="Normalny 2 97 2 10 2 2 10" xfId="26852"/>
    <cellStyle name="Normalny 2 97 2 10 2 2 10 2" xfId="26853"/>
    <cellStyle name="Normalny 2 97 2 10 2 2 10 3" xfId="26854"/>
    <cellStyle name="Normalny 2 97 2 10 2 2 10 4" xfId="26855"/>
    <cellStyle name="Normalny 2 97 2 10 2 2 10 5" xfId="26856"/>
    <cellStyle name="Normalny 2 97 2 10 2 2 10 6" xfId="26857"/>
    <cellStyle name="Normalny 2 97 2 10 2 2 11" xfId="26858"/>
    <cellStyle name="Normalny 2 97 2 10 2 2 11 2" xfId="26859"/>
    <cellStyle name="Normalny 2 97 2 10 2 2 11 3" xfId="26860"/>
    <cellStyle name="Normalny 2 97 2 10 2 2 11 4" xfId="26861"/>
    <cellStyle name="Normalny 2 97 2 10 2 2 11 5" xfId="26862"/>
    <cellStyle name="Normalny 2 97 2 10 2 2 11 6" xfId="26863"/>
    <cellStyle name="Normalny 2 97 2 10 2 2 12" xfId="26864"/>
    <cellStyle name="Normalny 2 97 2 10 2 2 12 2" xfId="26865"/>
    <cellStyle name="Normalny 2 97 2 10 2 2 12 3" xfId="26866"/>
    <cellStyle name="Normalny 2 97 2 10 2 2 12 4" xfId="26867"/>
    <cellStyle name="Normalny 2 97 2 10 2 2 12 5" xfId="26868"/>
    <cellStyle name="Normalny 2 97 2 10 2 2 12 6" xfId="26869"/>
    <cellStyle name="Normalny 2 97 2 10 2 2 13" xfId="26870"/>
    <cellStyle name="Normalny 2 97 2 10 2 2 13 2" xfId="26871"/>
    <cellStyle name="Normalny 2 97 2 10 2 2 13 3" xfId="26872"/>
    <cellStyle name="Normalny 2 97 2 10 2 2 13 4" xfId="26873"/>
    <cellStyle name="Normalny 2 97 2 10 2 2 13 5" xfId="26874"/>
    <cellStyle name="Normalny 2 97 2 10 2 2 13 6" xfId="26875"/>
    <cellStyle name="Normalny 2 97 2 10 2 2 14" xfId="26876"/>
    <cellStyle name="Normalny 2 97 2 10 2 2 14 2" xfId="26877"/>
    <cellStyle name="Normalny 2 97 2 10 2 2 14 3" xfId="26878"/>
    <cellStyle name="Normalny 2 97 2 10 2 2 14 4" xfId="26879"/>
    <cellStyle name="Normalny 2 97 2 10 2 2 14 5" xfId="26880"/>
    <cellStyle name="Normalny 2 97 2 10 2 2 14 6" xfId="26881"/>
    <cellStyle name="Normalny 2 97 2 10 2 2 15" xfId="26882"/>
    <cellStyle name="Normalny 2 97 2 10 2 2 15 2" xfId="26883"/>
    <cellStyle name="Normalny 2 97 2 10 2 2 15 3" xfId="26884"/>
    <cellStyle name="Normalny 2 97 2 10 2 2 15 4" xfId="26885"/>
    <cellStyle name="Normalny 2 97 2 10 2 2 15 5" xfId="26886"/>
    <cellStyle name="Normalny 2 97 2 10 2 2 15 6" xfId="26887"/>
    <cellStyle name="Normalny 2 97 2 10 2 2 16" xfId="26888"/>
    <cellStyle name="Normalny 2 97 2 10 2 2 16 2" xfId="26889"/>
    <cellStyle name="Normalny 2 97 2 10 2 2 16 3" xfId="26890"/>
    <cellStyle name="Normalny 2 97 2 10 2 2 16 4" xfId="26891"/>
    <cellStyle name="Normalny 2 97 2 10 2 2 16 5" xfId="26892"/>
    <cellStyle name="Normalny 2 97 2 10 2 2 16 6" xfId="26893"/>
    <cellStyle name="Normalny 2 97 2 10 2 2 17" xfId="26894"/>
    <cellStyle name="Normalny 2 97 2 10 2 2 17 2" xfId="26895"/>
    <cellStyle name="Normalny 2 97 2 10 2 2 17 3" xfId="26896"/>
    <cellStyle name="Normalny 2 97 2 10 2 2 17 4" xfId="26897"/>
    <cellStyle name="Normalny 2 97 2 10 2 2 17 5" xfId="26898"/>
    <cellStyle name="Normalny 2 97 2 10 2 2 17 6" xfId="26899"/>
    <cellStyle name="Normalny 2 97 2 10 2 2 18" xfId="26900"/>
    <cellStyle name="Normalny 2 97 2 10 2 2 18 2" xfId="26901"/>
    <cellStyle name="Normalny 2 97 2 10 2 2 18 3" xfId="26902"/>
    <cellStyle name="Normalny 2 97 2 10 2 2 18 4" xfId="26903"/>
    <cellStyle name="Normalny 2 97 2 10 2 2 18 5" xfId="26904"/>
    <cellStyle name="Normalny 2 97 2 10 2 2 18 6" xfId="26905"/>
    <cellStyle name="Normalny 2 97 2 10 2 2 19" xfId="26906"/>
    <cellStyle name="Normalny 2 97 2 10 2 2 19 2" xfId="26907"/>
    <cellStyle name="Normalny 2 97 2 10 2 2 19 3" xfId="26908"/>
    <cellStyle name="Normalny 2 97 2 10 2 2 19 4" xfId="26909"/>
    <cellStyle name="Normalny 2 97 2 10 2 2 19 5" xfId="26910"/>
    <cellStyle name="Normalny 2 97 2 10 2 2 19 6" xfId="26911"/>
    <cellStyle name="Normalny 2 97 2 10 2 2 2" xfId="26912"/>
    <cellStyle name="Normalny 2 97 2 10 2 2 2 2" xfId="26913"/>
    <cellStyle name="Normalny 2 97 2 10 2 2 2 2 2" xfId="26914"/>
    <cellStyle name="Normalny 2 97 2 10 2 2 2 2 3" xfId="26915"/>
    <cellStyle name="Normalny 2 97 2 10 2 2 2 2 4" xfId="26916"/>
    <cellStyle name="Normalny 2 97 2 10 2 2 2 2 5" xfId="26917"/>
    <cellStyle name="Normalny 2 97 2 10 2 2 2 2 6" xfId="26918"/>
    <cellStyle name="Normalny 2 97 2 10 2 2 20" xfId="26919"/>
    <cellStyle name="Normalny 2 97 2 10 2 2 20 2" xfId="26920"/>
    <cellStyle name="Normalny 2 97 2 10 2 2 20 3" xfId="26921"/>
    <cellStyle name="Normalny 2 97 2 10 2 2 20 4" xfId="26922"/>
    <cellStyle name="Normalny 2 97 2 10 2 2 20 5" xfId="26923"/>
    <cellStyle name="Normalny 2 97 2 10 2 2 20 6" xfId="26924"/>
    <cellStyle name="Normalny 2 97 2 10 2 2 21" xfId="26925"/>
    <cellStyle name="Normalny 2 97 2 10 2 2 21 2" xfId="26926"/>
    <cellStyle name="Normalny 2 97 2 10 2 2 21 3" xfId="26927"/>
    <cellStyle name="Normalny 2 97 2 10 2 2 21 4" xfId="26928"/>
    <cellStyle name="Normalny 2 97 2 10 2 2 21 5" xfId="26929"/>
    <cellStyle name="Normalny 2 97 2 10 2 2 21 6" xfId="26930"/>
    <cellStyle name="Normalny 2 97 2 10 2 2 22" xfId="26931"/>
    <cellStyle name="Normalny 2 97 2 10 2 2 22 2" xfId="26932"/>
    <cellStyle name="Normalny 2 97 2 10 2 2 22 3" xfId="26933"/>
    <cellStyle name="Normalny 2 97 2 10 2 2 22 4" xfId="26934"/>
    <cellStyle name="Normalny 2 97 2 10 2 2 22 5" xfId="26935"/>
    <cellStyle name="Normalny 2 97 2 10 2 2 22 6" xfId="26936"/>
    <cellStyle name="Normalny 2 97 2 10 2 2 23" xfId="26937"/>
    <cellStyle name="Normalny 2 97 2 10 2 2 23 2" xfId="26938"/>
    <cellStyle name="Normalny 2 97 2 10 2 2 23 3" xfId="26939"/>
    <cellStyle name="Normalny 2 97 2 10 2 2 23 4" xfId="26940"/>
    <cellStyle name="Normalny 2 97 2 10 2 2 23 5" xfId="26941"/>
    <cellStyle name="Normalny 2 97 2 10 2 2 23 6" xfId="26942"/>
    <cellStyle name="Normalny 2 97 2 10 2 2 24" xfId="26943"/>
    <cellStyle name="Normalny 2 97 2 10 2 2 24 2" xfId="26944"/>
    <cellStyle name="Normalny 2 97 2 10 2 2 24 3" xfId="26945"/>
    <cellStyle name="Normalny 2 97 2 10 2 2 24 4" xfId="26946"/>
    <cellStyle name="Normalny 2 97 2 10 2 2 24 5" xfId="26947"/>
    <cellStyle name="Normalny 2 97 2 10 2 2 24 6" xfId="26948"/>
    <cellStyle name="Normalny 2 97 2 10 2 2 25" xfId="26949"/>
    <cellStyle name="Normalny 2 97 2 10 2 2 26" xfId="26950"/>
    <cellStyle name="Normalny 2 97 2 10 2 2 27" xfId="26951"/>
    <cellStyle name="Normalny 2 97 2 10 2 2 28" xfId="26952"/>
    <cellStyle name="Normalny 2 97 2 10 2 2 3" xfId="26953"/>
    <cellStyle name="Normalny 2 97 2 10 2 2 3 2" xfId="26954"/>
    <cellStyle name="Normalny 2 97 2 10 2 2 3 3" xfId="26955"/>
    <cellStyle name="Normalny 2 97 2 10 2 2 3 4" xfId="26956"/>
    <cellStyle name="Normalny 2 97 2 10 2 2 3 5" xfId="26957"/>
    <cellStyle name="Normalny 2 97 2 10 2 2 3 6" xfId="26958"/>
    <cellStyle name="Normalny 2 97 2 10 2 2 4" xfId="26959"/>
    <cellStyle name="Normalny 2 97 2 10 2 2 4 2" xfId="26960"/>
    <cellStyle name="Normalny 2 97 2 10 2 2 4 3" xfId="26961"/>
    <cellStyle name="Normalny 2 97 2 10 2 2 4 4" xfId="26962"/>
    <cellStyle name="Normalny 2 97 2 10 2 2 4 5" xfId="26963"/>
    <cellStyle name="Normalny 2 97 2 10 2 2 4 6" xfId="26964"/>
    <cellStyle name="Normalny 2 97 2 10 2 2 5" xfId="26965"/>
    <cellStyle name="Normalny 2 97 2 10 2 2 5 2" xfId="26966"/>
    <cellStyle name="Normalny 2 97 2 10 2 2 5 3" xfId="26967"/>
    <cellStyle name="Normalny 2 97 2 10 2 2 5 4" xfId="26968"/>
    <cellStyle name="Normalny 2 97 2 10 2 2 5 5" xfId="26969"/>
    <cellStyle name="Normalny 2 97 2 10 2 2 5 6" xfId="26970"/>
    <cellStyle name="Normalny 2 97 2 10 2 2 6" xfId="26971"/>
    <cellStyle name="Normalny 2 97 2 10 2 2 6 2" xfId="26972"/>
    <cellStyle name="Normalny 2 97 2 10 2 2 6 3" xfId="26973"/>
    <cellStyle name="Normalny 2 97 2 10 2 2 6 4" xfId="26974"/>
    <cellStyle name="Normalny 2 97 2 10 2 2 6 5" xfId="26975"/>
    <cellStyle name="Normalny 2 97 2 10 2 2 6 6" xfId="26976"/>
    <cellStyle name="Normalny 2 97 2 10 2 2 7" xfId="26977"/>
    <cellStyle name="Normalny 2 97 2 10 2 2 7 2" xfId="26978"/>
    <cellStyle name="Normalny 2 97 2 10 2 2 7 3" xfId="26979"/>
    <cellStyle name="Normalny 2 97 2 10 2 2 7 4" xfId="26980"/>
    <cellStyle name="Normalny 2 97 2 10 2 2 7 5" xfId="26981"/>
    <cellStyle name="Normalny 2 97 2 10 2 2 7 6" xfId="26982"/>
    <cellStyle name="Normalny 2 97 2 10 2 2 8" xfId="26983"/>
    <cellStyle name="Normalny 2 97 2 10 2 2 8 2" xfId="26984"/>
    <cellStyle name="Normalny 2 97 2 10 2 2 8 3" xfId="26985"/>
    <cellStyle name="Normalny 2 97 2 10 2 2 8 4" xfId="26986"/>
    <cellStyle name="Normalny 2 97 2 10 2 2 8 5" xfId="26987"/>
    <cellStyle name="Normalny 2 97 2 10 2 2 8 6" xfId="26988"/>
    <cellStyle name="Normalny 2 97 2 10 2 2 9" xfId="26989"/>
    <cellStyle name="Normalny 2 97 2 10 2 2 9 2" xfId="26990"/>
    <cellStyle name="Normalny 2 97 2 10 2 2 9 3" xfId="26991"/>
    <cellStyle name="Normalny 2 97 2 10 2 2 9 4" xfId="26992"/>
    <cellStyle name="Normalny 2 97 2 10 2 2 9 5" xfId="26993"/>
    <cellStyle name="Normalny 2 97 2 10 2 2 9 6" xfId="26994"/>
    <cellStyle name="Normalny 2 97 2 10 2 20" xfId="26995"/>
    <cellStyle name="Normalny 2 97 2 10 2 21" xfId="26996"/>
    <cellStyle name="Normalny 2 97 2 10 2 22" xfId="26997"/>
    <cellStyle name="Normalny 2 97 2 10 2 23" xfId="26998"/>
    <cellStyle name="Normalny 2 97 2 10 2 24" xfId="26999"/>
    <cellStyle name="Normalny 2 97 2 10 2 25" xfId="27000"/>
    <cellStyle name="Normalny 2 97 2 10 2 26" xfId="27001"/>
    <cellStyle name="Normalny 2 97 2 10 2 3" xfId="27002"/>
    <cellStyle name="Normalny 2 97 2 10 2 3 2" xfId="27003"/>
    <cellStyle name="Normalny 2 97 2 10 2 3 3" xfId="27004"/>
    <cellStyle name="Normalny 2 97 2 10 2 3 4" xfId="27005"/>
    <cellStyle name="Normalny 2 97 2 10 2 3 5" xfId="27006"/>
    <cellStyle name="Normalny 2 97 2 10 2 3 6" xfId="27007"/>
    <cellStyle name="Normalny 2 97 2 10 2 4" xfId="27008"/>
    <cellStyle name="Normalny 2 97 2 10 2 4 2" xfId="27009"/>
    <cellStyle name="Normalny 2 97 2 10 2 4 3" xfId="27010"/>
    <cellStyle name="Normalny 2 97 2 10 2 4 4" xfId="27011"/>
    <cellStyle name="Normalny 2 97 2 10 2 4 5" xfId="27012"/>
    <cellStyle name="Normalny 2 97 2 10 2 4 6" xfId="27013"/>
    <cellStyle name="Normalny 2 97 2 10 2 5" xfId="27014"/>
    <cellStyle name="Normalny 2 97 2 10 2 5 2" xfId="27015"/>
    <cellStyle name="Normalny 2 97 2 10 2 5 3" xfId="27016"/>
    <cellStyle name="Normalny 2 97 2 10 2 5 4" xfId="27017"/>
    <cellStyle name="Normalny 2 97 2 10 2 5 5" xfId="27018"/>
    <cellStyle name="Normalny 2 97 2 10 2 5 6" xfId="27019"/>
    <cellStyle name="Normalny 2 97 2 10 2 6" xfId="27020"/>
    <cellStyle name="Normalny 2 97 2 10 2 7" xfId="27021"/>
    <cellStyle name="Normalny 2 97 2 10 2 8" xfId="27022"/>
    <cellStyle name="Normalny 2 97 2 10 2 9" xfId="27023"/>
    <cellStyle name="Normalny 2 97 2 10 20" xfId="27024"/>
    <cellStyle name="Normalny 2 97 2 10 20 2" xfId="27025"/>
    <cellStyle name="Normalny 2 97 2 10 20 3" xfId="27026"/>
    <cellStyle name="Normalny 2 97 2 10 20 4" xfId="27027"/>
    <cellStyle name="Normalny 2 97 2 10 20 5" xfId="27028"/>
    <cellStyle name="Normalny 2 97 2 10 20 6" xfId="27029"/>
    <cellStyle name="Normalny 2 97 2 10 21" xfId="27030"/>
    <cellStyle name="Normalny 2 97 2 10 21 2" xfId="27031"/>
    <cellStyle name="Normalny 2 97 2 10 21 3" xfId="27032"/>
    <cellStyle name="Normalny 2 97 2 10 21 4" xfId="27033"/>
    <cellStyle name="Normalny 2 97 2 10 21 5" xfId="27034"/>
    <cellStyle name="Normalny 2 97 2 10 21 6" xfId="27035"/>
    <cellStyle name="Normalny 2 97 2 10 22" xfId="27036"/>
    <cellStyle name="Normalny 2 97 2 10 22 2" xfId="27037"/>
    <cellStyle name="Normalny 2 97 2 10 22 3" xfId="27038"/>
    <cellStyle name="Normalny 2 97 2 10 22 4" xfId="27039"/>
    <cellStyle name="Normalny 2 97 2 10 22 5" xfId="27040"/>
    <cellStyle name="Normalny 2 97 2 10 22 6" xfId="27041"/>
    <cellStyle name="Normalny 2 97 2 10 23" xfId="27042"/>
    <cellStyle name="Normalny 2 97 2 10 23 2" xfId="27043"/>
    <cellStyle name="Normalny 2 97 2 10 23 3" xfId="27044"/>
    <cellStyle name="Normalny 2 97 2 10 23 4" xfId="27045"/>
    <cellStyle name="Normalny 2 97 2 10 23 5" xfId="27046"/>
    <cellStyle name="Normalny 2 97 2 10 23 6" xfId="27047"/>
    <cellStyle name="Normalny 2 97 2 10 24" xfId="27048"/>
    <cellStyle name="Normalny 2 97 2 10 24 2" xfId="27049"/>
    <cellStyle name="Normalny 2 97 2 10 24 3" xfId="27050"/>
    <cellStyle name="Normalny 2 97 2 10 24 4" xfId="27051"/>
    <cellStyle name="Normalny 2 97 2 10 24 5" xfId="27052"/>
    <cellStyle name="Normalny 2 97 2 10 24 6" xfId="27053"/>
    <cellStyle name="Normalny 2 97 2 10 25" xfId="27054"/>
    <cellStyle name="Normalny 2 97 2 10 25 2" xfId="27055"/>
    <cellStyle name="Normalny 2 97 2 10 25 3" xfId="27056"/>
    <cellStyle name="Normalny 2 97 2 10 25 4" xfId="27057"/>
    <cellStyle name="Normalny 2 97 2 10 25 5" xfId="27058"/>
    <cellStyle name="Normalny 2 97 2 10 25 6" xfId="27059"/>
    <cellStyle name="Normalny 2 97 2 10 26" xfId="27060"/>
    <cellStyle name="Normalny 2 97 2 10 26 2" xfId="27061"/>
    <cellStyle name="Normalny 2 97 2 10 26 3" xfId="27062"/>
    <cellStyle name="Normalny 2 97 2 10 26 4" xfId="27063"/>
    <cellStyle name="Normalny 2 97 2 10 26 5" xfId="27064"/>
    <cellStyle name="Normalny 2 97 2 10 26 6" xfId="27065"/>
    <cellStyle name="Normalny 2 97 2 10 27" xfId="27066"/>
    <cellStyle name="Normalny 2 97 2 10 27 2" xfId="27067"/>
    <cellStyle name="Normalny 2 97 2 10 27 3" xfId="27068"/>
    <cellStyle name="Normalny 2 97 2 10 27 4" xfId="27069"/>
    <cellStyle name="Normalny 2 97 2 10 27 5" xfId="27070"/>
    <cellStyle name="Normalny 2 97 2 10 27 6" xfId="27071"/>
    <cellStyle name="Normalny 2 97 2 10 28" xfId="27072"/>
    <cellStyle name="Normalny 2 97 2 10 28 2" xfId="27073"/>
    <cellStyle name="Normalny 2 97 2 10 28 3" xfId="27074"/>
    <cellStyle name="Normalny 2 97 2 10 28 4" xfId="27075"/>
    <cellStyle name="Normalny 2 97 2 10 28 5" xfId="27076"/>
    <cellStyle name="Normalny 2 97 2 10 28 6" xfId="27077"/>
    <cellStyle name="Normalny 2 97 2 10 29" xfId="27078"/>
    <cellStyle name="Normalny 2 97 2 10 29 2" xfId="27079"/>
    <cellStyle name="Normalny 2 97 2 10 29 3" xfId="27080"/>
    <cellStyle name="Normalny 2 97 2 10 29 4" xfId="27081"/>
    <cellStyle name="Normalny 2 97 2 10 29 5" xfId="27082"/>
    <cellStyle name="Normalny 2 97 2 10 29 6" xfId="27083"/>
    <cellStyle name="Normalny 2 97 2 10 3" xfId="27084"/>
    <cellStyle name="Normalny 2 97 2 10 3 2" xfId="27085"/>
    <cellStyle name="Normalny 2 97 2 10 3 3" xfId="27086"/>
    <cellStyle name="Normalny 2 97 2 10 3 4" xfId="27087"/>
    <cellStyle name="Normalny 2 97 2 10 3 5" xfId="27088"/>
    <cellStyle name="Normalny 2 97 2 10 3 6" xfId="27089"/>
    <cellStyle name="Normalny 2 97 2 10 30" xfId="27090"/>
    <cellStyle name="Normalny 2 97 2 10 30 2" xfId="27091"/>
    <cellStyle name="Normalny 2 97 2 10 30 3" xfId="27092"/>
    <cellStyle name="Normalny 2 97 2 10 30 4" xfId="27093"/>
    <cellStyle name="Normalny 2 97 2 10 30 5" xfId="27094"/>
    <cellStyle name="Normalny 2 97 2 10 30 6" xfId="27095"/>
    <cellStyle name="Normalny 2 97 2 10 31" xfId="27096"/>
    <cellStyle name="Normalny 2 97 2 10 31 2" xfId="27097"/>
    <cellStyle name="Normalny 2 97 2 10 31 3" xfId="27098"/>
    <cellStyle name="Normalny 2 97 2 10 31 4" xfId="27099"/>
    <cellStyle name="Normalny 2 97 2 10 31 5" xfId="27100"/>
    <cellStyle name="Normalny 2 97 2 10 31 6" xfId="27101"/>
    <cellStyle name="Normalny 2 97 2 10 32" xfId="27102"/>
    <cellStyle name="Normalny 2 97 2 10 32 2" xfId="27103"/>
    <cellStyle name="Normalny 2 97 2 10 32 3" xfId="27104"/>
    <cellStyle name="Normalny 2 97 2 10 32 4" xfId="27105"/>
    <cellStyle name="Normalny 2 97 2 10 32 5" xfId="27106"/>
    <cellStyle name="Normalny 2 97 2 10 32 6" xfId="27107"/>
    <cellStyle name="Normalny 2 97 2 10 33" xfId="27108"/>
    <cellStyle name="Normalny 2 97 2 10 33 2" xfId="27109"/>
    <cellStyle name="Normalny 2 97 2 10 33 3" xfId="27110"/>
    <cellStyle name="Normalny 2 97 2 10 33 4" xfId="27111"/>
    <cellStyle name="Normalny 2 97 2 10 33 5" xfId="27112"/>
    <cellStyle name="Normalny 2 97 2 10 33 6" xfId="27113"/>
    <cellStyle name="Normalny 2 97 2 10 34" xfId="27114"/>
    <cellStyle name="Normalny 2 97 2 10 34 2" xfId="27115"/>
    <cellStyle name="Normalny 2 97 2 10 34 3" xfId="27116"/>
    <cellStyle name="Normalny 2 97 2 10 34 4" xfId="27117"/>
    <cellStyle name="Normalny 2 97 2 10 34 5" xfId="27118"/>
    <cellStyle name="Normalny 2 97 2 10 34 6" xfId="27119"/>
    <cellStyle name="Normalny 2 97 2 10 35" xfId="27120"/>
    <cellStyle name="Normalny 2 97 2 10 35 2" xfId="27121"/>
    <cellStyle name="Normalny 2 97 2 10 35 3" xfId="27122"/>
    <cellStyle name="Normalny 2 97 2 10 35 4" xfId="27123"/>
    <cellStyle name="Normalny 2 97 2 10 35 5" xfId="27124"/>
    <cellStyle name="Normalny 2 97 2 10 35 6" xfId="27125"/>
    <cellStyle name="Normalny 2 97 2 10 36" xfId="27126"/>
    <cellStyle name="Normalny 2 97 2 10 36 2" xfId="27127"/>
    <cellStyle name="Normalny 2 97 2 10 36 3" xfId="27128"/>
    <cellStyle name="Normalny 2 97 2 10 36 4" xfId="27129"/>
    <cellStyle name="Normalny 2 97 2 10 36 5" xfId="27130"/>
    <cellStyle name="Normalny 2 97 2 10 36 6" xfId="27131"/>
    <cellStyle name="Normalny 2 97 2 10 37" xfId="27132"/>
    <cellStyle name="Normalny 2 97 2 10 37 2" xfId="27133"/>
    <cellStyle name="Normalny 2 97 2 10 37 3" xfId="27134"/>
    <cellStyle name="Normalny 2 97 2 10 37 4" xfId="27135"/>
    <cellStyle name="Normalny 2 97 2 10 37 5" xfId="27136"/>
    <cellStyle name="Normalny 2 97 2 10 37 6" xfId="27137"/>
    <cellStyle name="Normalny 2 97 2 10 38" xfId="27138"/>
    <cellStyle name="Normalny 2 97 2 10 38 2" xfId="27139"/>
    <cellStyle name="Normalny 2 97 2 10 38 3" xfId="27140"/>
    <cellStyle name="Normalny 2 97 2 10 38 4" xfId="27141"/>
    <cellStyle name="Normalny 2 97 2 10 38 5" xfId="27142"/>
    <cellStyle name="Normalny 2 97 2 10 38 6" xfId="27143"/>
    <cellStyle name="Normalny 2 97 2 10 39" xfId="27144"/>
    <cellStyle name="Normalny 2 97 2 10 39 2" xfId="27145"/>
    <cellStyle name="Normalny 2 97 2 10 39 3" xfId="27146"/>
    <cellStyle name="Normalny 2 97 2 10 39 4" xfId="27147"/>
    <cellStyle name="Normalny 2 97 2 10 39 5" xfId="27148"/>
    <cellStyle name="Normalny 2 97 2 10 39 6" xfId="27149"/>
    <cellStyle name="Normalny 2 97 2 10 4" xfId="27150"/>
    <cellStyle name="Normalny 2 97 2 10 4 2" xfId="27151"/>
    <cellStyle name="Normalny 2 97 2 10 4 3" xfId="27152"/>
    <cellStyle name="Normalny 2 97 2 10 4 4" xfId="27153"/>
    <cellStyle name="Normalny 2 97 2 10 4 5" xfId="27154"/>
    <cellStyle name="Normalny 2 97 2 10 4 6" xfId="27155"/>
    <cellStyle name="Normalny 2 97 2 10 40" xfId="27156"/>
    <cellStyle name="Normalny 2 97 2 10 40 2" xfId="27157"/>
    <cellStyle name="Normalny 2 97 2 10 40 3" xfId="27158"/>
    <cellStyle name="Normalny 2 97 2 10 40 4" xfId="27159"/>
    <cellStyle name="Normalny 2 97 2 10 40 5" xfId="27160"/>
    <cellStyle name="Normalny 2 97 2 10 40 6" xfId="27161"/>
    <cellStyle name="Normalny 2 97 2 10 41" xfId="27162"/>
    <cellStyle name="Normalny 2 97 2 10 41 2" xfId="27163"/>
    <cellStyle name="Normalny 2 97 2 10 41 3" xfId="27164"/>
    <cellStyle name="Normalny 2 97 2 10 41 4" xfId="27165"/>
    <cellStyle name="Normalny 2 97 2 10 41 5" xfId="27166"/>
    <cellStyle name="Normalny 2 97 2 10 41 6" xfId="27167"/>
    <cellStyle name="Normalny 2 97 2 10 42" xfId="27168"/>
    <cellStyle name="Normalny 2 97 2 10 42 2" xfId="27169"/>
    <cellStyle name="Normalny 2 97 2 10 42 3" xfId="27170"/>
    <cellStyle name="Normalny 2 97 2 10 42 4" xfId="27171"/>
    <cellStyle name="Normalny 2 97 2 10 42 5" xfId="27172"/>
    <cellStyle name="Normalny 2 97 2 10 42 6" xfId="27173"/>
    <cellStyle name="Normalny 2 97 2 10 43" xfId="27174"/>
    <cellStyle name="Normalny 2 97 2 10 43 2" xfId="27175"/>
    <cellStyle name="Normalny 2 97 2 10 43 3" xfId="27176"/>
    <cellStyle name="Normalny 2 97 2 10 43 4" xfId="27177"/>
    <cellStyle name="Normalny 2 97 2 10 43 5" xfId="27178"/>
    <cellStyle name="Normalny 2 97 2 10 43 6" xfId="27179"/>
    <cellStyle name="Normalny 2 97 2 10 44" xfId="27180"/>
    <cellStyle name="Normalny 2 97 2 10 44 2" xfId="27181"/>
    <cellStyle name="Normalny 2 97 2 10 44 3" xfId="27182"/>
    <cellStyle name="Normalny 2 97 2 10 44 4" xfId="27183"/>
    <cellStyle name="Normalny 2 97 2 10 44 5" xfId="27184"/>
    <cellStyle name="Normalny 2 97 2 10 44 6" xfId="27185"/>
    <cellStyle name="Normalny 2 97 2 10 45" xfId="27186"/>
    <cellStyle name="Normalny 2 97 2 10 45 2" xfId="27187"/>
    <cellStyle name="Normalny 2 97 2 10 45 3" xfId="27188"/>
    <cellStyle name="Normalny 2 97 2 10 45 4" xfId="27189"/>
    <cellStyle name="Normalny 2 97 2 10 45 5" xfId="27190"/>
    <cellStyle name="Normalny 2 97 2 10 45 6" xfId="27191"/>
    <cellStyle name="Normalny 2 97 2 10 46" xfId="27192"/>
    <cellStyle name="Normalny 2 97 2 10 46 2" xfId="27193"/>
    <cellStyle name="Normalny 2 97 2 10 46 3" xfId="27194"/>
    <cellStyle name="Normalny 2 97 2 10 46 4" xfId="27195"/>
    <cellStyle name="Normalny 2 97 2 10 46 5" xfId="27196"/>
    <cellStyle name="Normalny 2 97 2 10 46 6" xfId="27197"/>
    <cellStyle name="Normalny 2 97 2 10 47" xfId="27198"/>
    <cellStyle name="Normalny 2 97 2 10 47 2" xfId="27199"/>
    <cellStyle name="Normalny 2 97 2 10 47 3" xfId="27200"/>
    <cellStyle name="Normalny 2 97 2 10 47 4" xfId="27201"/>
    <cellStyle name="Normalny 2 97 2 10 47 5" xfId="27202"/>
    <cellStyle name="Normalny 2 97 2 10 47 6" xfId="27203"/>
    <cellStyle name="Normalny 2 97 2 10 48" xfId="27204"/>
    <cellStyle name="Normalny 2 97 2 10 48 2" xfId="27205"/>
    <cellStyle name="Normalny 2 97 2 10 48 3" xfId="27206"/>
    <cellStyle name="Normalny 2 97 2 10 48 4" xfId="27207"/>
    <cellStyle name="Normalny 2 97 2 10 48 5" xfId="27208"/>
    <cellStyle name="Normalny 2 97 2 10 48 6" xfId="27209"/>
    <cellStyle name="Normalny 2 97 2 10 49" xfId="27210"/>
    <cellStyle name="Normalny 2 97 2 10 49 2" xfId="27211"/>
    <cellStyle name="Normalny 2 97 2 10 49 3" xfId="27212"/>
    <cellStyle name="Normalny 2 97 2 10 49 4" xfId="27213"/>
    <cellStyle name="Normalny 2 97 2 10 49 5" xfId="27214"/>
    <cellStyle name="Normalny 2 97 2 10 49 6" xfId="27215"/>
    <cellStyle name="Normalny 2 97 2 10 5" xfId="27216"/>
    <cellStyle name="Normalny 2 97 2 10 5 2" xfId="27217"/>
    <cellStyle name="Normalny 2 97 2 10 5 3" xfId="27218"/>
    <cellStyle name="Normalny 2 97 2 10 5 4" xfId="27219"/>
    <cellStyle name="Normalny 2 97 2 10 5 5" xfId="27220"/>
    <cellStyle name="Normalny 2 97 2 10 5 6" xfId="27221"/>
    <cellStyle name="Normalny 2 97 2 10 50" xfId="27222"/>
    <cellStyle name="Normalny 2 97 2 10 50 2" xfId="27223"/>
    <cellStyle name="Normalny 2 97 2 10 50 3" xfId="27224"/>
    <cellStyle name="Normalny 2 97 2 10 50 4" xfId="27225"/>
    <cellStyle name="Normalny 2 97 2 10 50 5" xfId="27226"/>
    <cellStyle name="Normalny 2 97 2 10 50 6" xfId="27227"/>
    <cellStyle name="Normalny 2 97 2 10 51" xfId="27228"/>
    <cellStyle name="Normalny 2 97 2 10 51 2" xfId="27229"/>
    <cellStyle name="Normalny 2 97 2 10 51 3" xfId="27230"/>
    <cellStyle name="Normalny 2 97 2 10 51 4" xfId="27231"/>
    <cellStyle name="Normalny 2 97 2 10 51 5" xfId="27232"/>
    <cellStyle name="Normalny 2 97 2 10 51 6" xfId="27233"/>
    <cellStyle name="Normalny 2 97 2 10 52" xfId="27234"/>
    <cellStyle name="Normalny 2 97 2 10 52 2" xfId="27235"/>
    <cellStyle name="Normalny 2 97 2 10 52 3" xfId="27236"/>
    <cellStyle name="Normalny 2 97 2 10 52 4" xfId="27237"/>
    <cellStyle name="Normalny 2 97 2 10 52 5" xfId="27238"/>
    <cellStyle name="Normalny 2 97 2 10 52 6" xfId="27239"/>
    <cellStyle name="Normalny 2 97 2 10 53" xfId="27240"/>
    <cellStyle name="Normalny 2 97 2 10 53 2" xfId="27241"/>
    <cellStyle name="Normalny 2 97 2 10 53 3" xfId="27242"/>
    <cellStyle name="Normalny 2 97 2 10 53 4" xfId="27243"/>
    <cellStyle name="Normalny 2 97 2 10 53 5" xfId="27244"/>
    <cellStyle name="Normalny 2 97 2 10 53 6" xfId="27245"/>
    <cellStyle name="Normalny 2 97 2 10 54" xfId="27246"/>
    <cellStyle name="Normalny 2 97 2 10 54 2" xfId="27247"/>
    <cellStyle name="Normalny 2 97 2 10 54 3" xfId="27248"/>
    <cellStyle name="Normalny 2 97 2 10 54 4" xfId="27249"/>
    <cellStyle name="Normalny 2 97 2 10 54 5" xfId="27250"/>
    <cellStyle name="Normalny 2 97 2 10 54 6" xfId="27251"/>
    <cellStyle name="Normalny 2 97 2 10 55" xfId="27252"/>
    <cellStyle name="Normalny 2 97 2 10 55 2" xfId="27253"/>
    <cellStyle name="Normalny 2 97 2 10 55 3" xfId="27254"/>
    <cellStyle name="Normalny 2 97 2 10 55 4" xfId="27255"/>
    <cellStyle name="Normalny 2 97 2 10 55 5" xfId="27256"/>
    <cellStyle name="Normalny 2 97 2 10 55 6" xfId="27257"/>
    <cellStyle name="Normalny 2 97 2 10 56" xfId="27258"/>
    <cellStyle name="Normalny 2 97 2 10 56 2" xfId="27259"/>
    <cellStyle name="Normalny 2 97 2 10 56 3" xfId="27260"/>
    <cellStyle name="Normalny 2 97 2 10 56 4" xfId="27261"/>
    <cellStyle name="Normalny 2 97 2 10 56 5" xfId="27262"/>
    <cellStyle name="Normalny 2 97 2 10 56 6" xfId="27263"/>
    <cellStyle name="Normalny 2 97 2 10 57" xfId="27264"/>
    <cellStyle name="Normalny 2 97 2 10 57 2" xfId="27265"/>
    <cellStyle name="Normalny 2 97 2 10 57 3" xfId="27266"/>
    <cellStyle name="Normalny 2 97 2 10 57 4" xfId="27267"/>
    <cellStyle name="Normalny 2 97 2 10 57 5" xfId="27268"/>
    <cellStyle name="Normalny 2 97 2 10 57 6" xfId="27269"/>
    <cellStyle name="Normalny 2 97 2 10 58" xfId="27270"/>
    <cellStyle name="Normalny 2 97 2 10 58 2" xfId="27271"/>
    <cellStyle name="Normalny 2 97 2 10 58 3" xfId="27272"/>
    <cellStyle name="Normalny 2 97 2 10 58 4" xfId="27273"/>
    <cellStyle name="Normalny 2 97 2 10 58 5" xfId="27274"/>
    <cellStyle name="Normalny 2 97 2 10 58 6" xfId="27275"/>
    <cellStyle name="Normalny 2 97 2 10 59" xfId="27276"/>
    <cellStyle name="Normalny 2 97 2 10 59 2" xfId="27277"/>
    <cellStyle name="Normalny 2 97 2 10 59 3" xfId="27278"/>
    <cellStyle name="Normalny 2 97 2 10 59 4" xfId="27279"/>
    <cellStyle name="Normalny 2 97 2 10 59 5" xfId="27280"/>
    <cellStyle name="Normalny 2 97 2 10 59 6" xfId="27281"/>
    <cellStyle name="Normalny 2 97 2 10 6" xfId="27282"/>
    <cellStyle name="Normalny 2 97 2 10 6 2" xfId="27283"/>
    <cellStyle name="Normalny 2 97 2 10 6 3" xfId="27284"/>
    <cellStyle name="Normalny 2 97 2 10 6 4" xfId="27285"/>
    <cellStyle name="Normalny 2 97 2 10 6 5" xfId="27286"/>
    <cellStyle name="Normalny 2 97 2 10 6 6" xfId="27287"/>
    <cellStyle name="Normalny 2 97 2 10 60" xfId="27288"/>
    <cellStyle name="Normalny 2 97 2 10 60 2" xfId="27289"/>
    <cellStyle name="Normalny 2 97 2 10 60 3" xfId="27290"/>
    <cellStyle name="Normalny 2 97 2 10 60 4" xfId="27291"/>
    <cellStyle name="Normalny 2 97 2 10 60 5" xfId="27292"/>
    <cellStyle name="Normalny 2 97 2 10 60 6" xfId="27293"/>
    <cellStyle name="Normalny 2 97 2 10 61" xfId="27294"/>
    <cellStyle name="Normalny 2 97 2 10 61 2" xfId="27295"/>
    <cellStyle name="Normalny 2 97 2 10 61 3" xfId="27296"/>
    <cellStyle name="Normalny 2 97 2 10 61 4" xfId="27297"/>
    <cellStyle name="Normalny 2 97 2 10 61 5" xfId="27298"/>
    <cellStyle name="Normalny 2 97 2 10 61 6" xfId="27299"/>
    <cellStyle name="Normalny 2 97 2 10 62" xfId="27300"/>
    <cellStyle name="Normalny 2 97 2 10 62 2" xfId="27301"/>
    <cellStyle name="Normalny 2 97 2 10 62 3" xfId="27302"/>
    <cellStyle name="Normalny 2 97 2 10 62 4" xfId="27303"/>
    <cellStyle name="Normalny 2 97 2 10 62 5" xfId="27304"/>
    <cellStyle name="Normalny 2 97 2 10 62 6" xfId="27305"/>
    <cellStyle name="Normalny 2 97 2 10 63" xfId="27306"/>
    <cellStyle name="Normalny 2 97 2 10 63 2" xfId="27307"/>
    <cellStyle name="Normalny 2 97 2 10 63 3" xfId="27308"/>
    <cellStyle name="Normalny 2 97 2 10 63 4" xfId="27309"/>
    <cellStyle name="Normalny 2 97 2 10 63 5" xfId="27310"/>
    <cellStyle name="Normalny 2 97 2 10 63 6" xfId="27311"/>
    <cellStyle name="Normalny 2 97 2 10 64" xfId="27312"/>
    <cellStyle name="Normalny 2 97 2 10 64 2" xfId="27313"/>
    <cellStyle name="Normalny 2 97 2 10 64 3" xfId="27314"/>
    <cellStyle name="Normalny 2 97 2 10 64 4" xfId="27315"/>
    <cellStyle name="Normalny 2 97 2 10 64 5" xfId="27316"/>
    <cellStyle name="Normalny 2 97 2 10 64 6" xfId="27317"/>
    <cellStyle name="Normalny 2 97 2 10 65" xfId="27318"/>
    <cellStyle name="Normalny 2 97 2 10 65 2" xfId="27319"/>
    <cellStyle name="Normalny 2 97 2 10 65 3" xfId="27320"/>
    <cellStyle name="Normalny 2 97 2 10 65 4" xfId="27321"/>
    <cellStyle name="Normalny 2 97 2 10 65 5" xfId="27322"/>
    <cellStyle name="Normalny 2 97 2 10 65 6" xfId="27323"/>
    <cellStyle name="Normalny 2 97 2 10 66" xfId="27324"/>
    <cellStyle name="Normalny 2 97 2 10 66 2" xfId="27325"/>
    <cellStyle name="Normalny 2 97 2 10 66 3" xfId="27326"/>
    <cellStyle name="Normalny 2 97 2 10 66 4" xfId="27327"/>
    <cellStyle name="Normalny 2 97 2 10 66 5" xfId="27328"/>
    <cellStyle name="Normalny 2 97 2 10 66 6" xfId="27329"/>
    <cellStyle name="Normalny 2 97 2 10 67" xfId="27330"/>
    <cellStyle name="Normalny 2 97 2 10 67 2" xfId="27331"/>
    <cellStyle name="Normalny 2 97 2 10 67 3" xfId="27332"/>
    <cellStyle name="Normalny 2 97 2 10 67 4" xfId="27333"/>
    <cellStyle name="Normalny 2 97 2 10 67 5" xfId="27334"/>
    <cellStyle name="Normalny 2 97 2 10 67 6" xfId="27335"/>
    <cellStyle name="Normalny 2 97 2 10 68" xfId="27336"/>
    <cellStyle name="Normalny 2 97 2 10 68 2" xfId="27337"/>
    <cellStyle name="Normalny 2 97 2 10 68 3" xfId="27338"/>
    <cellStyle name="Normalny 2 97 2 10 68 4" xfId="27339"/>
    <cellStyle name="Normalny 2 97 2 10 68 5" xfId="27340"/>
    <cellStyle name="Normalny 2 97 2 10 68 6" xfId="27341"/>
    <cellStyle name="Normalny 2 97 2 10 69" xfId="27342"/>
    <cellStyle name="Normalny 2 97 2 10 69 2" xfId="27343"/>
    <cellStyle name="Normalny 2 97 2 10 69 3" xfId="27344"/>
    <cellStyle name="Normalny 2 97 2 10 69 4" xfId="27345"/>
    <cellStyle name="Normalny 2 97 2 10 69 5" xfId="27346"/>
    <cellStyle name="Normalny 2 97 2 10 69 6" xfId="27347"/>
    <cellStyle name="Normalny 2 97 2 10 7" xfId="27348"/>
    <cellStyle name="Normalny 2 97 2 10 7 2" xfId="27349"/>
    <cellStyle name="Normalny 2 97 2 10 7 3" xfId="27350"/>
    <cellStyle name="Normalny 2 97 2 10 7 4" xfId="27351"/>
    <cellStyle name="Normalny 2 97 2 10 7 5" xfId="27352"/>
    <cellStyle name="Normalny 2 97 2 10 7 6" xfId="27353"/>
    <cellStyle name="Normalny 2 97 2 10 70" xfId="27354"/>
    <cellStyle name="Normalny 2 97 2 10 70 2" xfId="27355"/>
    <cellStyle name="Normalny 2 97 2 10 70 3" xfId="27356"/>
    <cellStyle name="Normalny 2 97 2 10 70 4" xfId="27357"/>
    <cellStyle name="Normalny 2 97 2 10 70 5" xfId="27358"/>
    <cellStyle name="Normalny 2 97 2 10 70 6" xfId="27359"/>
    <cellStyle name="Normalny 2 97 2 10 71" xfId="27360"/>
    <cellStyle name="Normalny 2 97 2 10 71 10" xfId="27361"/>
    <cellStyle name="Normalny 2 97 2 10 71 11" xfId="27362"/>
    <cellStyle name="Normalny 2 97 2 10 71 12" xfId="27363"/>
    <cellStyle name="Normalny 2 97 2 10 71 13" xfId="27364"/>
    <cellStyle name="Normalny 2 97 2 10 71 14" xfId="27365"/>
    <cellStyle name="Normalny 2 97 2 10 71 15" xfId="27366"/>
    <cellStyle name="Normalny 2 97 2 10 71 16" xfId="27367"/>
    <cellStyle name="Normalny 2 97 2 10 71 17" xfId="27368"/>
    <cellStyle name="Normalny 2 97 2 10 71 18" xfId="27369"/>
    <cellStyle name="Normalny 2 97 2 10 71 19" xfId="27370"/>
    <cellStyle name="Normalny 2 97 2 10 71 2" xfId="27371"/>
    <cellStyle name="Normalny 2 97 2 10 71 2 2" xfId="27372"/>
    <cellStyle name="Normalny 2 97 2 10 71 2 3" xfId="27373"/>
    <cellStyle name="Normalny 2 97 2 10 71 2 4" xfId="27374"/>
    <cellStyle name="Normalny 2 97 2 10 71 2 5" xfId="27375"/>
    <cellStyle name="Normalny 2 97 2 10 71 2 6" xfId="27376"/>
    <cellStyle name="Normalny 2 97 2 10 71 20" xfId="27377"/>
    <cellStyle name="Normalny 2 97 2 10 71 21" xfId="27378"/>
    <cellStyle name="Normalny 2 97 2 10 71 22" xfId="27379"/>
    <cellStyle name="Normalny 2 97 2 10 71 23" xfId="27380"/>
    <cellStyle name="Normalny 2 97 2 10 71 24" xfId="27381"/>
    <cellStyle name="Normalny 2 97 2 10 71 3" xfId="27382"/>
    <cellStyle name="Normalny 2 97 2 10 71 4" xfId="27383"/>
    <cellStyle name="Normalny 2 97 2 10 71 5" xfId="27384"/>
    <cellStyle name="Normalny 2 97 2 10 71 6" xfId="27385"/>
    <cellStyle name="Normalny 2 97 2 10 71 7" xfId="27386"/>
    <cellStyle name="Normalny 2 97 2 10 71 8" xfId="27387"/>
    <cellStyle name="Normalny 2 97 2 10 71 9" xfId="27388"/>
    <cellStyle name="Normalny 2 97 2 10 72" xfId="27389"/>
    <cellStyle name="Normalny 2 97 2 10 73" xfId="27390"/>
    <cellStyle name="Normalny 2 97 2 10 73 2" xfId="27391"/>
    <cellStyle name="Normalny 2 97 2 10 73 2 2" xfId="27392"/>
    <cellStyle name="Normalny 2 97 2 10 73 2 3" xfId="27393"/>
    <cellStyle name="Normalny 2 97 2 10 73 2 4" xfId="27394"/>
    <cellStyle name="Normalny 2 97 2 10 73 2 5" xfId="27395"/>
    <cellStyle name="Normalny 2 97 2 10 73 2 6" xfId="27396"/>
    <cellStyle name="Normalny 2 97 2 10 74" xfId="27397"/>
    <cellStyle name="Normalny 2 97 2 10 74 2" xfId="27398"/>
    <cellStyle name="Normalny 2 97 2 10 74 3" xfId="27399"/>
    <cellStyle name="Normalny 2 97 2 10 74 4" xfId="27400"/>
    <cellStyle name="Normalny 2 97 2 10 74 5" xfId="27401"/>
    <cellStyle name="Normalny 2 97 2 10 74 6" xfId="27402"/>
    <cellStyle name="Normalny 2 97 2 10 75" xfId="27403"/>
    <cellStyle name="Normalny 2 97 2 10 75 2" xfId="27404"/>
    <cellStyle name="Normalny 2 97 2 10 75 3" xfId="27405"/>
    <cellStyle name="Normalny 2 97 2 10 75 4" xfId="27406"/>
    <cellStyle name="Normalny 2 97 2 10 75 5" xfId="27407"/>
    <cellStyle name="Normalny 2 97 2 10 75 6" xfId="27408"/>
    <cellStyle name="Normalny 2 97 2 10 76" xfId="27409"/>
    <cellStyle name="Normalny 2 97 2 10 76 2" xfId="27410"/>
    <cellStyle name="Normalny 2 97 2 10 76 3" xfId="27411"/>
    <cellStyle name="Normalny 2 97 2 10 76 4" xfId="27412"/>
    <cellStyle name="Normalny 2 97 2 10 76 5" xfId="27413"/>
    <cellStyle name="Normalny 2 97 2 10 76 6" xfId="27414"/>
    <cellStyle name="Normalny 2 97 2 10 77" xfId="27415"/>
    <cellStyle name="Normalny 2 97 2 10 77 2" xfId="27416"/>
    <cellStyle name="Normalny 2 97 2 10 77 3" xfId="27417"/>
    <cellStyle name="Normalny 2 97 2 10 77 4" xfId="27418"/>
    <cellStyle name="Normalny 2 97 2 10 77 5" xfId="27419"/>
    <cellStyle name="Normalny 2 97 2 10 77 6" xfId="27420"/>
    <cellStyle name="Normalny 2 97 2 10 78" xfId="27421"/>
    <cellStyle name="Normalny 2 97 2 10 78 2" xfId="27422"/>
    <cellStyle name="Normalny 2 97 2 10 78 3" xfId="27423"/>
    <cellStyle name="Normalny 2 97 2 10 78 4" xfId="27424"/>
    <cellStyle name="Normalny 2 97 2 10 78 5" xfId="27425"/>
    <cellStyle name="Normalny 2 97 2 10 78 6" xfId="27426"/>
    <cellStyle name="Normalny 2 97 2 10 79" xfId="27427"/>
    <cellStyle name="Normalny 2 97 2 10 79 2" xfId="27428"/>
    <cellStyle name="Normalny 2 97 2 10 79 3" xfId="27429"/>
    <cellStyle name="Normalny 2 97 2 10 79 4" xfId="27430"/>
    <cellStyle name="Normalny 2 97 2 10 79 5" xfId="27431"/>
    <cellStyle name="Normalny 2 97 2 10 79 6" xfId="27432"/>
    <cellStyle name="Normalny 2 97 2 10 8" xfId="27433"/>
    <cellStyle name="Normalny 2 97 2 10 8 2" xfId="27434"/>
    <cellStyle name="Normalny 2 97 2 10 8 3" xfId="27435"/>
    <cellStyle name="Normalny 2 97 2 10 8 4" xfId="27436"/>
    <cellStyle name="Normalny 2 97 2 10 8 5" xfId="27437"/>
    <cellStyle name="Normalny 2 97 2 10 8 6" xfId="27438"/>
    <cellStyle name="Normalny 2 97 2 10 80" xfId="27439"/>
    <cellStyle name="Normalny 2 97 2 10 80 2" xfId="27440"/>
    <cellStyle name="Normalny 2 97 2 10 80 3" xfId="27441"/>
    <cellStyle name="Normalny 2 97 2 10 80 4" xfId="27442"/>
    <cellStyle name="Normalny 2 97 2 10 80 5" xfId="27443"/>
    <cellStyle name="Normalny 2 97 2 10 80 6" xfId="27444"/>
    <cellStyle name="Normalny 2 97 2 10 81" xfId="27445"/>
    <cellStyle name="Normalny 2 97 2 10 81 2" xfId="27446"/>
    <cellStyle name="Normalny 2 97 2 10 81 3" xfId="27447"/>
    <cellStyle name="Normalny 2 97 2 10 81 4" xfId="27448"/>
    <cellStyle name="Normalny 2 97 2 10 81 5" xfId="27449"/>
    <cellStyle name="Normalny 2 97 2 10 81 6" xfId="27450"/>
    <cellStyle name="Normalny 2 97 2 10 82" xfId="27451"/>
    <cellStyle name="Normalny 2 97 2 10 82 2" xfId="27452"/>
    <cellStyle name="Normalny 2 97 2 10 82 3" xfId="27453"/>
    <cellStyle name="Normalny 2 97 2 10 82 4" xfId="27454"/>
    <cellStyle name="Normalny 2 97 2 10 82 5" xfId="27455"/>
    <cellStyle name="Normalny 2 97 2 10 82 6" xfId="27456"/>
    <cellStyle name="Normalny 2 97 2 10 83" xfId="27457"/>
    <cellStyle name="Normalny 2 97 2 10 83 2" xfId="27458"/>
    <cellStyle name="Normalny 2 97 2 10 83 3" xfId="27459"/>
    <cellStyle name="Normalny 2 97 2 10 83 4" xfId="27460"/>
    <cellStyle name="Normalny 2 97 2 10 83 5" xfId="27461"/>
    <cellStyle name="Normalny 2 97 2 10 83 6" xfId="27462"/>
    <cellStyle name="Normalny 2 97 2 10 84" xfId="27463"/>
    <cellStyle name="Normalny 2 97 2 10 84 2" xfId="27464"/>
    <cellStyle name="Normalny 2 97 2 10 84 3" xfId="27465"/>
    <cellStyle name="Normalny 2 97 2 10 84 4" xfId="27466"/>
    <cellStyle name="Normalny 2 97 2 10 84 5" xfId="27467"/>
    <cellStyle name="Normalny 2 97 2 10 84 6" xfId="27468"/>
    <cellStyle name="Normalny 2 97 2 10 85" xfId="27469"/>
    <cellStyle name="Normalny 2 97 2 10 85 2" xfId="27470"/>
    <cellStyle name="Normalny 2 97 2 10 85 3" xfId="27471"/>
    <cellStyle name="Normalny 2 97 2 10 85 4" xfId="27472"/>
    <cellStyle name="Normalny 2 97 2 10 85 5" xfId="27473"/>
    <cellStyle name="Normalny 2 97 2 10 85 6" xfId="27474"/>
    <cellStyle name="Normalny 2 97 2 10 86" xfId="27475"/>
    <cellStyle name="Normalny 2 97 2 10 86 2" xfId="27476"/>
    <cellStyle name="Normalny 2 97 2 10 86 3" xfId="27477"/>
    <cellStyle name="Normalny 2 97 2 10 86 4" xfId="27478"/>
    <cellStyle name="Normalny 2 97 2 10 86 5" xfId="27479"/>
    <cellStyle name="Normalny 2 97 2 10 86 6" xfId="27480"/>
    <cellStyle name="Normalny 2 97 2 10 87" xfId="27481"/>
    <cellStyle name="Normalny 2 97 2 10 87 2" xfId="27482"/>
    <cellStyle name="Normalny 2 97 2 10 87 3" xfId="27483"/>
    <cellStyle name="Normalny 2 97 2 10 87 4" xfId="27484"/>
    <cellStyle name="Normalny 2 97 2 10 87 5" xfId="27485"/>
    <cellStyle name="Normalny 2 97 2 10 87 6" xfId="27486"/>
    <cellStyle name="Normalny 2 97 2 10 88" xfId="27487"/>
    <cellStyle name="Normalny 2 97 2 10 88 2" xfId="27488"/>
    <cellStyle name="Normalny 2 97 2 10 88 3" xfId="27489"/>
    <cellStyle name="Normalny 2 97 2 10 88 4" xfId="27490"/>
    <cellStyle name="Normalny 2 97 2 10 88 5" xfId="27491"/>
    <cellStyle name="Normalny 2 97 2 10 88 6" xfId="27492"/>
    <cellStyle name="Normalny 2 97 2 10 89" xfId="27493"/>
    <cellStyle name="Normalny 2 97 2 10 89 2" xfId="27494"/>
    <cellStyle name="Normalny 2 97 2 10 89 3" xfId="27495"/>
    <cellStyle name="Normalny 2 97 2 10 89 4" xfId="27496"/>
    <cellStyle name="Normalny 2 97 2 10 89 5" xfId="27497"/>
    <cellStyle name="Normalny 2 97 2 10 89 6" xfId="27498"/>
    <cellStyle name="Normalny 2 97 2 10 9" xfId="27499"/>
    <cellStyle name="Normalny 2 97 2 10 9 2" xfId="27500"/>
    <cellStyle name="Normalny 2 97 2 10 9 3" xfId="27501"/>
    <cellStyle name="Normalny 2 97 2 10 9 4" xfId="27502"/>
    <cellStyle name="Normalny 2 97 2 10 9 5" xfId="27503"/>
    <cellStyle name="Normalny 2 97 2 10 9 6" xfId="27504"/>
    <cellStyle name="Normalny 2 97 2 10 90" xfId="27505"/>
    <cellStyle name="Normalny 2 97 2 10 90 2" xfId="27506"/>
    <cellStyle name="Normalny 2 97 2 10 90 3" xfId="27507"/>
    <cellStyle name="Normalny 2 97 2 10 90 4" xfId="27508"/>
    <cellStyle name="Normalny 2 97 2 10 90 5" xfId="27509"/>
    <cellStyle name="Normalny 2 97 2 10 90 6" xfId="27510"/>
    <cellStyle name="Normalny 2 97 2 10 91" xfId="27511"/>
    <cellStyle name="Normalny 2 97 2 10 91 2" xfId="27512"/>
    <cellStyle name="Normalny 2 97 2 10 91 3" xfId="27513"/>
    <cellStyle name="Normalny 2 97 2 10 91 4" xfId="27514"/>
    <cellStyle name="Normalny 2 97 2 10 91 5" xfId="27515"/>
    <cellStyle name="Normalny 2 97 2 10 91 6" xfId="27516"/>
    <cellStyle name="Normalny 2 97 2 10 92" xfId="27517"/>
    <cellStyle name="Normalny 2 97 2 10 92 2" xfId="27518"/>
    <cellStyle name="Normalny 2 97 2 10 92 3" xfId="27519"/>
    <cellStyle name="Normalny 2 97 2 10 92 4" xfId="27520"/>
    <cellStyle name="Normalny 2 97 2 10 92 5" xfId="27521"/>
    <cellStyle name="Normalny 2 97 2 10 92 6" xfId="27522"/>
    <cellStyle name="Normalny 2 97 2 10 93" xfId="27523"/>
    <cellStyle name="Normalny 2 97 2 10 93 2" xfId="27524"/>
    <cellStyle name="Normalny 2 97 2 10 93 3" xfId="27525"/>
    <cellStyle name="Normalny 2 97 2 10 93 4" xfId="27526"/>
    <cellStyle name="Normalny 2 97 2 10 93 5" xfId="27527"/>
    <cellStyle name="Normalny 2 97 2 10 93 6" xfId="27528"/>
    <cellStyle name="Normalny 2 97 2 10 94" xfId="27529"/>
    <cellStyle name="Normalny 2 97 2 10 94 2" xfId="27530"/>
    <cellStyle name="Normalny 2 97 2 10 94 3" xfId="27531"/>
    <cellStyle name="Normalny 2 97 2 10 94 4" xfId="27532"/>
    <cellStyle name="Normalny 2 97 2 10 94 5" xfId="27533"/>
    <cellStyle name="Normalny 2 97 2 10 94 6" xfId="27534"/>
    <cellStyle name="Normalny 2 97 2 10 95" xfId="27535"/>
    <cellStyle name="Normalny 2 97 2 10 96" xfId="27536"/>
    <cellStyle name="Normalny 2 97 2 10 97" xfId="27537"/>
    <cellStyle name="Normalny 2 97 2 10 98" xfId="27538"/>
    <cellStyle name="Normalny 2 97 2 10 99" xfId="27539"/>
    <cellStyle name="Normalny 2 97 2 100" xfId="27540"/>
    <cellStyle name="Normalny 2 97 2 101" xfId="27541"/>
    <cellStyle name="Normalny 2 97 2 102" xfId="27542"/>
    <cellStyle name="Normalny 2 97 2 103" xfId="27543"/>
    <cellStyle name="Normalny 2 97 2 104" xfId="27544"/>
    <cellStyle name="Normalny 2 97 2 104 2" xfId="27545"/>
    <cellStyle name="Normalny 2 97 2 104 3" xfId="27546"/>
    <cellStyle name="Normalny 2 97 2 104 4" xfId="27547"/>
    <cellStyle name="Normalny 2 97 2 104 5" xfId="27548"/>
    <cellStyle name="Normalny 2 97 2 104 6" xfId="27549"/>
    <cellStyle name="Normalny 2 97 2 105" xfId="27550"/>
    <cellStyle name="Normalny 2 97 2 105 2" xfId="27551"/>
    <cellStyle name="Normalny 2 97 2 105 3" xfId="27552"/>
    <cellStyle name="Normalny 2 97 2 105 4" xfId="27553"/>
    <cellStyle name="Normalny 2 97 2 105 5" xfId="27554"/>
    <cellStyle name="Normalny 2 97 2 105 6" xfId="27555"/>
    <cellStyle name="Normalny 2 97 2 11" xfId="27556"/>
    <cellStyle name="Normalny 2 97 2 11 10" xfId="27557"/>
    <cellStyle name="Normalny 2 97 2 11 10 2" xfId="27558"/>
    <cellStyle name="Normalny 2 97 2 11 10 3" xfId="27559"/>
    <cellStyle name="Normalny 2 97 2 11 10 4" xfId="27560"/>
    <cellStyle name="Normalny 2 97 2 11 10 5" xfId="27561"/>
    <cellStyle name="Normalny 2 97 2 11 10 6" xfId="27562"/>
    <cellStyle name="Normalny 2 97 2 11 11" xfId="27563"/>
    <cellStyle name="Normalny 2 97 2 11 11 2" xfId="27564"/>
    <cellStyle name="Normalny 2 97 2 11 11 3" xfId="27565"/>
    <cellStyle name="Normalny 2 97 2 11 11 4" xfId="27566"/>
    <cellStyle name="Normalny 2 97 2 11 11 5" xfId="27567"/>
    <cellStyle name="Normalny 2 97 2 11 11 6" xfId="27568"/>
    <cellStyle name="Normalny 2 97 2 11 12" xfId="27569"/>
    <cellStyle name="Normalny 2 97 2 11 12 2" xfId="27570"/>
    <cellStyle name="Normalny 2 97 2 11 12 3" xfId="27571"/>
    <cellStyle name="Normalny 2 97 2 11 12 4" xfId="27572"/>
    <cellStyle name="Normalny 2 97 2 11 12 5" xfId="27573"/>
    <cellStyle name="Normalny 2 97 2 11 12 6" xfId="27574"/>
    <cellStyle name="Normalny 2 97 2 11 13" xfId="27575"/>
    <cellStyle name="Normalny 2 97 2 11 13 2" xfId="27576"/>
    <cellStyle name="Normalny 2 97 2 11 13 3" xfId="27577"/>
    <cellStyle name="Normalny 2 97 2 11 13 4" xfId="27578"/>
    <cellStyle name="Normalny 2 97 2 11 13 5" xfId="27579"/>
    <cellStyle name="Normalny 2 97 2 11 13 6" xfId="27580"/>
    <cellStyle name="Normalny 2 97 2 11 14" xfId="27581"/>
    <cellStyle name="Normalny 2 97 2 11 14 2" xfId="27582"/>
    <cellStyle name="Normalny 2 97 2 11 14 3" xfId="27583"/>
    <cellStyle name="Normalny 2 97 2 11 14 4" xfId="27584"/>
    <cellStyle name="Normalny 2 97 2 11 14 5" xfId="27585"/>
    <cellStyle name="Normalny 2 97 2 11 14 6" xfId="27586"/>
    <cellStyle name="Normalny 2 97 2 11 15" xfId="27587"/>
    <cellStyle name="Normalny 2 97 2 11 15 2" xfId="27588"/>
    <cellStyle name="Normalny 2 97 2 11 15 3" xfId="27589"/>
    <cellStyle name="Normalny 2 97 2 11 15 4" xfId="27590"/>
    <cellStyle name="Normalny 2 97 2 11 15 5" xfId="27591"/>
    <cellStyle name="Normalny 2 97 2 11 15 6" xfId="27592"/>
    <cellStyle name="Normalny 2 97 2 11 16" xfId="27593"/>
    <cellStyle name="Normalny 2 97 2 11 16 2" xfId="27594"/>
    <cellStyle name="Normalny 2 97 2 11 16 3" xfId="27595"/>
    <cellStyle name="Normalny 2 97 2 11 16 4" xfId="27596"/>
    <cellStyle name="Normalny 2 97 2 11 16 5" xfId="27597"/>
    <cellStyle name="Normalny 2 97 2 11 16 6" xfId="27598"/>
    <cellStyle name="Normalny 2 97 2 11 17" xfId="27599"/>
    <cellStyle name="Normalny 2 97 2 11 17 2" xfId="27600"/>
    <cellStyle name="Normalny 2 97 2 11 17 3" xfId="27601"/>
    <cellStyle name="Normalny 2 97 2 11 17 4" xfId="27602"/>
    <cellStyle name="Normalny 2 97 2 11 17 5" xfId="27603"/>
    <cellStyle name="Normalny 2 97 2 11 17 6" xfId="27604"/>
    <cellStyle name="Normalny 2 97 2 11 18" xfId="27605"/>
    <cellStyle name="Normalny 2 97 2 11 18 2" xfId="27606"/>
    <cellStyle name="Normalny 2 97 2 11 18 3" xfId="27607"/>
    <cellStyle name="Normalny 2 97 2 11 18 4" xfId="27608"/>
    <cellStyle name="Normalny 2 97 2 11 18 5" xfId="27609"/>
    <cellStyle name="Normalny 2 97 2 11 18 6" xfId="27610"/>
    <cellStyle name="Normalny 2 97 2 11 19" xfId="27611"/>
    <cellStyle name="Normalny 2 97 2 11 19 2" xfId="27612"/>
    <cellStyle name="Normalny 2 97 2 11 19 3" xfId="27613"/>
    <cellStyle name="Normalny 2 97 2 11 19 4" xfId="27614"/>
    <cellStyle name="Normalny 2 97 2 11 19 5" xfId="27615"/>
    <cellStyle name="Normalny 2 97 2 11 19 6" xfId="27616"/>
    <cellStyle name="Normalny 2 97 2 11 2" xfId="27617"/>
    <cellStyle name="Normalny 2 97 2 11 2 10" xfId="27618"/>
    <cellStyle name="Normalny 2 97 2 11 2 11" xfId="27619"/>
    <cellStyle name="Normalny 2 97 2 11 2 12" xfId="27620"/>
    <cellStyle name="Normalny 2 97 2 11 2 13" xfId="27621"/>
    <cellStyle name="Normalny 2 97 2 11 2 14" xfId="27622"/>
    <cellStyle name="Normalny 2 97 2 11 2 15" xfId="27623"/>
    <cellStyle name="Normalny 2 97 2 11 2 16" xfId="27624"/>
    <cellStyle name="Normalny 2 97 2 11 2 17" xfId="27625"/>
    <cellStyle name="Normalny 2 97 2 11 2 18" xfId="27626"/>
    <cellStyle name="Normalny 2 97 2 11 2 19" xfId="27627"/>
    <cellStyle name="Normalny 2 97 2 11 2 2" xfId="27628"/>
    <cellStyle name="Normalny 2 97 2 11 2 2 2" xfId="27629"/>
    <cellStyle name="Normalny 2 97 2 11 2 2 3" xfId="27630"/>
    <cellStyle name="Normalny 2 97 2 11 2 2 4" xfId="27631"/>
    <cellStyle name="Normalny 2 97 2 11 2 2 5" xfId="27632"/>
    <cellStyle name="Normalny 2 97 2 11 2 2 6" xfId="27633"/>
    <cellStyle name="Normalny 2 97 2 11 2 20" xfId="27634"/>
    <cellStyle name="Normalny 2 97 2 11 2 21" xfId="27635"/>
    <cellStyle name="Normalny 2 97 2 11 2 22" xfId="27636"/>
    <cellStyle name="Normalny 2 97 2 11 2 23" xfId="27637"/>
    <cellStyle name="Normalny 2 97 2 11 2 24" xfId="27638"/>
    <cellStyle name="Normalny 2 97 2 11 2 3" xfId="27639"/>
    <cellStyle name="Normalny 2 97 2 11 2 4" xfId="27640"/>
    <cellStyle name="Normalny 2 97 2 11 2 5" xfId="27641"/>
    <cellStyle name="Normalny 2 97 2 11 2 6" xfId="27642"/>
    <cellStyle name="Normalny 2 97 2 11 2 7" xfId="27643"/>
    <cellStyle name="Normalny 2 97 2 11 2 8" xfId="27644"/>
    <cellStyle name="Normalny 2 97 2 11 2 9" xfId="27645"/>
    <cellStyle name="Normalny 2 97 2 11 20" xfId="27646"/>
    <cellStyle name="Normalny 2 97 2 11 20 2" xfId="27647"/>
    <cellStyle name="Normalny 2 97 2 11 20 3" xfId="27648"/>
    <cellStyle name="Normalny 2 97 2 11 20 4" xfId="27649"/>
    <cellStyle name="Normalny 2 97 2 11 20 5" xfId="27650"/>
    <cellStyle name="Normalny 2 97 2 11 20 6" xfId="27651"/>
    <cellStyle name="Normalny 2 97 2 11 21" xfId="27652"/>
    <cellStyle name="Normalny 2 97 2 11 21 2" xfId="27653"/>
    <cellStyle name="Normalny 2 97 2 11 21 3" xfId="27654"/>
    <cellStyle name="Normalny 2 97 2 11 21 4" xfId="27655"/>
    <cellStyle name="Normalny 2 97 2 11 21 5" xfId="27656"/>
    <cellStyle name="Normalny 2 97 2 11 21 6" xfId="27657"/>
    <cellStyle name="Normalny 2 97 2 11 22" xfId="27658"/>
    <cellStyle name="Normalny 2 97 2 11 22 2" xfId="27659"/>
    <cellStyle name="Normalny 2 97 2 11 22 3" xfId="27660"/>
    <cellStyle name="Normalny 2 97 2 11 22 4" xfId="27661"/>
    <cellStyle name="Normalny 2 97 2 11 22 5" xfId="27662"/>
    <cellStyle name="Normalny 2 97 2 11 22 6" xfId="27663"/>
    <cellStyle name="Normalny 2 97 2 11 23" xfId="27664"/>
    <cellStyle name="Normalny 2 97 2 11 23 2" xfId="27665"/>
    <cellStyle name="Normalny 2 97 2 11 23 3" xfId="27666"/>
    <cellStyle name="Normalny 2 97 2 11 23 4" xfId="27667"/>
    <cellStyle name="Normalny 2 97 2 11 23 5" xfId="27668"/>
    <cellStyle name="Normalny 2 97 2 11 23 6" xfId="27669"/>
    <cellStyle name="Normalny 2 97 2 11 24" xfId="27670"/>
    <cellStyle name="Normalny 2 97 2 11 24 2" xfId="27671"/>
    <cellStyle name="Normalny 2 97 2 11 24 3" xfId="27672"/>
    <cellStyle name="Normalny 2 97 2 11 24 4" xfId="27673"/>
    <cellStyle name="Normalny 2 97 2 11 24 5" xfId="27674"/>
    <cellStyle name="Normalny 2 97 2 11 24 6" xfId="27675"/>
    <cellStyle name="Normalny 2 97 2 11 25" xfId="27676"/>
    <cellStyle name="Normalny 2 97 2 11 25 2" xfId="27677"/>
    <cellStyle name="Normalny 2 97 2 11 25 3" xfId="27678"/>
    <cellStyle name="Normalny 2 97 2 11 25 4" xfId="27679"/>
    <cellStyle name="Normalny 2 97 2 11 25 5" xfId="27680"/>
    <cellStyle name="Normalny 2 97 2 11 25 6" xfId="27681"/>
    <cellStyle name="Normalny 2 97 2 11 26" xfId="27682"/>
    <cellStyle name="Normalny 2 97 2 11 26 2" xfId="27683"/>
    <cellStyle name="Normalny 2 97 2 11 26 3" xfId="27684"/>
    <cellStyle name="Normalny 2 97 2 11 26 4" xfId="27685"/>
    <cellStyle name="Normalny 2 97 2 11 26 5" xfId="27686"/>
    <cellStyle name="Normalny 2 97 2 11 26 6" xfId="27687"/>
    <cellStyle name="Normalny 2 97 2 11 27" xfId="27688"/>
    <cellStyle name="Normalny 2 97 2 11 28" xfId="27689"/>
    <cellStyle name="Normalny 2 97 2 11 29" xfId="27690"/>
    <cellStyle name="Normalny 2 97 2 11 3" xfId="27691"/>
    <cellStyle name="Normalny 2 97 2 11 30" xfId="27692"/>
    <cellStyle name="Normalny 2 97 2 11 4" xfId="27693"/>
    <cellStyle name="Normalny 2 97 2 11 5" xfId="27694"/>
    <cellStyle name="Normalny 2 97 2 11 5 2" xfId="27695"/>
    <cellStyle name="Normalny 2 97 2 11 5 2 2" xfId="27696"/>
    <cellStyle name="Normalny 2 97 2 11 5 2 3" xfId="27697"/>
    <cellStyle name="Normalny 2 97 2 11 5 2 4" xfId="27698"/>
    <cellStyle name="Normalny 2 97 2 11 5 2 5" xfId="27699"/>
    <cellStyle name="Normalny 2 97 2 11 5 2 6" xfId="27700"/>
    <cellStyle name="Normalny 2 97 2 11 6" xfId="27701"/>
    <cellStyle name="Normalny 2 97 2 11 6 2" xfId="27702"/>
    <cellStyle name="Normalny 2 97 2 11 6 3" xfId="27703"/>
    <cellStyle name="Normalny 2 97 2 11 6 4" xfId="27704"/>
    <cellStyle name="Normalny 2 97 2 11 6 5" xfId="27705"/>
    <cellStyle name="Normalny 2 97 2 11 6 6" xfId="27706"/>
    <cellStyle name="Normalny 2 97 2 11 7" xfId="27707"/>
    <cellStyle name="Normalny 2 97 2 11 7 2" xfId="27708"/>
    <cellStyle name="Normalny 2 97 2 11 7 3" xfId="27709"/>
    <cellStyle name="Normalny 2 97 2 11 7 4" xfId="27710"/>
    <cellStyle name="Normalny 2 97 2 11 7 5" xfId="27711"/>
    <cellStyle name="Normalny 2 97 2 11 7 6" xfId="27712"/>
    <cellStyle name="Normalny 2 97 2 11 8" xfId="27713"/>
    <cellStyle name="Normalny 2 97 2 11 8 2" xfId="27714"/>
    <cellStyle name="Normalny 2 97 2 11 8 3" xfId="27715"/>
    <cellStyle name="Normalny 2 97 2 11 8 4" xfId="27716"/>
    <cellStyle name="Normalny 2 97 2 11 8 5" xfId="27717"/>
    <cellStyle name="Normalny 2 97 2 11 8 6" xfId="27718"/>
    <cellStyle name="Normalny 2 97 2 11 9" xfId="27719"/>
    <cellStyle name="Normalny 2 97 2 11 9 2" xfId="27720"/>
    <cellStyle name="Normalny 2 97 2 11 9 3" xfId="27721"/>
    <cellStyle name="Normalny 2 97 2 11 9 4" xfId="27722"/>
    <cellStyle name="Normalny 2 97 2 11 9 5" xfId="27723"/>
    <cellStyle name="Normalny 2 97 2 11 9 6" xfId="27724"/>
    <cellStyle name="Normalny 2 97 2 12" xfId="27725"/>
    <cellStyle name="Normalny 2 97 2 13" xfId="27726"/>
    <cellStyle name="Normalny 2 97 2 14" xfId="27727"/>
    <cellStyle name="Normalny 2 97 2 15" xfId="27728"/>
    <cellStyle name="Normalny 2 97 2 16" xfId="27729"/>
    <cellStyle name="Normalny 2 97 2 17" xfId="27730"/>
    <cellStyle name="Normalny 2 97 2 18" xfId="27731"/>
    <cellStyle name="Normalny 2 97 2 19" xfId="27732"/>
    <cellStyle name="Normalny 2 97 2 2" xfId="27733"/>
    <cellStyle name="Normalny 2 97 2 2 10" xfId="27734"/>
    <cellStyle name="Normalny 2 97 2 2 10 2" xfId="27735"/>
    <cellStyle name="Normalny 2 97 2 2 10 3" xfId="27736"/>
    <cellStyle name="Normalny 2 97 2 2 10 4" xfId="27737"/>
    <cellStyle name="Normalny 2 97 2 2 10 5" xfId="27738"/>
    <cellStyle name="Normalny 2 97 2 2 10 6" xfId="27739"/>
    <cellStyle name="Normalny 2 97 2 2 100" xfId="27740"/>
    <cellStyle name="Normalny 2 97 2 2 100 2" xfId="27741"/>
    <cellStyle name="Normalny 2 97 2 2 100 3" xfId="27742"/>
    <cellStyle name="Normalny 2 97 2 2 100 4" xfId="27743"/>
    <cellStyle name="Normalny 2 97 2 2 100 5" xfId="27744"/>
    <cellStyle name="Normalny 2 97 2 2 100 6" xfId="27745"/>
    <cellStyle name="Normalny 2 97 2 2 101" xfId="27746"/>
    <cellStyle name="Normalny 2 97 2 2 101 2" xfId="27747"/>
    <cellStyle name="Normalny 2 97 2 2 101 3" xfId="27748"/>
    <cellStyle name="Normalny 2 97 2 2 101 4" xfId="27749"/>
    <cellStyle name="Normalny 2 97 2 2 101 5" xfId="27750"/>
    <cellStyle name="Normalny 2 97 2 2 101 6" xfId="27751"/>
    <cellStyle name="Normalny 2 97 2 2 102" xfId="27752"/>
    <cellStyle name="Normalny 2 97 2 2 102 2" xfId="27753"/>
    <cellStyle name="Normalny 2 97 2 2 102 3" xfId="27754"/>
    <cellStyle name="Normalny 2 97 2 2 102 4" xfId="27755"/>
    <cellStyle name="Normalny 2 97 2 2 102 5" xfId="27756"/>
    <cellStyle name="Normalny 2 97 2 2 102 6" xfId="27757"/>
    <cellStyle name="Normalny 2 97 2 2 103" xfId="27758"/>
    <cellStyle name="Normalny 2 97 2 2 103 2" xfId="27759"/>
    <cellStyle name="Normalny 2 97 2 2 103 3" xfId="27760"/>
    <cellStyle name="Normalny 2 97 2 2 103 4" xfId="27761"/>
    <cellStyle name="Normalny 2 97 2 2 103 5" xfId="27762"/>
    <cellStyle name="Normalny 2 97 2 2 103 6" xfId="27763"/>
    <cellStyle name="Normalny 2 97 2 2 104" xfId="27764"/>
    <cellStyle name="Normalny 2 97 2 2 104 2" xfId="27765"/>
    <cellStyle name="Normalny 2 97 2 2 104 3" xfId="27766"/>
    <cellStyle name="Normalny 2 97 2 2 104 4" xfId="27767"/>
    <cellStyle name="Normalny 2 97 2 2 104 5" xfId="27768"/>
    <cellStyle name="Normalny 2 97 2 2 104 6" xfId="27769"/>
    <cellStyle name="Normalny 2 97 2 2 105" xfId="27770"/>
    <cellStyle name="Normalny 2 97 2 2 105 2" xfId="27771"/>
    <cellStyle name="Normalny 2 97 2 2 105 3" xfId="27772"/>
    <cellStyle name="Normalny 2 97 2 2 105 4" xfId="27773"/>
    <cellStyle name="Normalny 2 97 2 2 105 5" xfId="27774"/>
    <cellStyle name="Normalny 2 97 2 2 105 6" xfId="27775"/>
    <cellStyle name="Normalny 2 97 2 2 106" xfId="27776"/>
    <cellStyle name="Normalny 2 97 2 2 106 2" xfId="27777"/>
    <cellStyle name="Normalny 2 97 2 2 106 3" xfId="27778"/>
    <cellStyle name="Normalny 2 97 2 2 106 4" xfId="27779"/>
    <cellStyle name="Normalny 2 97 2 2 106 5" xfId="27780"/>
    <cellStyle name="Normalny 2 97 2 2 106 6" xfId="27781"/>
    <cellStyle name="Normalny 2 97 2 2 107" xfId="27782"/>
    <cellStyle name="Normalny 2 97 2 2 107 2" xfId="27783"/>
    <cellStyle name="Normalny 2 97 2 2 107 3" xfId="27784"/>
    <cellStyle name="Normalny 2 97 2 2 107 4" xfId="27785"/>
    <cellStyle name="Normalny 2 97 2 2 107 5" xfId="27786"/>
    <cellStyle name="Normalny 2 97 2 2 107 6" xfId="27787"/>
    <cellStyle name="Normalny 2 97 2 2 108" xfId="27788"/>
    <cellStyle name="Normalny 2 97 2 2 108 2" xfId="27789"/>
    <cellStyle name="Normalny 2 97 2 2 108 3" xfId="27790"/>
    <cellStyle name="Normalny 2 97 2 2 108 4" xfId="27791"/>
    <cellStyle name="Normalny 2 97 2 2 108 5" xfId="27792"/>
    <cellStyle name="Normalny 2 97 2 2 108 6" xfId="27793"/>
    <cellStyle name="Normalny 2 97 2 2 109" xfId="27794"/>
    <cellStyle name="Normalny 2 97 2 2 11" xfId="27795"/>
    <cellStyle name="Normalny 2 97 2 2 11 2" xfId="27796"/>
    <cellStyle name="Normalny 2 97 2 2 11 3" xfId="27797"/>
    <cellStyle name="Normalny 2 97 2 2 11 4" xfId="27798"/>
    <cellStyle name="Normalny 2 97 2 2 11 5" xfId="27799"/>
    <cellStyle name="Normalny 2 97 2 2 11 6" xfId="27800"/>
    <cellStyle name="Normalny 2 97 2 2 110" xfId="27801"/>
    <cellStyle name="Normalny 2 97 2 2 111" xfId="27802"/>
    <cellStyle name="Normalny 2 97 2 2 112" xfId="27803"/>
    <cellStyle name="Normalny 2 97 2 2 113" xfId="27804"/>
    <cellStyle name="Normalny 2 97 2 2 114" xfId="27805"/>
    <cellStyle name="Normalny 2 97 2 2 12" xfId="27806"/>
    <cellStyle name="Normalny 2 97 2 2 12 2" xfId="27807"/>
    <cellStyle name="Normalny 2 97 2 2 12 3" xfId="27808"/>
    <cellStyle name="Normalny 2 97 2 2 12 4" xfId="27809"/>
    <cellStyle name="Normalny 2 97 2 2 12 5" xfId="27810"/>
    <cellStyle name="Normalny 2 97 2 2 12 6" xfId="27811"/>
    <cellStyle name="Normalny 2 97 2 2 13" xfId="27812"/>
    <cellStyle name="Normalny 2 97 2 2 13 2" xfId="27813"/>
    <cellStyle name="Normalny 2 97 2 2 13 3" xfId="27814"/>
    <cellStyle name="Normalny 2 97 2 2 13 4" xfId="27815"/>
    <cellStyle name="Normalny 2 97 2 2 13 5" xfId="27816"/>
    <cellStyle name="Normalny 2 97 2 2 13 6" xfId="27817"/>
    <cellStyle name="Normalny 2 97 2 2 14" xfId="27818"/>
    <cellStyle name="Normalny 2 97 2 2 14 2" xfId="27819"/>
    <cellStyle name="Normalny 2 97 2 2 14 3" xfId="27820"/>
    <cellStyle name="Normalny 2 97 2 2 14 4" xfId="27821"/>
    <cellStyle name="Normalny 2 97 2 2 14 5" xfId="27822"/>
    <cellStyle name="Normalny 2 97 2 2 14 6" xfId="27823"/>
    <cellStyle name="Normalny 2 97 2 2 15" xfId="27824"/>
    <cellStyle name="Normalny 2 97 2 2 15 2" xfId="27825"/>
    <cellStyle name="Normalny 2 97 2 2 15 3" xfId="27826"/>
    <cellStyle name="Normalny 2 97 2 2 15 4" xfId="27827"/>
    <cellStyle name="Normalny 2 97 2 2 15 5" xfId="27828"/>
    <cellStyle name="Normalny 2 97 2 2 15 6" xfId="27829"/>
    <cellStyle name="Normalny 2 97 2 2 16" xfId="27830"/>
    <cellStyle name="Normalny 2 97 2 2 16 2" xfId="27831"/>
    <cellStyle name="Normalny 2 97 2 2 16 3" xfId="27832"/>
    <cellStyle name="Normalny 2 97 2 2 16 4" xfId="27833"/>
    <cellStyle name="Normalny 2 97 2 2 16 5" xfId="27834"/>
    <cellStyle name="Normalny 2 97 2 2 16 6" xfId="27835"/>
    <cellStyle name="Normalny 2 97 2 2 17" xfId="27836"/>
    <cellStyle name="Normalny 2 97 2 2 17 2" xfId="27837"/>
    <cellStyle name="Normalny 2 97 2 2 17 3" xfId="27838"/>
    <cellStyle name="Normalny 2 97 2 2 17 4" xfId="27839"/>
    <cellStyle name="Normalny 2 97 2 2 17 5" xfId="27840"/>
    <cellStyle name="Normalny 2 97 2 2 17 6" xfId="27841"/>
    <cellStyle name="Normalny 2 97 2 2 18" xfId="27842"/>
    <cellStyle name="Normalny 2 97 2 2 18 2" xfId="27843"/>
    <cellStyle name="Normalny 2 97 2 2 18 3" xfId="27844"/>
    <cellStyle name="Normalny 2 97 2 2 18 4" xfId="27845"/>
    <cellStyle name="Normalny 2 97 2 2 18 5" xfId="27846"/>
    <cellStyle name="Normalny 2 97 2 2 18 6" xfId="27847"/>
    <cellStyle name="Normalny 2 97 2 2 19" xfId="27848"/>
    <cellStyle name="Normalny 2 97 2 2 19 2" xfId="27849"/>
    <cellStyle name="Normalny 2 97 2 2 19 3" xfId="27850"/>
    <cellStyle name="Normalny 2 97 2 2 19 4" xfId="27851"/>
    <cellStyle name="Normalny 2 97 2 2 19 5" xfId="27852"/>
    <cellStyle name="Normalny 2 97 2 2 19 6" xfId="27853"/>
    <cellStyle name="Normalny 2 97 2 2 2" xfId="27854"/>
    <cellStyle name="Normalny 2 97 2 2 2 10" xfId="27855"/>
    <cellStyle name="Normalny 2 97 2 2 2 11" xfId="27856"/>
    <cellStyle name="Normalny 2 97 2 2 2 12" xfId="27857"/>
    <cellStyle name="Normalny 2 97 2 2 2 13" xfId="27858"/>
    <cellStyle name="Normalny 2 97 2 2 2 14" xfId="27859"/>
    <cellStyle name="Normalny 2 97 2 2 2 15" xfId="27860"/>
    <cellStyle name="Normalny 2 97 2 2 2 16" xfId="27861"/>
    <cellStyle name="Normalny 2 97 2 2 2 17" xfId="27862"/>
    <cellStyle name="Normalny 2 97 2 2 2 18" xfId="27863"/>
    <cellStyle name="Normalny 2 97 2 2 2 19" xfId="27864"/>
    <cellStyle name="Normalny 2 97 2 2 2 2" xfId="27865"/>
    <cellStyle name="Normalny 2 97 2 2 2 2 10" xfId="27866"/>
    <cellStyle name="Normalny 2 97 2 2 2 2 10 2" xfId="27867"/>
    <cellStyle name="Normalny 2 97 2 2 2 2 10 3" xfId="27868"/>
    <cellStyle name="Normalny 2 97 2 2 2 2 10 4" xfId="27869"/>
    <cellStyle name="Normalny 2 97 2 2 2 2 10 5" xfId="27870"/>
    <cellStyle name="Normalny 2 97 2 2 2 2 10 6" xfId="27871"/>
    <cellStyle name="Normalny 2 97 2 2 2 2 11" xfId="27872"/>
    <cellStyle name="Normalny 2 97 2 2 2 2 11 2" xfId="27873"/>
    <cellStyle name="Normalny 2 97 2 2 2 2 11 3" xfId="27874"/>
    <cellStyle name="Normalny 2 97 2 2 2 2 11 4" xfId="27875"/>
    <cellStyle name="Normalny 2 97 2 2 2 2 11 5" xfId="27876"/>
    <cellStyle name="Normalny 2 97 2 2 2 2 11 6" xfId="27877"/>
    <cellStyle name="Normalny 2 97 2 2 2 2 12" xfId="27878"/>
    <cellStyle name="Normalny 2 97 2 2 2 2 12 2" xfId="27879"/>
    <cellStyle name="Normalny 2 97 2 2 2 2 12 3" xfId="27880"/>
    <cellStyle name="Normalny 2 97 2 2 2 2 12 4" xfId="27881"/>
    <cellStyle name="Normalny 2 97 2 2 2 2 12 5" xfId="27882"/>
    <cellStyle name="Normalny 2 97 2 2 2 2 12 6" xfId="27883"/>
    <cellStyle name="Normalny 2 97 2 2 2 2 13" xfId="27884"/>
    <cellStyle name="Normalny 2 97 2 2 2 2 13 2" xfId="27885"/>
    <cellStyle name="Normalny 2 97 2 2 2 2 13 3" xfId="27886"/>
    <cellStyle name="Normalny 2 97 2 2 2 2 13 4" xfId="27887"/>
    <cellStyle name="Normalny 2 97 2 2 2 2 13 5" xfId="27888"/>
    <cellStyle name="Normalny 2 97 2 2 2 2 13 6" xfId="27889"/>
    <cellStyle name="Normalny 2 97 2 2 2 2 14" xfId="27890"/>
    <cellStyle name="Normalny 2 97 2 2 2 2 14 2" xfId="27891"/>
    <cellStyle name="Normalny 2 97 2 2 2 2 14 3" xfId="27892"/>
    <cellStyle name="Normalny 2 97 2 2 2 2 14 4" xfId="27893"/>
    <cellStyle name="Normalny 2 97 2 2 2 2 14 5" xfId="27894"/>
    <cellStyle name="Normalny 2 97 2 2 2 2 14 6" xfId="27895"/>
    <cellStyle name="Normalny 2 97 2 2 2 2 15" xfId="27896"/>
    <cellStyle name="Normalny 2 97 2 2 2 2 15 2" xfId="27897"/>
    <cellStyle name="Normalny 2 97 2 2 2 2 15 3" xfId="27898"/>
    <cellStyle name="Normalny 2 97 2 2 2 2 15 4" xfId="27899"/>
    <cellStyle name="Normalny 2 97 2 2 2 2 15 5" xfId="27900"/>
    <cellStyle name="Normalny 2 97 2 2 2 2 15 6" xfId="27901"/>
    <cellStyle name="Normalny 2 97 2 2 2 2 16" xfId="27902"/>
    <cellStyle name="Normalny 2 97 2 2 2 2 16 2" xfId="27903"/>
    <cellStyle name="Normalny 2 97 2 2 2 2 16 3" xfId="27904"/>
    <cellStyle name="Normalny 2 97 2 2 2 2 16 4" xfId="27905"/>
    <cellStyle name="Normalny 2 97 2 2 2 2 16 5" xfId="27906"/>
    <cellStyle name="Normalny 2 97 2 2 2 2 16 6" xfId="27907"/>
    <cellStyle name="Normalny 2 97 2 2 2 2 17" xfId="27908"/>
    <cellStyle name="Normalny 2 97 2 2 2 2 17 2" xfId="27909"/>
    <cellStyle name="Normalny 2 97 2 2 2 2 17 3" xfId="27910"/>
    <cellStyle name="Normalny 2 97 2 2 2 2 17 4" xfId="27911"/>
    <cellStyle name="Normalny 2 97 2 2 2 2 17 5" xfId="27912"/>
    <cellStyle name="Normalny 2 97 2 2 2 2 17 6" xfId="27913"/>
    <cellStyle name="Normalny 2 97 2 2 2 2 18" xfId="27914"/>
    <cellStyle name="Normalny 2 97 2 2 2 2 18 2" xfId="27915"/>
    <cellStyle name="Normalny 2 97 2 2 2 2 18 3" xfId="27916"/>
    <cellStyle name="Normalny 2 97 2 2 2 2 18 4" xfId="27917"/>
    <cellStyle name="Normalny 2 97 2 2 2 2 18 5" xfId="27918"/>
    <cellStyle name="Normalny 2 97 2 2 2 2 18 6" xfId="27919"/>
    <cellStyle name="Normalny 2 97 2 2 2 2 19" xfId="27920"/>
    <cellStyle name="Normalny 2 97 2 2 2 2 19 2" xfId="27921"/>
    <cellStyle name="Normalny 2 97 2 2 2 2 19 3" xfId="27922"/>
    <cellStyle name="Normalny 2 97 2 2 2 2 19 4" xfId="27923"/>
    <cellStyle name="Normalny 2 97 2 2 2 2 19 5" xfId="27924"/>
    <cellStyle name="Normalny 2 97 2 2 2 2 19 6" xfId="27925"/>
    <cellStyle name="Normalny 2 97 2 2 2 2 2" xfId="27926"/>
    <cellStyle name="Normalny 2 97 2 2 2 2 2 2" xfId="27927"/>
    <cellStyle name="Normalny 2 97 2 2 2 2 2 2 2" xfId="27928"/>
    <cellStyle name="Normalny 2 97 2 2 2 2 2 2 3" xfId="27929"/>
    <cellStyle name="Normalny 2 97 2 2 2 2 2 2 4" xfId="27930"/>
    <cellStyle name="Normalny 2 97 2 2 2 2 2 2 5" xfId="27931"/>
    <cellStyle name="Normalny 2 97 2 2 2 2 2 2 6" xfId="27932"/>
    <cellStyle name="Normalny 2 97 2 2 2 2 20" xfId="27933"/>
    <cellStyle name="Normalny 2 97 2 2 2 2 20 2" xfId="27934"/>
    <cellStyle name="Normalny 2 97 2 2 2 2 20 3" xfId="27935"/>
    <cellStyle name="Normalny 2 97 2 2 2 2 20 4" xfId="27936"/>
    <cellStyle name="Normalny 2 97 2 2 2 2 20 5" xfId="27937"/>
    <cellStyle name="Normalny 2 97 2 2 2 2 20 6" xfId="27938"/>
    <cellStyle name="Normalny 2 97 2 2 2 2 21" xfId="27939"/>
    <cellStyle name="Normalny 2 97 2 2 2 2 21 2" xfId="27940"/>
    <cellStyle name="Normalny 2 97 2 2 2 2 21 3" xfId="27941"/>
    <cellStyle name="Normalny 2 97 2 2 2 2 21 4" xfId="27942"/>
    <cellStyle name="Normalny 2 97 2 2 2 2 21 5" xfId="27943"/>
    <cellStyle name="Normalny 2 97 2 2 2 2 21 6" xfId="27944"/>
    <cellStyle name="Normalny 2 97 2 2 2 2 22" xfId="27945"/>
    <cellStyle name="Normalny 2 97 2 2 2 2 22 2" xfId="27946"/>
    <cellStyle name="Normalny 2 97 2 2 2 2 22 3" xfId="27947"/>
    <cellStyle name="Normalny 2 97 2 2 2 2 22 4" xfId="27948"/>
    <cellStyle name="Normalny 2 97 2 2 2 2 22 5" xfId="27949"/>
    <cellStyle name="Normalny 2 97 2 2 2 2 22 6" xfId="27950"/>
    <cellStyle name="Normalny 2 97 2 2 2 2 23" xfId="27951"/>
    <cellStyle name="Normalny 2 97 2 2 2 2 23 2" xfId="27952"/>
    <cellStyle name="Normalny 2 97 2 2 2 2 23 3" xfId="27953"/>
    <cellStyle name="Normalny 2 97 2 2 2 2 23 4" xfId="27954"/>
    <cellStyle name="Normalny 2 97 2 2 2 2 23 5" xfId="27955"/>
    <cellStyle name="Normalny 2 97 2 2 2 2 23 6" xfId="27956"/>
    <cellStyle name="Normalny 2 97 2 2 2 2 24" xfId="27957"/>
    <cellStyle name="Normalny 2 97 2 2 2 2 24 2" xfId="27958"/>
    <cellStyle name="Normalny 2 97 2 2 2 2 24 3" xfId="27959"/>
    <cellStyle name="Normalny 2 97 2 2 2 2 24 4" xfId="27960"/>
    <cellStyle name="Normalny 2 97 2 2 2 2 24 5" xfId="27961"/>
    <cellStyle name="Normalny 2 97 2 2 2 2 24 6" xfId="27962"/>
    <cellStyle name="Normalny 2 97 2 2 2 2 25" xfId="27963"/>
    <cellStyle name="Normalny 2 97 2 2 2 2 26" xfId="27964"/>
    <cellStyle name="Normalny 2 97 2 2 2 2 27" xfId="27965"/>
    <cellStyle name="Normalny 2 97 2 2 2 2 28" xfId="27966"/>
    <cellStyle name="Normalny 2 97 2 2 2 2 3" xfId="27967"/>
    <cellStyle name="Normalny 2 97 2 2 2 2 3 2" xfId="27968"/>
    <cellStyle name="Normalny 2 97 2 2 2 2 3 3" xfId="27969"/>
    <cellStyle name="Normalny 2 97 2 2 2 2 3 4" xfId="27970"/>
    <cellStyle name="Normalny 2 97 2 2 2 2 3 5" xfId="27971"/>
    <cellStyle name="Normalny 2 97 2 2 2 2 3 6" xfId="27972"/>
    <cellStyle name="Normalny 2 97 2 2 2 2 4" xfId="27973"/>
    <cellStyle name="Normalny 2 97 2 2 2 2 4 2" xfId="27974"/>
    <cellStyle name="Normalny 2 97 2 2 2 2 4 3" xfId="27975"/>
    <cellStyle name="Normalny 2 97 2 2 2 2 4 4" xfId="27976"/>
    <cellStyle name="Normalny 2 97 2 2 2 2 4 5" xfId="27977"/>
    <cellStyle name="Normalny 2 97 2 2 2 2 4 6" xfId="27978"/>
    <cellStyle name="Normalny 2 97 2 2 2 2 5" xfId="27979"/>
    <cellStyle name="Normalny 2 97 2 2 2 2 5 2" xfId="27980"/>
    <cellStyle name="Normalny 2 97 2 2 2 2 5 3" xfId="27981"/>
    <cellStyle name="Normalny 2 97 2 2 2 2 5 4" xfId="27982"/>
    <cellStyle name="Normalny 2 97 2 2 2 2 5 5" xfId="27983"/>
    <cellStyle name="Normalny 2 97 2 2 2 2 5 6" xfId="27984"/>
    <cellStyle name="Normalny 2 97 2 2 2 2 6" xfId="27985"/>
    <cellStyle name="Normalny 2 97 2 2 2 2 6 2" xfId="27986"/>
    <cellStyle name="Normalny 2 97 2 2 2 2 6 3" xfId="27987"/>
    <cellStyle name="Normalny 2 97 2 2 2 2 6 4" xfId="27988"/>
    <cellStyle name="Normalny 2 97 2 2 2 2 6 5" xfId="27989"/>
    <cellStyle name="Normalny 2 97 2 2 2 2 6 6" xfId="27990"/>
    <cellStyle name="Normalny 2 97 2 2 2 2 7" xfId="27991"/>
    <cellStyle name="Normalny 2 97 2 2 2 2 7 2" xfId="27992"/>
    <cellStyle name="Normalny 2 97 2 2 2 2 7 3" xfId="27993"/>
    <cellStyle name="Normalny 2 97 2 2 2 2 7 4" xfId="27994"/>
    <cellStyle name="Normalny 2 97 2 2 2 2 7 5" xfId="27995"/>
    <cellStyle name="Normalny 2 97 2 2 2 2 7 6" xfId="27996"/>
    <cellStyle name="Normalny 2 97 2 2 2 2 8" xfId="27997"/>
    <cellStyle name="Normalny 2 97 2 2 2 2 8 2" xfId="27998"/>
    <cellStyle name="Normalny 2 97 2 2 2 2 8 3" xfId="27999"/>
    <cellStyle name="Normalny 2 97 2 2 2 2 8 4" xfId="28000"/>
    <cellStyle name="Normalny 2 97 2 2 2 2 8 5" xfId="28001"/>
    <cellStyle name="Normalny 2 97 2 2 2 2 8 6" xfId="28002"/>
    <cellStyle name="Normalny 2 97 2 2 2 2 9" xfId="28003"/>
    <cellStyle name="Normalny 2 97 2 2 2 2 9 2" xfId="28004"/>
    <cellStyle name="Normalny 2 97 2 2 2 2 9 3" xfId="28005"/>
    <cellStyle name="Normalny 2 97 2 2 2 2 9 4" xfId="28006"/>
    <cellStyle name="Normalny 2 97 2 2 2 2 9 5" xfId="28007"/>
    <cellStyle name="Normalny 2 97 2 2 2 2 9 6" xfId="28008"/>
    <cellStyle name="Normalny 2 97 2 2 2 20" xfId="28009"/>
    <cellStyle name="Normalny 2 97 2 2 2 21" xfId="28010"/>
    <cellStyle name="Normalny 2 97 2 2 2 22" xfId="28011"/>
    <cellStyle name="Normalny 2 97 2 2 2 23" xfId="28012"/>
    <cellStyle name="Normalny 2 97 2 2 2 24" xfId="28013"/>
    <cellStyle name="Normalny 2 97 2 2 2 25" xfId="28014"/>
    <cellStyle name="Normalny 2 97 2 2 2 26" xfId="28015"/>
    <cellStyle name="Normalny 2 97 2 2 2 27" xfId="28016"/>
    <cellStyle name="Normalny 2 97 2 2 2 27 2" xfId="28017"/>
    <cellStyle name="Normalny 2 97 2 2 2 27 3" xfId="28018"/>
    <cellStyle name="Normalny 2 97 2 2 2 27 4" xfId="28019"/>
    <cellStyle name="Normalny 2 97 2 2 2 27 5" xfId="28020"/>
    <cellStyle name="Normalny 2 97 2 2 2 27 6" xfId="28021"/>
    <cellStyle name="Normalny 2 97 2 2 2 28" xfId="28022"/>
    <cellStyle name="Normalny 2 97 2 2 2 28 2" xfId="28023"/>
    <cellStyle name="Normalny 2 97 2 2 2 28 3" xfId="28024"/>
    <cellStyle name="Normalny 2 97 2 2 2 28 4" xfId="28025"/>
    <cellStyle name="Normalny 2 97 2 2 2 28 5" xfId="28026"/>
    <cellStyle name="Normalny 2 97 2 2 2 28 6" xfId="28027"/>
    <cellStyle name="Normalny 2 97 2 2 2 3" xfId="28028"/>
    <cellStyle name="Normalny 2 97 2 2 2 3 2" xfId="28029"/>
    <cellStyle name="Normalny 2 97 2 2 2 3 3" xfId="28030"/>
    <cellStyle name="Normalny 2 97 2 2 2 3 4" xfId="28031"/>
    <cellStyle name="Normalny 2 97 2 2 2 3 5" xfId="28032"/>
    <cellStyle name="Normalny 2 97 2 2 2 3 6" xfId="28033"/>
    <cellStyle name="Normalny 2 97 2 2 2 4" xfId="28034"/>
    <cellStyle name="Normalny 2 97 2 2 2 4 2" xfId="28035"/>
    <cellStyle name="Normalny 2 97 2 2 2 4 3" xfId="28036"/>
    <cellStyle name="Normalny 2 97 2 2 2 4 4" xfId="28037"/>
    <cellStyle name="Normalny 2 97 2 2 2 4 5" xfId="28038"/>
    <cellStyle name="Normalny 2 97 2 2 2 4 6" xfId="28039"/>
    <cellStyle name="Normalny 2 97 2 2 2 5" xfId="28040"/>
    <cellStyle name="Normalny 2 97 2 2 2 5 2" xfId="28041"/>
    <cellStyle name="Normalny 2 97 2 2 2 5 3" xfId="28042"/>
    <cellStyle name="Normalny 2 97 2 2 2 5 4" xfId="28043"/>
    <cellStyle name="Normalny 2 97 2 2 2 5 5" xfId="28044"/>
    <cellStyle name="Normalny 2 97 2 2 2 5 6" xfId="28045"/>
    <cellStyle name="Normalny 2 97 2 2 2 6" xfId="28046"/>
    <cellStyle name="Normalny 2 97 2 2 2 7" xfId="28047"/>
    <cellStyle name="Normalny 2 97 2 2 2 8" xfId="28048"/>
    <cellStyle name="Normalny 2 97 2 2 2 9" xfId="28049"/>
    <cellStyle name="Normalny 2 97 2 2 20" xfId="28050"/>
    <cellStyle name="Normalny 2 97 2 2 20 2" xfId="28051"/>
    <cellStyle name="Normalny 2 97 2 2 20 3" xfId="28052"/>
    <cellStyle name="Normalny 2 97 2 2 20 4" xfId="28053"/>
    <cellStyle name="Normalny 2 97 2 2 20 5" xfId="28054"/>
    <cellStyle name="Normalny 2 97 2 2 20 6" xfId="28055"/>
    <cellStyle name="Normalny 2 97 2 2 21" xfId="28056"/>
    <cellStyle name="Normalny 2 97 2 2 21 2" xfId="28057"/>
    <cellStyle name="Normalny 2 97 2 2 21 3" xfId="28058"/>
    <cellStyle name="Normalny 2 97 2 2 21 4" xfId="28059"/>
    <cellStyle name="Normalny 2 97 2 2 21 5" xfId="28060"/>
    <cellStyle name="Normalny 2 97 2 2 21 6" xfId="28061"/>
    <cellStyle name="Normalny 2 97 2 2 22" xfId="28062"/>
    <cellStyle name="Normalny 2 97 2 2 22 2" xfId="28063"/>
    <cellStyle name="Normalny 2 97 2 2 22 3" xfId="28064"/>
    <cellStyle name="Normalny 2 97 2 2 22 4" xfId="28065"/>
    <cellStyle name="Normalny 2 97 2 2 22 5" xfId="28066"/>
    <cellStyle name="Normalny 2 97 2 2 22 6" xfId="28067"/>
    <cellStyle name="Normalny 2 97 2 2 23" xfId="28068"/>
    <cellStyle name="Normalny 2 97 2 2 23 2" xfId="28069"/>
    <cellStyle name="Normalny 2 97 2 2 23 3" xfId="28070"/>
    <cellStyle name="Normalny 2 97 2 2 23 4" xfId="28071"/>
    <cellStyle name="Normalny 2 97 2 2 23 5" xfId="28072"/>
    <cellStyle name="Normalny 2 97 2 2 23 6" xfId="28073"/>
    <cellStyle name="Normalny 2 97 2 2 24" xfId="28074"/>
    <cellStyle name="Normalny 2 97 2 2 24 2" xfId="28075"/>
    <cellStyle name="Normalny 2 97 2 2 24 3" xfId="28076"/>
    <cellStyle name="Normalny 2 97 2 2 24 4" xfId="28077"/>
    <cellStyle name="Normalny 2 97 2 2 24 5" xfId="28078"/>
    <cellStyle name="Normalny 2 97 2 2 24 6" xfId="28079"/>
    <cellStyle name="Normalny 2 97 2 2 25" xfId="28080"/>
    <cellStyle name="Normalny 2 97 2 2 25 2" xfId="28081"/>
    <cellStyle name="Normalny 2 97 2 2 25 3" xfId="28082"/>
    <cellStyle name="Normalny 2 97 2 2 25 4" xfId="28083"/>
    <cellStyle name="Normalny 2 97 2 2 25 5" xfId="28084"/>
    <cellStyle name="Normalny 2 97 2 2 25 6" xfId="28085"/>
    <cellStyle name="Normalny 2 97 2 2 26" xfId="28086"/>
    <cellStyle name="Normalny 2 97 2 2 26 2" xfId="28087"/>
    <cellStyle name="Normalny 2 97 2 2 26 3" xfId="28088"/>
    <cellStyle name="Normalny 2 97 2 2 26 4" xfId="28089"/>
    <cellStyle name="Normalny 2 97 2 2 26 5" xfId="28090"/>
    <cellStyle name="Normalny 2 97 2 2 26 6" xfId="28091"/>
    <cellStyle name="Normalny 2 97 2 2 27" xfId="28092"/>
    <cellStyle name="Normalny 2 97 2 2 27 2" xfId="28093"/>
    <cellStyle name="Normalny 2 97 2 2 27 3" xfId="28094"/>
    <cellStyle name="Normalny 2 97 2 2 27 4" xfId="28095"/>
    <cellStyle name="Normalny 2 97 2 2 27 5" xfId="28096"/>
    <cellStyle name="Normalny 2 97 2 2 27 6" xfId="28097"/>
    <cellStyle name="Normalny 2 97 2 2 28" xfId="28098"/>
    <cellStyle name="Normalny 2 97 2 2 28 2" xfId="28099"/>
    <cellStyle name="Normalny 2 97 2 2 28 3" xfId="28100"/>
    <cellStyle name="Normalny 2 97 2 2 28 4" xfId="28101"/>
    <cellStyle name="Normalny 2 97 2 2 28 5" xfId="28102"/>
    <cellStyle name="Normalny 2 97 2 2 28 6" xfId="28103"/>
    <cellStyle name="Normalny 2 97 2 2 29" xfId="28104"/>
    <cellStyle name="Normalny 2 97 2 2 29 2" xfId="28105"/>
    <cellStyle name="Normalny 2 97 2 2 29 3" xfId="28106"/>
    <cellStyle name="Normalny 2 97 2 2 29 4" xfId="28107"/>
    <cellStyle name="Normalny 2 97 2 2 29 5" xfId="28108"/>
    <cellStyle name="Normalny 2 97 2 2 29 6" xfId="28109"/>
    <cellStyle name="Normalny 2 97 2 2 3" xfId="28110"/>
    <cellStyle name="Normalny 2 97 2 2 3 2" xfId="28111"/>
    <cellStyle name="Normalny 2 97 2 2 3 3" xfId="28112"/>
    <cellStyle name="Normalny 2 97 2 2 3 4" xfId="28113"/>
    <cellStyle name="Normalny 2 97 2 2 3 5" xfId="28114"/>
    <cellStyle name="Normalny 2 97 2 2 3 6" xfId="28115"/>
    <cellStyle name="Normalny 2 97 2 2 30" xfId="28116"/>
    <cellStyle name="Normalny 2 97 2 2 30 2" xfId="28117"/>
    <cellStyle name="Normalny 2 97 2 2 30 3" xfId="28118"/>
    <cellStyle name="Normalny 2 97 2 2 30 4" xfId="28119"/>
    <cellStyle name="Normalny 2 97 2 2 30 5" xfId="28120"/>
    <cellStyle name="Normalny 2 97 2 2 30 6" xfId="28121"/>
    <cellStyle name="Normalny 2 97 2 2 31" xfId="28122"/>
    <cellStyle name="Normalny 2 97 2 2 31 2" xfId="28123"/>
    <cellStyle name="Normalny 2 97 2 2 31 3" xfId="28124"/>
    <cellStyle name="Normalny 2 97 2 2 31 4" xfId="28125"/>
    <cellStyle name="Normalny 2 97 2 2 31 5" xfId="28126"/>
    <cellStyle name="Normalny 2 97 2 2 31 6" xfId="28127"/>
    <cellStyle name="Normalny 2 97 2 2 32" xfId="28128"/>
    <cellStyle name="Normalny 2 97 2 2 32 2" xfId="28129"/>
    <cellStyle name="Normalny 2 97 2 2 32 3" xfId="28130"/>
    <cellStyle name="Normalny 2 97 2 2 32 4" xfId="28131"/>
    <cellStyle name="Normalny 2 97 2 2 32 5" xfId="28132"/>
    <cellStyle name="Normalny 2 97 2 2 32 6" xfId="28133"/>
    <cellStyle name="Normalny 2 97 2 2 33" xfId="28134"/>
    <cellStyle name="Normalny 2 97 2 2 33 2" xfId="28135"/>
    <cellStyle name="Normalny 2 97 2 2 33 3" xfId="28136"/>
    <cellStyle name="Normalny 2 97 2 2 33 4" xfId="28137"/>
    <cellStyle name="Normalny 2 97 2 2 33 5" xfId="28138"/>
    <cellStyle name="Normalny 2 97 2 2 33 6" xfId="28139"/>
    <cellStyle name="Normalny 2 97 2 2 34" xfId="28140"/>
    <cellStyle name="Normalny 2 97 2 2 34 2" xfId="28141"/>
    <cellStyle name="Normalny 2 97 2 2 34 3" xfId="28142"/>
    <cellStyle name="Normalny 2 97 2 2 34 4" xfId="28143"/>
    <cellStyle name="Normalny 2 97 2 2 34 5" xfId="28144"/>
    <cellStyle name="Normalny 2 97 2 2 34 6" xfId="28145"/>
    <cellStyle name="Normalny 2 97 2 2 35" xfId="28146"/>
    <cellStyle name="Normalny 2 97 2 2 35 2" xfId="28147"/>
    <cellStyle name="Normalny 2 97 2 2 35 3" xfId="28148"/>
    <cellStyle name="Normalny 2 97 2 2 35 4" xfId="28149"/>
    <cellStyle name="Normalny 2 97 2 2 35 5" xfId="28150"/>
    <cellStyle name="Normalny 2 97 2 2 35 6" xfId="28151"/>
    <cellStyle name="Normalny 2 97 2 2 36" xfId="28152"/>
    <cellStyle name="Normalny 2 97 2 2 36 2" xfId="28153"/>
    <cellStyle name="Normalny 2 97 2 2 36 3" xfId="28154"/>
    <cellStyle name="Normalny 2 97 2 2 36 4" xfId="28155"/>
    <cellStyle name="Normalny 2 97 2 2 36 5" xfId="28156"/>
    <cellStyle name="Normalny 2 97 2 2 36 6" xfId="28157"/>
    <cellStyle name="Normalny 2 97 2 2 37" xfId="28158"/>
    <cellStyle name="Normalny 2 97 2 2 37 2" xfId="28159"/>
    <cellStyle name="Normalny 2 97 2 2 37 3" xfId="28160"/>
    <cellStyle name="Normalny 2 97 2 2 37 4" xfId="28161"/>
    <cellStyle name="Normalny 2 97 2 2 37 5" xfId="28162"/>
    <cellStyle name="Normalny 2 97 2 2 37 6" xfId="28163"/>
    <cellStyle name="Normalny 2 97 2 2 38" xfId="28164"/>
    <cellStyle name="Normalny 2 97 2 2 38 2" xfId="28165"/>
    <cellStyle name="Normalny 2 97 2 2 38 3" xfId="28166"/>
    <cellStyle name="Normalny 2 97 2 2 38 4" xfId="28167"/>
    <cellStyle name="Normalny 2 97 2 2 38 5" xfId="28168"/>
    <cellStyle name="Normalny 2 97 2 2 38 6" xfId="28169"/>
    <cellStyle name="Normalny 2 97 2 2 39" xfId="28170"/>
    <cellStyle name="Normalny 2 97 2 2 39 2" xfId="28171"/>
    <cellStyle name="Normalny 2 97 2 2 39 3" xfId="28172"/>
    <cellStyle name="Normalny 2 97 2 2 39 4" xfId="28173"/>
    <cellStyle name="Normalny 2 97 2 2 39 5" xfId="28174"/>
    <cellStyle name="Normalny 2 97 2 2 39 6" xfId="28175"/>
    <cellStyle name="Normalny 2 97 2 2 4" xfId="28176"/>
    <cellStyle name="Normalny 2 97 2 2 4 2" xfId="28177"/>
    <cellStyle name="Normalny 2 97 2 2 4 3" xfId="28178"/>
    <cellStyle name="Normalny 2 97 2 2 4 4" xfId="28179"/>
    <cellStyle name="Normalny 2 97 2 2 4 5" xfId="28180"/>
    <cellStyle name="Normalny 2 97 2 2 4 6" xfId="28181"/>
    <cellStyle name="Normalny 2 97 2 2 40" xfId="28182"/>
    <cellStyle name="Normalny 2 97 2 2 40 2" xfId="28183"/>
    <cellStyle name="Normalny 2 97 2 2 40 3" xfId="28184"/>
    <cellStyle name="Normalny 2 97 2 2 40 4" xfId="28185"/>
    <cellStyle name="Normalny 2 97 2 2 40 5" xfId="28186"/>
    <cellStyle name="Normalny 2 97 2 2 40 6" xfId="28187"/>
    <cellStyle name="Normalny 2 97 2 2 41" xfId="28188"/>
    <cellStyle name="Normalny 2 97 2 2 41 2" xfId="28189"/>
    <cellStyle name="Normalny 2 97 2 2 41 3" xfId="28190"/>
    <cellStyle name="Normalny 2 97 2 2 41 4" xfId="28191"/>
    <cellStyle name="Normalny 2 97 2 2 41 5" xfId="28192"/>
    <cellStyle name="Normalny 2 97 2 2 41 6" xfId="28193"/>
    <cellStyle name="Normalny 2 97 2 2 42" xfId="28194"/>
    <cellStyle name="Normalny 2 97 2 2 42 2" xfId="28195"/>
    <cellStyle name="Normalny 2 97 2 2 42 3" xfId="28196"/>
    <cellStyle name="Normalny 2 97 2 2 42 4" xfId="28197"/>
    <cellStyle name="Normalny 2 97 2 2 42 5" xfId="28198"/>
    <cellStyle name="Normalny 2 97 2 2 42 6" xfId="28199"/>
    <cellStyle name="Normalny 2 97 2 2 43" xfId="28200"/>
    <cellStyle name="Normalny 2 97 2 2 43 2" xfId="28201"/>
    <cellStyle name="Normalny 2 97 2 2 43 3" xfId="28202"/>
    <cellStyle name="Normalny 2 97 2 2 43 4" xfId="28203"/>
    <cellStyle name="Normalny 2 97 2 2 43 5" xfId="28204"/>
    <cellStyle name="Normalny 2 97 2 2 43 6" xfId="28205"/>
    <cellStyle name="Normalny 2 97 2 2 44" xfId="28206"/>
    <cellStyle name="Normalny 2 97 2 2 44 2" xfId="28207"/>
    <cellStyle name="Normalny 2 97 2 2 44 3" xfId="28208"/>
    <cellStyle name="Normalny 2 97 2 2 44 4" xfId="28209"/>
    <cellStyle name="Normalny 2 97 2 2 44 5" xfId="28210"/>
    <cellStyle name="Normalny 2 97 2 2 44 6" xfId="28211"/>
    <cellStyle name="Normalny 2 97 2 2 45" xfId="28212"/>
    <cellStyle name="Normalny 2 97 2 2 45 2" xfId="28213"/>
    <cellStyle name="Normalny 2 97 2 2 45 3" xfId="28214"/>
    <cellStyle name="Normalny 2 97 2 2 45 4" xfId="28215"/>
    <cellStyle name="Normalny 2 97 2 2 45 5" xfId="28216"/>
    <cellStyle name="Normalny 2 97 2 2 45 6" xfId="28217"/>
    <cellStyle name="Normalny 2 97 2 2 46" xfId="28218"/>
    <cellStyle name="Normalny 2 97 2 2 46 2" xfId="28219"/>
    <cellStyle name="Normalny 2 97 2 2 46 3" xfId="28220"/>
    <cellStyle name="Normalny 2 97 2 2 46 4" xfId="28221"/>
    <cellStyle name="Normalny 2 97 2 2 46 5" xfId="28222"/>
    <cellStyle name="Normalny 2 97 2 2 46 6" xfId="28223"/>
    <cellStyle name="Normalny 2 97 2 2 47" xfId="28224"/>
    <cellStyle name="Normalny 2 97 2 2 47 2" xfId="28225"/>
    <cellStyle name="Normalny 2 97 2 2 47 3" xfId="28226"/>
    <cellStyle name="Normalny 2 97 2 2 47 4" xfId="28227"/>
    <cellStyle name="Normalny 2 97 2 2 47 5" xfId="28228"/>
    <cellStyle name="Normalny 2 97 2 2 47 6" xfId="28229"/>
    <cellStyle name="Normalny 2 97 2 2 48" xfId="28230"/>
    <cellStyle name="Normalny 2 97 2 2 48 2" xfId="28231"/>
    <cellStyle name="Normalny 2 97 2 2 48 3" xfId="28232"/>
    <cellStyle name="Normalny 2 97 2 2 48 4" xfId="28233"/>
    <cellStyle name="Normalny 2 97 2 2 48 5" xfId="28234"/>
    <cellStyle name="Normalny 2 97 2 2 48 6" xfId="28235"/>
    <cellStyle name="Normalny 2 97 2 2 49" xfId="28236"/>
    <cellStyle name="Normalny 2 97 2 2 49 2" xfId="28237"/>
    <cellStyle name="Normalny 2 97 2 2 49 3" xfId="28238"/>
    <cellStyle name="Normalny 2 97 2 2 49 4" xfId="28239"/>
    <cellStyle name="Normalny 2 97 2 2 49 5" xfId="28240"/>
    <cellStyle name="Normalny 2 97 2 2 49 6" xfId="28241"/>
    <cellStyle name="Normalny 2 97 2 2 5" xfId="28242"/>
    <cellStyle name="Normalny 2 97 2 2 5 2" xfId="28243"/>
    <cellStyle name="Normalny 2 97 2 2 5 3" xfId="28244"/>
    <cellStyle name="Normalny 2 97 2 2 5 4" xfId="28245"/>
    <cellStyle name="Normalny 2 97 2 2 5 5" xfId="28246"/>
    <cellStyle name="Normalny 2 97 2 2 5 6" xfId="28247"/>
    <cellStyle name="Normalny 2 97 2 2 50" xfId="28248"/>
    <cellStyle name="Normalny 2 97 2 2 50 2" xfId="28249"/>
    <cellStyle name="Normalny 2 97 2 2 50 3" xfId="28250"/>
    <cellStyle name="Normalny 2 97 2 2 50 4" xfId="28251"/>
    <cellStyle name="Normalny 2 97 2 2 50 5" xfId="28252"/>
    <cellStyle name="Normalny 2 97 2 2 50 6" xfId="28253"/>
    <cellStyle name="Normalny 2 97 2 2 51" xfId="28254"/>
    <cellStyle name="Normalny 2 97 2 2 51 2" xfId="28255"/>
    <cellStyle name="Normalny 2 97 2 2 51 3" xfId="28256"/>
    <cellStyle name="Normalny 2 97 2 2 51 4" xfId="28257"/>
    <cellStyle name="Normalny 2 97 2 2 51 5" xfId="28258"/>
    <cellStyle name="Normalny 2 97 2 2 51 6" xfId="28259"/>
    <cellStyle name="Normalny 2 97 2 2 52" xfId="28260"/>
    <cellStyle name="Normalny 2 97 2 2 52 2" xfId="28261"/>
    <cellStyle name="Normalny 2 97 2 2 52 3" xfId="28262"/>
    <cellStyle name="Normalny 2 97 2 2 52 4" xfId="28263"/>
    <cellStyle name="Normalny 2 97 2 2 52 5" xfId="28264"/>
    <cellStyle name="Normalny 2 97 2 2 52 6" xfId="28265"/>
    <cellStyle name="Normalny 2 97 2 2 53" xfId="28266"/>
    <cellStyle name="Normalny 2 97 2 2 53 2" xfId="28267"/>
    <cellStyle name="Normalny 2 97 2 2 53 3" xfId="28268"/>
    <cellStyle name="Normalny 2 97 2 2 53 4" xfId="28269"/>
    <cellStyle name="Normalny 2 97 2 2 53 5" xfId="28270"/>
    <cellStyle name="Normalny 2 97 2 2 53 6" xfId="28271"/>
    <cellStyle name="Normalny 2 97 2 2 54" xfId="28272"/>
    <cellStyle name="Normalny 2 97 2 2 54 2" xfId="28273"/>
    <cellStyle name="Normalny 2 97 2 2 54 3" xfId="28274"/>
    <cellStyle name="Normalny 2 97 2 2 54 4" xfId="28275"/>
    <cellStyle name="Normalny 2 97 2 2 54 5" xfId="28276"/>
    <cellStyle name="Normalny 2 97 2 2 54 6" xfId="28277"/>
    <cellStyle name="Normalny 2 97 2 2 55" xfId="28278"/>
    <cellStyle name="Normalny 2 97 2 2 55 2" xfId="28279"/>
    <cellStyle name="Normalny 2 97 2 2 55 3" xfId="28280"/>
    <cellStyle name="Normalny 2 97 2 2 55 4" xfId="28281"/>
    <cellStyle name="Normalny 2 97 2 2 55 5" xfId="28282"/>
    <cellStyle name="Normalny 2 97 2 2 55 6" xfId="28283"/>
    <cellStyle name="Normalny 2 97 2 2 56" xfId="28284"/>
    <cellStyle name="Normalny 2 97 2 2 56 2" xfId="28285"/>
    <cellStyle name="Normalny 2 97 2 2 56 3" xfId="28286"/>
    <cellStyle name="Normalny 2 97 2 2 56 4" xfId="28287"/>
    <cellStyle name="Normalny 2 97 2 2 56 5" xfId="28288"/>
    <cellStyle name="Normalny 2 97 2 2 56 6" xfId="28289"/>
    <cellStyle name="Normalny 2 97 2 2 57" xfId="28290"/>
    <cellStyle name="Normalny 2 97 2 2 57 2" xfId="28291"/>
    <cellStyle name="Normalny 2 97 2 2 57 3" xfId="28292"/>
    <cellStyle name="Normalny 2 97 2 2 57 4" xfId="28293"/>
    <cellStyle name="Normalny 2 97 2 2 57 5" xfId="28294"/>
    <cellStyle name="Normalny 2 97 2 2 57 6" xfId="28295"/>
    <cellStyle name="Normalny 2 97 2 2 58" xfId="28296"/>
    <cellStyle name="Normalny 2 97 2 2 58 2" xfId="28297"/>
    <cellStyle name="Normalny 2 97 2 2 58 3" xfId="28298"/>
    <cellStyle name="Normalny 2 97 2 2 58 4" xfId="28299"/>
    <cellStyle name="Normalny 2 97 2 2 58 5" xfId="28300"/>
    <cellStyle name="Normalny 2 97 2 2 58 6" xfId="28301"/>
    <cellStyle name="Normalny 2 97 2 2 59" xfId="28302"/>
    <cellStyle name="Normalny 2 97 2 2 59 2" xfId="28303"/>
    <cellStyle name="Normalny 2 97 2 2 59 3" xfId="28304"/>
    <cellStyle name="Normalny 2 97 2 2 59 4" xfId="28305"/>
    <cellStyle name="Normalny 2 97 2 2 59 5" xfId="28306"/>
    <cellStyle name="Normalny 2 97 2 2 59 6" xfId="28307"/>
    <cellStyle name="Normalny 2 97 2 2 6" xfId="28308"/>
    <cellStyle name="Normalny 2 97 2 2 6 2" xfId="28309"/>
    <cellStyle name="Normalny 2 97 2 2 6 3" xfId="28310"/>
    <cellStyle name="Normalny 2 97 2 2 6 4" xfId="28311"/>
    <cellStyle name="Normalny 2 97 2 2 6 5" xfId="28312"/>
    <cellStyle name="Normalny 2 97 2 2 6 6" xfId="28313"/>
    <cellStyle name="Normalny 2 97 2 2 60" xfId="28314"/>
    <cellStyle name="Normalny 2 97 2 2 60 2" xfId="28315"/>
    <cellStyle name="Normalny 2 97 2 2 60 3" xfId="28316"/>
    <cellStyle name="Normalny 2 97 2 2 60 4" xfId="28317"/>
    <cellStyle name="Normalny 2 97 2 2 60 5" xfId="28318"/>
    <cellStyle name="Normalny 2 97 2 2 60 6" xfId="28319"/>
    <cellStyle name="Normalny 2 97 2 2 61" xfId="28320"/>
    <cellStyle name="Normalny 2 97 2 2 61 2" xfId="28321"/>
    <cellStyle name="Normalny 2 97 2 2 61 3" xfId="28322"/>
    <cellStyle name="Normalny 2 97 2 2 61 4" xfId="28323"/>
    <cellStyle name="Normalny 2 97 2 2 61 5" xfId="28324"/>
    <cellStyle name="Normalny 2 97 2 2 61 6" xfId="28325"/>
    <cellStyle name="Normalny 2 97 2 2 62" xfId="28326"/>
    <cellStyle name="Normalny 2 97 2 2 62 2" xfId="28327"/>
    <cellStyle name="Normalny 2 97 2 2 62 3" xfId="28328"/>
    <cellStyle name="Normalny 2 97 2 2 62 4" xfId="28329"/>
    <cellStyle name="Normalny 2 97 2 2 62 5" xfId="28330"/>
    <cellStyle name="Normalny 2 97 2 2 62 6" xfId="28331"/>
    <cellStyle name="Normalny 2 97 2 2 63" xfId="28332"/>
    <cellStyle name="Normalny 2 97 2 2 63 2" xfId="28333"/>
    <cellStyle name="Normalny 2 97 2 2 63 3" xfId="28334"/>
    <cellStyle name="Normalny 2 97 2 2 63 4" xfId="28335"/>
    <cellStyle name="Normalny 2 97 2 2 63 5" xfId="28336"/>
    <cellStyle name="Normalny 2 97 2 2 63 6" xfId="28337"/>
    <cellStyle name="Normalny 2 97 2 2 64" xfId="28338"/>
    <cellStyle name="Normalny 2 97 2 2 64 2" xfId="28339"/>
    <cellStyle name="Normalny 2 97 2 2 64 3" xfId="28340"/>
    <cellStyle name="Normalny 2 97 2 2 64 4" xfId="28341"/>
    <cellStyle name="Normalny 2 97 2 2 64 5" xfId="28342"/>
    <cellStyle name="Normalny 2 97 2 2 64 6" xfId="28343"/>
    <cellStyle name="Normalny 2 97 2 2 65" xfId="28344"/>
    <cellStyle name="Normalny 2 97 2 2 65 2" xfId="28345"/>
    <cellStyle name="Normalny 2 97 2 2 65 3" xfId="28346"/>
    <cellStyle name="Normalny 2 97 2 2 65 4" xfId="28347"/>
    <cellStyle name="Normalny 2 97 2 2 65 5" xfId="28348"/>
    <cellStyle name="Normalny 2 97 2 2 65 6" xfId="28349"/>
    <cellStyle name="Normalny 2 97 2 2 66" xfId="28350"/>
    <cellStyle name="Normalny 2 97 2 2 66 2" xfId="28351"/>
    <cellStyle name="Normalny 2 97 2 2 66 3" xfId="28352"/>
    <cellStyle name="Normalny 2 97 2 2 66 4" xfId="28353"/>
    <cellStyle name="Normalny 2 97 2 2 66 5" xfId="28354"/>
    <cellStyle name="Normalny 2 97 2 2 66 6" xfId="28355"/>
    <cellStyle name="Normalny 2 97 2 2 67" xfId="28356"/>
    <cellStyle name="Normalny 2 97 2 2 67 2" xfId="28357"/>
    <cellStyle name="Normalny 2 97 2 2 67 3" xfId="28358"/>
    <cellStyle name="Normalny 2 97 2 2 67 4" xfId="28359"/>
    <cellStyle name="Normalny 2 97 2 2 67 5" xfId="28360"/>
    <cellStyle name="Normalny 2 97 2 2 67 6" xfId="28361"/>
    <cellStyle name="Normalny 2 97 2 2 68" xfId="28362"/>
    <cellStyle name="Normalny 2 97 2 2 68 2" xfId="28363"/>
    <cellStyle name="Normalny 2 97 2 2 68 3" xfId="28364"/>
    <cellStyle name="Normalny 2 97 2 2 68 4" xfId="28365"/>
    <cellStyle name="Normalny 2 97 2 2 68 5" xfId="28366"/>
    <cellStyle name="Normalny 2 97 2 2 68 6" xfId="28367"/>
    <cellStyle name="Normalny 2 97 2 2 69" xfId="28368"/>
    <cellStyle name="Normalny 2 97 2 2 69 2" xfId="28369"/>
    <cellStyle name="Normalny 2 97 2 2 69 3" xfId="28370"/>
    <cellStyle name="Normalny 2 97 2 2 69 4" xfId="28371"/>
    <cellStyle name="Normalny 2 97 2 2 69 5" xfId="28372"/>
    <cellStyle name="Normalny 2 97 2 2 69 6" xfId="28373"/>
    <cellStyle name="Normalny 2 97 2 2 7" xfId="28374"/>
    <cellStyle name="Normalny 2 97 2 2 7 2" xfId="28375"/>
    <cellStyle name="Normalny 2 97 2 2 7 3" xfId="28376"/>
    <cellStyle name="Normalny 2 97 2 2 7 4" xfId="28377"/>
    <cellStyle name="Normalny 2 97 2 2 7 5" xfId="28378"/>
    <cellStyle name="Normalny 2 97 2 2 7 6" xfId="28379"/>
    <cellStyle name="Normalny 2 97 2 2 70" xfId="28380"/>
    <cellStyle name="Normalny 2 97 2 2 70 2" xfId="28381"/>
    <cellStyle name="Normalny 2 97 2 2 70 3" xfId="28382"/>
    <cellStyle name="Normalny 2 97 2 2 70 4" xfId="28383"/>
    <cellStyle name="Normalny 2 97 2 2 70 5" xfId="28384"/>
    <cellStyle name="Normalny 2 97 2 2 70 6" xfId="28385"/>
    <cellStyle name="Normalny 2 97 2 2 71" xfId="28386"/>
    <cellStyle name="Normalny 2 97 2 2 71 2" xfId="28387"/>
    <cellStyle name="Normalny 2 97 2 2 71 3" xfId="28388"/>
    <cellStyle name="Normalny 2 97 2 2 71 4" xfId="28389"/>
    <cellStyle name="Normalny 2 97 2 2 71 5" xfId="28390"/>
    <cellStyle name="Normalny 2 97 2 2 71 6" xfId="28391"/>
    <cellStyle name="Normalny 2 97 2 2 72" xfId="28392"/>
    <cellStyle name="Normalny 2 97 2 2 72 2" xfId="28393"/>
    <cellStyle name="Normalny 2 97 2 2 72 3" xfId="28394"/>
    <cellStyle name="Normalny 2 97 2 2 72 4" xfId="28395"/>
    <cellStyle name="Normalny 2 97 2 2 72 5" xfId="28396"/>
    <cellStyle name="Normalny 2 97 2 2 72 6" xfId="28397"/>
    <cellStyle name="Normalny 2 97 2 2 73" xfId="28398"/>
    <cellStyle name="Normalny 2 97 2 2 73 2" xfId="28399"/>
    <cellStyle name="Normalny 2 97 2 2 73 3" xfId="28400"/>
    <cellStyle name="Normalny 2 97 2 2 73 4" xfId="28401"/>
    <cellStyle name="Normalny 2 97 2 2 73 5" xfId="28402"/>
    <cellStyle name="Normalny 2 97 2 2 73 6" xfId="28403"/>
    <cellStyle name="Normalny 2 97 2 2 74" xfId="28404"/>
    <cellStyle name="Normalny 2 97 2 2 74 2" xfId="28405"/>
    <cellStyle name="Normalny 2 97 2 2 74 3" xfId="28406"/>
    <cellStyle name="Normalny 2 97 2 2 74 4" xfId="28407"/>
    <cellStyle name="Normalny 2 97 2 2 74 5" xfId="28408"/>
    <cellStyle name="Normalny 2 97 2 2 74 6" xfId="28409"/>
    <cellStyle name="Normalny 2 97 2 2 75" xfId="28410"/>
    <cellStyle name="Normalny 2 97 2 2 75 2" xfId="28411"/>
    <cellStyle name="Normalny 2 97 2 2 75 3" xfId="28412"/>
    <cellStyle name="Normalny 2 97 2 2 75 4" xfId="28413"/>
    <cellStyle name="Normalny 2 97 2 2 75 5" xfId="28414"/>
    <cellStyle name="Normalny 2 97 2 2 75 6" xfId="28415"/>
    <cellStyle name="Normalny 2 97 2 2 76" xfId="28416"/>
    <cellStyle name="Normalny 2 97 2 2 76 2" xfId="28417"/>
    <cellStyle name="Normalny 2 97 2 2 76 3" xfId="28418"/>
    <cellStyle name="Normalny 2 97 2 2 76 4" xfId="28419"/>
    <cellStyle name="Normalny 2 97 2 2 76 5" xfId="28420"/>
    <cellStyle name="Normalny 2 97 2 2 76 6" xfId="28421"/>
    <cellStyle name="Normalny 2 97 2 2 77" xfId="28422"/>
    <cellStyle name="Normalny 2 97 2 2 77 2" xfId="28423"/>
    <cellStyle name="Normalny 2 97 2 2 77 3" xfId="28424"/>
    <cellStyle name="Normalny 2 97 2 2 77 4" xfId="28425"/>
    <cellStyle name="Normalny 2 97 2 2 77 5" xfId="28426"/>
    <cellStyle name="Normalny 2 97 2 2 77 6" xfId="28427"/>
    <cellStyle name="Normalny 2 97 2 2 78" xfId="28428"/>
    <cellStyle name="Normalny 2 97 2 2 78 2" xfId="28429"/>
    <cellStyle name="Normalny 2 97 2 2 78 3" xfId="28430"/>
    <cellStyle name="Normalny 2 97 2 2 78 4" xfId="28431"/>
    <cellStyle name="Normalny 2 97 2 2 78 5" xfId="28432"/>
    <cellStyle name="Normalny 2 97 2 2 78 6" xfId="28433"/>
    <cellStyle name="Normalny 2 97 2 2 79" xfId="28434"/>
    <cellStyle name="Normalny 2 97 2 2 79 2" xfId="28435"/>
    <cellStyle name="Normalny 2 97 2 2 79 3" xfId="28436"/>
    <cellStyle name="Normalny 2 97 2 2 79 4" xfId="28437"/>
    <cellStyle name="Normalny 2 97 2 2 79 5" xfId="28438"/>
    <cellStyle name="Normalny 2 97 2 2 79 6" xfId="28439"/>
    <cellStyle name="Normalny 2 97 2 2 8" xfId="28440"/>
    <cellStyle name="Normalny 2 97 2 2 8 2" xfId="28441"/>
    <cellStyle name="Normalny 2 97 2 2 8 3" xfId="28442"/>
    <cellStyle name="Normalny 2 97 2 2 8 4" xfId="28443"/>
    <cellStyle name="Normalny 2 97 2 2 8 5" xfId="28444"/>
    <cellStyle name="Normalny 2 97 2 2 8 6" xfId="28445"/>
    <cellStyle name="Normalny 2 97 2 2 80" xfId="28446"/>
    <cellStyle name="Normalny 2 97 2 2 80 2" xfId="28447"/>
    <cellStyle name="Normalny 2 97 2 2 80 3" xfId="28448"/>
    <cellStyle name="Normalny 2 97 2 2 80 4" xfId="28449"/>
    <cellStyle name="Normalny 2 97 2 2 80 5" xfId="28450"/>
    <cellStyle name="Normalny 2 97 2 2 80 6" xfId="28451"/>
    <cellStyle name="Normalny 2 97 2 2 81" xfId="28452"/>
    <cellStyle name="Normalny 2 97 2 2 81 2" xfId="28453"/>
    <cellStyle name="Normalny 2 97 2 2 81 3" xfId="28454"/>
    <cellStyle name="Normalny 2 97 2 2 81 4" xfId="28455"/>
    <cellStyle name="Normalny 2 97 2 2 81 5" xfId="28456"/>
    <cellStyle name="Normalny 2 97 2 2 81 6" xfId="28457"/>
    <cellStyle name="Normalny 2 97 2 2 82" xfId="28458"/>
    <cellStyle name="Normalny 2 97 2 2 82 2" xfId="28459"/>
    <cellStyle name="Normalny 2 97 2 2 82 3" xfId="28460"/>
    <cellStyle name="Normalny 2 97 2 2 82 4" xfId="28461"/>
    <cellStyle name="Normalny 2 97 2 2 82 5" xfId="28462"/>
    <cellStyle name="Normalny 2 97 2 2 82 6" xfId="28463"/>
    <cellStyle name="Normalny 2 97 2 2 83" xfId="28464"/>
    <cellStyle name="Normalny 2 97 2 2 83 2" xfId="28465"/>
    <cellStyle name="Normalny 2 97 2 2 83 3" xfId="28466"/>
    <cellStyle name="Normalny 2 97 2 2 83 4" xfId="28467"/>
    <cellStyle name="Normalny 2 97 2 2 83 5" xfId="28468"/>
    <cellStyle name="Normalny 2 97 2 2 83 6" xfId="28469"/>
    <cellStyle name="Normalny 2 97 2 2 84" xfId="28470"/>
    <cellStyle name="Normalny 2 97 2 2 84 2" xfId="28471"/>
    <cellStyle name="Normalny 2 97 2 2 84 3" xfId="28472"/>
    <cellStyle name="Normalny 2 97 2 2 84 4" xfId="28473"/>
    <cellStyle name="Normalny 2 97 2 2 84 5" xfId="28474"/>
    <cellStyle name="Normalny 2 97 2 2 84 6" xfId="28475"/>
    <cellStyle name="Normalny 2 97 2 2 85" xfId="28476"/>
    <cellStyle name="Normalny 2 97 2 2 85 10" xfId="28477"/>
    <cellStyle name="Normalny 2 97 2 2 85 11" xfId="28478"/>
    <cellStyle name="Normalny 2 97 2 2 85 12" xfId="28479"/>
    <cellStyle name="Normalny 2 97 2 2 85 13" xfId="28480"/>
    <cellStyle name="Normalny 2 97 2 2 85 14" xfId="28481"/>
    <cellStyle name="Normalny 2 97 2 2 85 15" xfId="28482"/>
    <cellStyle name="Normalny 2 97 2 2 85 16" xfId="28483"/>
    <cellStyle name="Normalny 2 97 2 2 85 17" xfId="28484"/>
    <cellStyle name="Normalny 2 97 2 2 85 18" xfId="28485"/>
    <cellStyle name="Normalny 2 97 2 2 85 19" xfId="28486"/>
    <cellStyle name="Normalny 2 97 2 2 85 2" xfId="28487"/>
    <cellStyle name="Normalny 2 97 2 2 85 2 2" xfId="28488"/>
    <cellStyle name="Normalny 2 97 2 2 85 2 3" xfId="28489"/>
    <cellStyle name="Normalny 2 97 2 2 85 2 4" xfId="28490"/>
    <cellStyle name="Normalny 2 97 2 2 85 2 5" xfId="28491"/>
    <cellStyle name="Normalny 2 97 2 2 85 2 6" xfId="28492"/>
    <cellStyle name="Normalny 2 97 2 2 85 20" xfId="28493"/>
    <cellStyle name="Normalny 2 97 2 2 85 21" xfId="28494"/>
    <cellStyle name="Normalny 2 97 2 2 85 22" xfId="28495"/>
    <cellStyle name="Normalny 2 97 2 2 85 23" xfId="28496"/>
    <cellStyle name="Normalny 2 97 2 2 85 24" xfId="28497"/>
    <cellStyle name="Normalny 2 97 2 2 85 3" xfId="28498"/>
    <cellStyle name="Normalny 2 97 2 2 85 4" xfId="28499"/>
    <cellStyle name="Normalny 2 97 2 2 85 5" xfId="28500"/>
    <cellStyle name="Normalny 2 97 2 2 85 6" xfId="28501"/>
    <cellStyle name="Normalny 2 97 2 2 85 7" xfId="28502"/>
    <cellStyle name="Normalny 2 97 2 2 85 8" xfId="28503"/>
    <cellStyle name="Normalny 2 97 2 2 85 9" xfId="28504"/>
    <cellStyle name="Normalny 2 97 2 2 86" xfId="28505"/>
    <cellStyle name="Normalny 2 97 2 2 87" xfId="28506"/>
    <cellStyle name="Normalny 2 97 2 2 87 2" xfId="28507"/>
    <cellStyle name="Normalny 2 97 2 2 87 2 2" xfId="28508"/>
    <cellStyle name="Normalny 2 97 2 2 87 2 3" xfId="28509"/>
    <cellStyle name="Normalny 2 97 2 2 87 2 4" xfId="28510"/>
    <cellStyle name="Normalny 2 97 2 2 87 2 5" xfId="28511"/>
    <cellStyle name="Normalny 2 97 2 2 87 2 6" xfId="28512"/>
    <cellStyle name="Normalny 2 97 2 2 88" xfId="28513"/>
    <cellStyle name="Normalny 2 97 2 2 88 2" xfId="28514"/>
    <cellStyle name="Normalny 2 97 2 2 88 3" xfId="28515"/>
    <cellStyle name="Normalny 2 97 2 2 88 4" xfId="28516"/>
    <cellStyle name="Normalny 2 97 2 2 88 5" xfId="28517"/>
    <cellStyle name="Normalny 2 97 2 2 88 6" xfId="28518"/>
    <cellStyle name="Normalny 2 97 2 2 89" xfId="28519"/>
    <cellStyle name="Normalny 2 97 2 2 89 2" xfId="28520"/>
    <cellStyle name="Normalny 2 97 2 2 89 3" xfId="28521"/>
    <cellStyle name="Normalny 2 97 2 2 89 4" xfId="28522"/>
    <cellStyle name="Normalny 2 97 2 2 89 5" xfId="28523"/>
    <cellStyle name="Normalny 2 97 2 2 89 6" xfId="28524"/>
    <cellStyle name="Normalny 2 97 2 2 9" xfId="28525"/>
    <cellStyle name="Normalny 2 97 2 2 9 2" xfId="28526"/>
    <cellStyle name="Normalny 2 97 2 2 9 3" xfId="28527"/>
    <cellStyle name="Normalny 2 97 2 2 9 4" xfId="28528"/>
    <cellStyle name="Normalny 2 97 2 2 9 5" xfId="28529"/>
    <cellStyle name="Normalny 2 97 2 2 9 6" xfId="28530"/>
    <cellStyle name="Normalny 2 97 2 2 90" xfId="28531"/>
    <cellStyle name="Normalny 2 97 2 2 90 2" xfId="28532"/>
    <cellStyle name="Normalny 2 97 2 2 90 3" xfId="28533"/>
    <cellStyle name="Normalny 2 97 2 2 90 4" xfId="28534"/>
    <cellStyle name="Normalny 2 97 2 2 90 5" xfId="28535"/>
    <cellStyle name="Normalny 2 97 2 2 90 6" xfId="28536"/>
    <cellStyle name="Normalny 2 97 2 2 91" xfId="28537"/>
    <cellStyle name="Normalny 2 97 2 2 91 2" xfId="28538"/>
    <cellStyle name="Normalny 2 97 2 2 91 3" xfId="28539"/>
    <cellStyle name="Normalny 2 97 2 2 91 4" xfId="28540"/>
    <cellStyle name="Normalny 2 97 2 2 91 5" xfId="28541"/>
    <cellStyle name="Normalny 2 97 2 2 91 6" xfId="28542"/>
    <cellStyle name="Normalny 2 97 2 2 92" xfId="28543"/>
    <cellStyle name="Normalny 2 97 2 2 92 2" xfId="28544"/>
    <cellStyle name="Normalny 2 97 2 2 92 3" xfId="28545"/>
    <cellStyle name="Normalny 2 97 2 2 92 4" xfId="28546"/>
    <cellStyle name="Normalny 2 97 2 2 92 5" xfId="28547"/>
    <cellStyle name="Normalny 2 97 2 2 92 6" xfId="28548"/>
    <cellStyle name="Normalny 2 97 2 2 93" xfId="28549"/>
    <cellStyle name="Normalny 2 97 2 2 93 2" xfId="28550"/>
    <cellStyle name="Normalny 2 97 2 2 93 3" xfId="28551"/>
    <cellStyle name="Normalny 2 97 2 2 93 4" xfId="28552"/>
    <cellStyle name="Normalny 2 97 2 2 93 5" xfId="28553"/>
    <cellStyle name="Normalny 2 97 2 2 93 6" xfId="28554"/>
    <cellStyle name="Normalny 2 97 2 2 94" xfId="28555"/>
    <cellStyle name="Normalny 2 97 2 2 94 2" xfId="28556"/>
    <cellStyle name="Normalny 2 97 2 2 94 3" xfId="28557"/>
    <cellStyle name="Normalny 2 97 2 2 94 4" xfId="28558"/>
    <cellStyle name="Normalny 2 97 2 2 94 5" xfId="28559"/>
    <cellStyle name="Normalny 2 97 2 2 94 6" xfId="28560"/>
    <cellStyle name="Normalny 2 97 2 2 95" xfId="28561"/>
    <cellStyle name="Normalny 2 97 2 2 95 2" xfId="28562"/>
    <cellStyle name="Normalny 2 97 2 2 95 3" xfId="28563"/>
    <cellStyle name="Normalny 2 97 2 2 95 4" xfId="28564"/>
    <cellStyle name="Normalny 2 97 2 2 95 5" xfId="28565"/>
    <cellStyle name="Normalny 2 97 2 2 95 6" xfId="28566"/>
    <cellStyle name="Normalny 2 97 2 2 96" xfId="28567"/>
    <cellStyle name="Normalny 2 97 2 2 96 2" xfId="28568"/>
    <cellStyle name="Normalny 2 97 2 2 96 3" xfId="28569"/>
    <cellStyle name="Normalny 2 97 2 2 96 4" xfId="28570"/>
    <cellStyle name="Normalny 2 97 2 2 96 5" xfId="28571"/>
    <cellStyle name="Normalny 2 97 2 2 96 6" xfId="28572"/>
    <cellStyle name="Normalny 2 97 2 2 97" xfId="28573"/>
    <cellStyle name="Normalny 2 97 2 2 97 2" xfId="28574"/>
    <cellStyle name="Normalny 2 97 2 2 97 3" xfId="28575"/>
    <cellStyle name="Normalny 2 97 2 2 97 4" xfId="28576"/>
    <cellStyle name="Normalny 2 97 2 2 97 5" xfId="28577"/>
    <cellStyle name="Normalny 2 97 2 2 97 6" xfId="28578"/>
    <cellStyle name="Normalny 2 97 2 2 98" xfId="28579"/>
    <cellStyle name="Normalny 2 97 2 2 98 2" xfId="28580"/>
    <cellStyle name="Normalny 2 97 2 2 98 3" xfId="28581"/>
    <cellStyle name="Normalny 2 97 2 2 98 4" xfId="28582"/>
    <cellStyle name="Normalny 2 97 2 2 98 5" xfId="28583"/>
    <cellStyle name="Normalny 2 97 2 2 98 6" xfId="28584"/>
    <cellStyle name="Normalny 2 97 2 2 99" xfId="28585"/>
    <cellStyle name="Normalny 2 97 2 2 99 2" xfId="28586"/>
    <cellStyle name="Normalny 2 97 2 2 99 3" xfId="28587"/>
    <cellStyle name="Normalny 2 97 2 2 99 4" xfId="28588"/>
    <cellStyle name="Normalny 2 97 2 2 99 5" xfId="28589"/>
    <cellStyle name="Normalny 2 97 2 2 99 6" xfId="28590"/>
    <cellStyle name="Normalny 2 97 2 20" xfId="28591"/>
    <cellStyle name="Normalny 2 97 2 21" xfId="28592"/>
    <cellStyle name="Normalny 2 97 2 22" xfId="28593"/>
    <cellStyle name="Normalny 2 97 2 23" xfId="28594"/>
    <cellStyle name="Normalny 2 97 2 24" xfId="28595"/>
    <cellStyle name="Normalny 2 97 2 25" xfId="28596"/>
    <cellStyle name="Normalny 2 97 2 26" xfId="28597"/>
    <cellStyle name="Normalny 2 97 2 27" xfId="28598"/>
    <cellStyle name="Normalny 2 97 2 28" xfId="28599"/>
    <cellStyle name="Normalny 2 97 2 29" xfId="28600"/>
    <cellStyle name="Normalny 2 97 2 3" xfId="28601"/>
    <cellStyle name="Normalny 2 97 2 3 2" xfId="28602"/>
    <cellStyle name="Normalny 2 97 2 3 3" xfId="28603"/>
    <cellStyle name="Normalny 2 97 2 3 4" xfId="28604"/>
    <cellStyle name="Normalny 2 97 2 3 5" xfId="28605"/>
    <cellStyle name="Normalny 2 97 2 3 6" xfId="28606"/>
    <cellStyle name="Normalny 2 97 2 30" xfId="28607"/>
    <cellStyle name="Normalny 2 97 2 31" xfId="28608"/>
    <cellStyle name="Normalny 2 97 2 32" xfId="28609"/>
    <cellStyle name="Normalny 2 97 2 33" xfId="28610"/>
    <cellStyle name="Normalny 2 97 2 34" xfId="28611"/>
    <cellStyle name="Normalny 2 97 2 35" xfId="28612"/>
    <cellStyle name="Normalny 2 97 2 36" xfId="28613"/>
    <cellStyle name="Normalny 2 97 2 37" xfId="28614"/>
    <cellStyle name="Normalny 2 97 2 38" xfId="28615"/>
    <cellStyle name="Normalny 2 97 2 39" xfId="28616"/>
    <cellStyle name="Normalny 2 97 2 4" xfId="28617"/>
    <cellStyle name="Normalny 2 97 2 4 2" xfId="28618"/>
    <cellStyle name="Normalny 2 97 2 4 3" xfId="28619"/>
    <cellStyle name="Normalny 2 97 2 4 4" xfId="28620"/>
    <cellStyle name="Normalny 2 97 2 4 5" xfId="28621"/>
    <cellStyle name="Normalny 2 97 2 4 6" xfId="28622"/>
    <cellStyle name="Normalny 2 97 2 40" xfId="28623"/>
    <cellStyle name="Normalny 2 97 2 41" xfId="28624"/>
    <cellStyle name="Normalny 2 97 2 42" xfId="28625"/>
    <cellStyle name="Normalny 2 97 2 43" xfId="28626"/>
    <cellStyle name="Normalny 2 97 2 44" xfId="28627"/>
    <cellStyle name="Normalny 2 97 2 45" xfId="28628"/>
    <cellStyle name="Normalny 2 97 2 46" xfId="28629"/>
    <cellStyle name="Normalny 2 97 2 47" xfId="28630"/>
    <cellStyle name="Normalny 2 97 2 48" xfId="28631"/>
    <cellStyle name="Normalny 2 97 2 49" xfId="28632"/>
    <cellStyle name="Normalny 2 97 2 5" xfId="28633"/>
    <cellStyle name="Normalny 2 97 2 5 2" xfId="28634"/>
    <cellStyle name="Normalny 2 97 2 5 3" xfId="28635"/>
    <cellStyle name="Normalny 2 97 2 5 4" xfId="28636"/>
    <cellStyle name="Normalny 2 97 2 5 5" xfId="28637"/>
    <cellStyle name="Normalny 2 97 2 5 6" xfId="28638"/>
    <cellStyle name="Normalny 2 97 2 50" xfId="28639"/>
    <cellStyle name="Normalny 2 97 2 51" xfId="28640"/>
    <cellStyle name="Normalny 2 97 2 52" xfId="28641"/>
    <cellStyle name="Normalny 2 97 2 53" xfId="28642"/>
    <cellStyle name="Normalny 2 97 2 54" xfId="28643"/>
    <cellStyle name="Normalny 2 97 2 55" xfId="28644"/>
    <cellStyle name="Normalny 2 97 2 56" xfId="28645"/>
    <cellStyle name="Normalny 2 97 2 57" xfId="28646"/>
    <cellStyle name="Normalny 2 97 2 58" xfId="28647"/>
    <cellStyle name="Normalny 2 97 2 59" xfId="28648"/>
    <cellStyle name="Normalny 2 97 2 6" xfId="28649"/>
    <cellStyle name="Normalny 2 97 2 6 2" xfId="28650"/>
    <cellStyle name="Normalny 2 97 2 6 3" xfId="28651"/>
    <cellStyle name="Normalny 2 97 2 6 4" xfId="28652"/>
    <cellStyle name="Normalny 2 97 2 6 5" xfId="28653"/>
    <cellStyle name="Normalny 2 97 2 6 6" xfId="28654"/>
    <cellStyle name="Normalny 2 97 2 60" xfId="28655"/>
    <cellStyle name="Normalny 2 97 2 61" xfId="28656"/>
    <cellStyle name="Normalny 2 97 2 62" xfId="28657"/>
    <cellStyle name="Normalny 2 97 2 63" xfId="28658"/>
    <cellStyle name="Normalny 2 97 2 64" xfId="28659"/>
    <cellStyle name="Normalny 2 97 2 65" xfId="28660"/>
    <cellStyle name="Normalny 2 97 2 66" xfId="28661"/>
    <cellStyle name="Normalny 2 97 2 67" xfId="28662"/>
    <cellStyle name="Normalny 2 97 2 68" xfId="28663"/>
    <cellStyle name="Normalny 2 97 2 69" xfId="28664"/>
    <cellStyle name="Normalny 2 97 2 7" xfId="28665"/>
    <cellStyle name="Normalny 2 97 2 7 2" xfId="28666"/>
    <cellStyle name="Normalny 2 97 2 7 3" xfId="28667"/>
    <cellStyle name="Normalny 2 97 2 7 4" xfId="28668"/>
    <cellStyle name="Normalny 2 97 2 7 5" xfId="28669"/>
    <cellStyle name="Normalny 2 97 2 7 6" xfId="28670"/>
    <cellStyle name="Normalny 2 97 2 70" xfId="28671"/>
    <cellStyle name="Normalny 2 97 2 71" xfId="28672"/>
    <cellStyle name="Normalny 2 97 2 72" xfId="28673"/>
    <cellStyle name="Normalny 2 97 2 73" xfId="28674"/>
    <cellStyle name="Normalny 2 97 2 74" xfId="28675"/>
    <cellStyle name="Normalny 2 97 2 75" xfId="28676"/>
    <cellStyle name="Normalny 2 97 2 76" xfId="28677"/>
    <cellStyle name="Normalny 2 97 2 77" xfId="28678"/>
    <cellStyle name="Normalny 2 97 2 78" xfId="28679"/>
    <cellStyle name="Normalny 2 97 2 79" xfId="28680"/>
    <cellStyle name="Normalny 2 97 2 8" xfId="28681"/>
    <cellStyle name="Normalny 2 97 2 8 2" xfId="28682"/>
    <cellStyle name="Normalny 2 97 2 8 3" xfId="28683"/>
    <cellStyle name="Normalny 2 97 2 8 4" xfId="28684"/>
    <cellStyle name="Normalny 2 97 2 8 5" xfId="28685"/>
    <cellStyle name="Normalny 2 97 2 8 6" xfId="28686"/>
    <cellStyle name="Normalny 2 97 2 80" xfId="28687"/>
    <cellStyle name="Normalny 2 97 2 80 10" xfId="28688"/>
    <cellStyle name="Normalny 2 97 2 80 10 2" xfId="28689"/>
    <cellStyle name="Normalny 2 97 2 80 10 3" xfId="28690"/>
    <cellStyle name="Normalny 2 97 2 80 10 4" xfId="28691"/>
    <cellStyle name="Normalny 2 97 2 80 10 5" xfId="28692"/>
    <cellStyle name="Normalny 2 97 2 80 10 6" xfId="28693"/>
    <cellStyle name="Normalny 2 97 2 80 11" xfId="28694"/>
    <cellStyle name="Normalny 2 97 2 80 11 2" xfId="28695"/>
    <cellStyle name="Normalny 2 97 2 80 11 3" xfId="28696"/>
    <cellStyle name="Normalny 2 97 2 80 11 4" xfId="28697"/>
    <cellStyle name="Normalny 2 97 2 80 11 5" xfId="28698"/>
    <cellStyle name="Normalny 2 97 2 80 11 6" xfId="28699"/>
    <cellStyle name="Normalny 2 97 2 80 12" xfId="28700"/>
    <cellStyle name="Normalny 2 97 2 80 12 2" xfId="28701"/>
    <cellStyle name="Normalny 2 97 2 80 12 3" xfId="28702"/>
    <cellStyle name="Normalny 2 97 2 80 12 4" xfId="28703"/>
    <cellStyle name="Normalny 2 97 2 80 12 5" xfId="28704"/>
    <cellStyle name="Normalny 2 97 2 80 12 6" xfId="28705"/>
    <cellStyle name="Normalny 2 97 2 80 13" xfId="28706"/>
    <cellStyle name="Normalny 2 97 2 80 13 2" xfId="28707"/>
    <cellStyle name="Normalny 2 97 2 80 13 3" xfId="28708"/>
    <cellStyle name="Normalny 2 97 2 80 13 4" xfId="28709"/>
    <cellStyle name="Normalny 2 97 2 80 13 5" xfId="28710"/>
    <cellStyle name="Normalny 2 97 2 80 13 6" xfId="28711"/>
    <cellStyle name="Normalny 2 97 2 80 14" xfId="28712"/>
    <cellStyle name="Normalny 2 97 2 80 14 2" xfId="28713"/>
    <cellStyle name="Normalny 2 97 2 80 14 3" xfId="28714"/>
    <cellStyle name="Normalny 2 97 2 80 14 4" xfId="28715"/>
    <cellStyle name="Normalny 2 97 2 80 14 5" xfId="28716"/>
    <cellStyle name="Normalny 2 97 2 80 14 6" xfId="28717"/>
    <cellStyle name="Normalny 2 97 2 80 15" xfId="28718"/>
    <cellStyle name="Normalny 2 97 2 80 15 2" xfId="28719"/>
    <cellStyle name="Normalny 2 97 2 80 15 3" xfId="28720"/>
    <cellStyle name="Normalny 2 97 2 80 15 4" xfId="28721"/>
    <cellStyle name="Normalny 2 97 2 80 15 5" xfId="28722"/>
    <cellStyle name="Normalny 2 97 2 80 15 6" xfId="28723"/>
    <cellStyle name="Normalny 2 97 2 80 16" xfId="28724"/>
    <cellStyle name="Normalny 2 97 2 80 16 2" xfId="28725"/>
    <cellStyle name="Normalny 2 97 2 80 16 3" xfId="28726"/>
    <cellStyle name="Normalny 2 97 2 80 16 4" xfId="28727"/>
    <cellStyle name="Normalny 2 97 2 80 16 5" xfId="28728"/>
    <cellStyle name="Normalny 2 97 2 80 16 6" xfId="28729"/>
    <cellStyle name="Normalny 2 97 2 80 17" xfId="28730"/>
    <cellStyle name="Normalny 2 97 2 80 17 2" xfId="28731"/>
    <cellStyle name="Normalny 2 97 2 80 17 3" xfId="28732"/>
    <cellStyle name="Normalny 2 97 2 80 17 4" xfId="28733"/>
    <cellStyle name="Normalny 2 97 2 80 17 5" xfId="28734"/>
    <cellStyle name="Normalny 2 97 2 80 17 6" xfId="28735"/>
    <cellStyle name="Normalny 2 97 2 80 18" xfId="28736"/>
    <cellStyle name="Normalny 2 97 2 80 18 2" xfId="28737"/>
    <cellStyle name="Normalny 2 97 2 80 18 3" xfId="28738"/>
    <cellStyle name="Normalny 2 97 2 80 18 4" xfId="28739"/>
    <cellStyle name="Normalny 2 97 2 80 18 5" xfId="28740"/>
    <cellStyle name="Normalny 2 97 2 80 18 6" xfId="28741"/>
    <cellStyle name="Normalny 2 97 2 80 19" xfId="28742"/>
    <cellStyle name="Normalny 2 97 2 80 19 2" xfId="28743"/>
    <cellStyle name="Normalny 2 97 2 80 19 3" xfId="28744"/>
    <cellStyle name="Normalny 2 97 2 80 19 4" xfId="28745"/>
    <cellStyle name="Normalny 2 97 2 80 19 5" xfId="28746"/>
    <cellStyle name="Normalny 2 97 2 80 19 6" xfId="28747"/>
    <cellStyle name="Normalny 2 97 2 80 2" xfId="28748"/>
    <cellStyle name="Normalny 2 97 2 80 2 2" xfId="28749"/>
    <cellStyle name="Normalny 2 97 2 80 2 2 2" xfId="28750"/>
    <cellStyle name="Normalny 2 97 2 80 2 2 3" xfId="28751"/>
    <cellStyle name="Normalny 2 97 2 80 2 2 4" xfId="28752"/>
    <cellStyle name="Normalny 2 97 2 80 2 2 5" xfId="28753"/>
    <cellStyle name="Normalny 2 97 2 80 2 2 6" xfId="28754"/>
    <cellStyle name="Normalny 2 97 2 80 20" xfId="28755"/>
    <cellStyle name="Normalny 2 97 2 80 20 2" xfId="28756"/>
    <cellStyle name="Normalny 2 97 2 80 20 3" xfId="28757"/>
    <cellStyle name="Normalny 2 97 2 80 20 4" xfId="28758"/>
    <cellStyle name="Normalny 2 97 2 80 20 5" xfId="28759"/>
    <cellStyle name="Normalny 2 97 2 80 20 6" xfId="28760"/>
    <cellStyle name="Normalny 2 97 2 80 21" xfId="28761"/>
    <cellStyle name="Normalny 2 97 2 80 21 2" xfId="28762"/>
    <cellStyle name="Normalny 2 97 2 80 21 3" xfId="28763"/>
    <cellStyle name="Normalny 2 97 2 80 21 4" xfId="28764"/>
    <cellStyle name="Normalny 2 97 2 80 21 5" xfId="28765"/>
    <cellStyle name="Normalny 2 97 2 80 21 6" xfId="28766"/>
    <cellStyle name="Normalny 2 97 2 80 22" xfId="28767"/>
    <cellStyle name="Normalny 2 97 2 80 22 2" xfId="28768"/>
    <cellStyle name="Normalny 2 97 2 80 22 3" xfId="28769"/>
    <cellStyle name="Normalny 2 97 2 80 22 4" xfId="28770"/>
    <cellStyle name="Normalny 2 97 2 80 22 5" xfId="28771"/>
    <cellStyle name="Normalny 2 97 2 80 22 6" xfId="28772"/>
    <cellStyle name="Normalny 2 97 2 80 23" xfId="28773"/>
    <cellStyle name="Normalny 2 97 2 80 23 2" xfId="28774"/>
    <cellStyle name="Normalny 2 97 2 80 23 3" xfId="28775"/>
    <cellStyle name="Normalny 2 97 2 80 23 4" xfId="28776"/>
    <cellStyle name="Normalny 2 97 2 80 23 5" xfId="28777"/>
    <cellStyle name="Normalny 2 97 2 80 23 6" xfId="28778"/>
    <cellStyle name="Normalny 2 97 2 80 24" xfId="28779"/>
    <cellStyle name="Normalny 2 97 2 80 24 2" xfId="28780"/>
    <cellStyle name="Normalny 2 97 2 80 24 3" xfId="28781"/>
    <cellStyle name="Normalny 2 97 2 80 24 4" xfId="28782"/>
    <cellStyle name="Normalny 2 97 2 80 24 5" xfId="28783"/>
    <cellStyle name="Normalny 2 97 2 80 24 6" xfId="28784"/>
    <cellStyle name="Normalny 2 97 2 80 25" xfId="28785"/>
    <cellStyle name="Normalny 2 97 2 80 26" xfId="28786"/>
    <cellStyle name="Normalny 2 97 2 80 27" xfId="28787"/>
    <cellStyle name="Normalny 2 97 2 80 28" xfId="28788"/>
    <cellStyle name="Normalny 2 97 2 80 3" xfId="28789"/>
    <cellStyle name="Normalny 2 97 2 80 3 2" xfId="28790"/>
    <cellStyle name="Normalny 2 97 2 80 3 3" xfId="28791"/>
    <cellStyle name="Normalny 2 97 2 80 3 4" xfId="28792"/>
    <cellStyle name="Normalny 2 97 2 80 3 5" xfId="28793"/>
    <cellStyle name="Normalny 2 97 2 80 3 6" xfId="28794"/>
    <cellStyle name="Normalny 2 97 2 80 4" xfId="28795"/>
    <cellStyle name="Normalny 2 97 2 80 4 2" xfId="28796"/>
    <cellStyle name="Normalny 2 97 2 80 4 3" xfId="28797"/>
    <cellStyle name="Normalny 2 97 2 80 4 4" xfId="28798"/>
    <cellStyle name="Normalny 2 97 2 80 4 5" xfId="28799"/>
    <cellStyle name="Normalny 2 97 2 80 4 6" xfId="28800"/>
    <cellStyle name="Normalny 2 97 2 80 5" xfId="28801"/>
    <cellStyle name="Normalny 2 97 2 80 5 2" xfId="28802"/>
    <cellStyle name="Normalny 2 97 2 80 5 3" xfId="28803"/>
    <cellStyle name="Normalny 2 97 2 80 5 4" xfId="28804"/>
    <cellStyle name="Normalny 2 97 2 80 5 5" xfId="28805"/>
    <cellStyle name="Normalny 2 97 2 80 5 6" xfId="28806"/>
    <cellStyle name="Normalny 2 97 2 80 6" xfId="28807"/>
    <cellStyle name="Normalny 2 97 2 80 6 2" xfId="28808"/>
    <cellStyle name="Normalny 2 97 2 80 6 3" xfId="28809"/>
    <cellStyle name="Normalny 2 97 2 80 6 4" xfId="28810"/>
    <cellStyle name="Normalny 2 97 2 80 6 5" xfId="28811"/>
    <cellStyle name="Normalny 2 97 2 80 6 6" xfId="28812"/>
    <cellStyle name="Normalny 2 97 2 80 7" xfId="28813"/>
    <cellStyle name="Normalny 2 97 2 80 7 2" xfId="28814"/>
    <cellStyle name="Normalny 2 97 2 80 7 3" xfId="28815"/>
    <cellStyle name="Normalny 2 97 2 80 7 4" xfId="28816"/>
    <cellStyle name="Normalny 2 97 2 80 7 5" xfId="28817"/>
    <cellStyle name="Normalny 2 97 2 80 7 6" xfId="28818"/>
    <cellStyle name="Normalny 2 97 2 80 8" xfId="28819"/>
    <cellStyle name="Normalny 2 97 2 80 8 2" xfId="28820"/>
    <cellStyle name="Normalny 2 97 2 80 8 3" xfId="28821"/>
    <cellStyle name="Normalny 2 97 2 80 8 4" xfId="28822"/>
    <cellStyle name="Normalny 2 97 2 80 8 5" xfId="28823"/>
    <cellStyle name="Normalny 2 97 2 80 8 6" xfId="28824"/>
    <cellStyle name="Normalny 2 97 2 80 9" xfId="28825"/>
    <cellStyle name="Normalny 2 97 2 80 9 2" xfId="28826"/>
    <cellStyle name="Normalny 2 97 2 80 9 3" xfId="28827"/>
    <cellStyle name="Normalny 2 97 2 80 9 4" xfId="28828"/>
    <cellStyle name="Normalny 2 97 2 80 9 5" xfId="28829"/>
    <cellStyle name="Normalny 2 97 2 80 9 6" xfId="28830"/>
    <cellStyle name="Normalny 2 97 2 81" xfId="28831"/>
    <cellStyle name="Normalny 2 97 2 81 2" xfId="28832"/>
    <cellStyle name="Normalny 2 97 2 81 3" xfId="28833"/>
    <cellStyle name="Normalny 2 97 2 81 4" xfId="28834"/>
    <cellStyle name="Normalny 2 97 2 81 5" xfId="28835"/>
    <cellStyle name="Normalny 2 97 2 81 6" xfId="28836"/>
    <cellStyle name="Normalny 2 97 2 82" xfId="28837"/>
    <cellStyle name="Normalny 2 97 2 82 2" xfId="28838"/>
    <cellStyle name="Normalny 2 97 2 82 3" xfId="28839"/>
    <cellStyle name="Normalny 2 97 2 82 4" xfId="28840"/>
    <cellStyle name="Normalny 2 97 2 82 5" xfId="28841"/>
    <cellStyle name="Normalny 2 97 2 82 6" xfId="28842"/>
    <cellStyle name="Normalny 2 97 2 83" xfId="28843"/>
    <cellStyle name="Normalny 2 97 2 84" xfId="28844"/>
    <cellStyle name="Normalny 2 97 2 85" xfId="28845"/>
    <cellStyle name="Normalny 2 97 2 86" xfId="28846"/>
    <cellStyle name="Normalny 2 97 2 87" xfId="28847"/>
    <cellStyle name="Normalny 2 97 2 88" xfId="28848"/>
    <cellStyle name="Normalny 2 97 2 89" xfId="28849"/>
    <cellStyle name="Normalny 2 97 2 9" xfId="28850"/>
    <cellStyle name="Normalny 2 97 2 9 2" xfId="28851"/>
    <cellStyle name="Normalny 2 97 2 9 3" xfId="28852"/>
    <cellStyle name="Normalny 2 97 2 9 4" xfId="28853"/>
    <cellStyle name="Normalny 2 97 2 9 5" xfId="28854"/>
    <cellStyle name="Normalny 2 97 2 9 6" xfId="28855"/>
    <cellStyle name="Normalny 2 97 2 90" xfId="28856"/>
    <cellStyle name="Normalny 2 97 2 91" xfId="28857"/>
    <cellStyle name="Normalny 2 97 2 92" xfId="28858"/>
    <cellStyle name="Normalny 2 97 2 93" xfId="28859"/>
    <cellStyle name="Normalny 2 97 2 94" xfId="28860"/>
    <cellStyle name="Normalny 2 97 2 95" xfId="28861"/>
    <cellStyle name="Normalny 2 97 2 96" xfId="28862"/>
    <cellStyle name="Normalny 2 97 2 97" xfId="28863"/>
    <cellStyle name="Normalny 2 97 2 98" xfId="28864"/>
    <cellStyle name="Normalny 2 97 2 99" xfId="28865"/>
    <cellStyle name="Normalny 2 97 20" xfId="28866"/>
    <cellStyle name="Normalny 2 97 20 2" xfId="28867"/>
    <cellStyle name="Normalny 2 97 20 3" xfId="28868"/>
    <cellStyle name="Normalny 2 97 20 4" xfId="28869"/>
    <cellStyle name="Normalny 2 97 20 5" xfId="28870"/>
    <cellStyle name="Normalny 2 97 20 6" xfId="28871"/>
    <cellStyle name="Normalny 2 97 21" xfId="28872"/>
    <cellStyle name="Normalny 2 97 21 2" xfId="28873"/>
    <cellStyle name="Normalny 2 97 21 3" xfId="28874"/>
    <cellStyle name="Normalny 2 97 21 4" xfId="28875"/>
    <cellStyle name="Normalny 2 97 21 5" xfId="28876"/>
    <cellStyle name="Normalny 2 97 21 6" xfId="28877"/>
    <cellStyle name="Normalny 2 97 22" xfId="28878"/>
    <cellStyle name="Normalny 2 97 22 2" xfId="28879"/>
    <cellStyle name="Normalny 2 97 22 3" xfId="28880"/>
    <cellStyle name="Normalny 2 97 22 4" xfId="28881"/>
    <cellStyle name="Normalny 2 97 22 5" xfId="28882"/>
    <cellStyle name="Normalny 2 97 22 6" xfId="28883"/>
    <cellStyle name="Normalny 2 97 23" xfId="28884"/>
    <cellStyle name="Normalny 2 97 23 2" xfId="28885"/>
    <cellStyle name="Normalny 2 97 23 3" xfId="28886"/>
    <cellStyle name="Normalny 2 97 23 4" xfId="28887"/>
    <cellStyle name="Normalny 2 97 23 5" xfId="28888"/>
    <cellStyle name="Normalny 2 97 23 6" xfId="28889"/>
    <cellStyle name="Normalny 2 97 24" xfId="28890"/>
    <cellStyle name="Normalny 2 97 24 2" xfId="28891"/>
    <cellStyle name="Normalny 2 97 24 3" xfId="28892"/>
    <cellStyle name="Normalny 2 97 24 4" xfId="28893"/>
    <cellStyle name="Normalny 2 97 24 5" xfId="28894"/>
    <cellStyle name="Normalny 2 97 24 6" xfId="28895"/>
    <cellStyle name="Normalny 2 97 25" xfId="28896"/>
    <cellStyle name="Normalny 2 97 25 2" xfId="28897"/>
    <cellStyle name="Normalny 2 97 25 3" xfId="28898"/>
    <cellStyle name="Normalny 2 97 25 4" xfId="28899"/>
    <cellStyle name="Normalny 2 97 25 5" xfId="28900"/>
    <cellStyle name="Normalny 2 97 25 6" xfId="28901"/>
    <cellStyle name="Normalny 2 97 26" xfId="28902"/>
    <cellStyle name="Normalny 2 97 26 2" xfId="28903"/>
    <cellStyle name="Normalny 2 97 26 3" xfId="28904"/>
    <cellStyle name="Normalny 2 97 26 4" xfId="28905"/>
    <cellStyle name="Normalny 2 97 26 5" xfId="28906"/>
    <cellStyle name="Normalny 2 97 26 6" xfId="28907"/>
    <cellStyle name="Normalny 2 97 27" xfId="28908"/>
    <cellStyle name="Normalny 2 97 27 2" xfId="28909"/>
    <cellStyle name="Normalny 2 97 27 3" xfId="28910"/>
    <cellStyle name="Normalny 2 97 27 4" xfId="28911"/>
    <cellStyle name="Normalny 2 97 27 5" xfId="28912"/>
    <cellStyle name="Normalny 2 97 27 6" xfId="28913"/>
    <cellStyle name="Normalny 2 97 28" xfId="28914"/>
    <cellStyle name="Normalny 2 97 28 2" xfId="28915"/>
    <cellStyle name="Normalny 2 97 28 3" xfId="28916"/>
    <cellStyle name="Normalny 2 97 28 4" xfId="28917"/>
    <cellStyle name="Normalny 2 97 28 5" xfId="28918"/>
    <cellStyle name="Normalny 2 97 28 6" xfId="28919"/>
    <cellStyle name="Normalny 2 97 29" xfId="28920"/>
    <cellStyle name="Normalny 2 97 29 2" xfId="28921"/>
    <cellStyle name="Normalny 2 97 29 3" xfId="28922"/>
    <cellStyle name="Normalny 2 97 29 4" xfId="28923"/>
    <cellStyle name="Normalny 2 97 29 5" xfId="28924"/>
    <cellStyle name="Normalny 2 97 29 6" xfId="28925"/>
    <cellStyle name="Normalny 2 97 3" xfId="28926"/>
    <cellStyle name="Normalny 2 97 3 2" xfId="28927"/>
    <cellStyle name="Normalny 2 97 3 3" xfId="28928"/>
    <cellStyle name="Normalny 2 97 3 4" xfId="28929"/>
    <cellStyle name="Normalny 2 97 3 5" xfId="28930"/>
    <cellStyle name="Normalny 2 97 3 6" xfId="28931"/>
    <cellStyle name="Normalny 2 97 30" xfId="28932"/>
    <cellStyle name="Normalny 2 97 30 2" xfId="28933"/>
    <cellStyle name="Normalny 2 97 30 3" xfId="28934"/>
    <cellStyle name="Normalny 2 97 30 4" xfId="28935"/>
    <cellStyle name="Normalny 2 97 30 5" xfId="28936"/>
    <cellStyle name="Normalny 2 97 30 6" xfId="28937"/>
    <cellStyle name="Normalny 2 97 31" xfId="28938"/>
    <cellStyle name="Normalny 2 97 31 2" xfId="28939"/>
    <cellStyle name="Normalny 2 97 31 3" xfId="28940"/>
    <cellStyle name="Normalny 2 97 31 4" xfId="28941"/>
    <cellStyle name="Normalny 2 97 31 5" xfId="28942"/>
    <cellStyle name="Normalny 2 97 31 6" xfId="28943"/>
    <cellStyle name="Normalny 2 97 32" xfId="28944"/>
    <cellStyle name="Normalny 2 97 32 2" xfId="28945"/>
    <cellStyle name="Normalny 2 97 32 3" xfId="28946"/>
    <cellStyle name="Normalny 2 97 32 4" xfId="28947"/>
    <cellStyle name="Normalny 2 97 32 5" xfId="28948"/>
    <cellStyle name="Normalny 2 97 32 6" xfId="28949"/>
    <cellStyle name="Normalny 2 97 33" xfId="28950"/>
    <cellStyle name="Normalny 2 97 33 2" xfId="28951"/>
    <cellStyle name="Normalny 2 97 33 3" xfId="28952"/>
    <cellStyle name="Normalny 2 97 33 4" xfId="28953"/>
    <cellStyle name="Normalny 2 97 33 5" xfId="28954"/>
    <cellStyle name="Normalny 2 97 33 6" xfId="28955"/>
    <cellStyle name="Normalny 2 97 34" xfId="28956"/>
    <cellStyle name="Normalny 2 97 34 2" xfId="28957"/>
    <cellStyle name="Normalny 2 97 34 3" xfId="28958"/>
    <cellStyle name="Normalny 2 97 34 4" xfId="28959"/>
    <cellStyle name="Normalny 2 97 34 5" xfId="28960"/>
    <cellStyle name="Normalny 2 97 34 6" xfId="28961"/>
    <cellStyle name="Normalny 2 97 35" xfId="28962"/>
    <cellStyle name="Normalny 2 97 35 2" xfId="28963"/>
    <cellStyle name="Normalny 2 97 35 3" xfId="28964"/>
    <cellStyle name="Normalny 2 97 35 4" xfId="28965"/>
    <cellStyle name="Normalny 2 97 35 5" xfId="28966"/>
    <cellStyle name="Normalny 2 97 35 6" xfId="28967"/>
    <cellStyle name="Normalny 2 97 36" xfId="28968"/>
    <cellStyle name="Normalny 2 97 36 2" xfId="28969"/>
    <cellStyle name="Normalny 2 97 36 3" xfId="28970"/>
    <cellStyle name="Normalny 2 97 36 4" xfId="28971"/>
    <cellStyle name="Normalny 2 97 36 5" xfId="28972"/>
    <cellStyle name="Normalny 2 97 36 6" xfId="28973"/>
    <cellStyle name="Normalny 2 97 37" xfId="28974"/>
    <cellStyle name="Normalny 2 97 37 2" xfId="28975"/>
    <cellStyle name="Normalny 2 97 37 3" xfId="28976"/>
    <cellStyle name="Normalny 2 97 37 4" xfId="28977"/>
    <cellStyle name="Normalny 2 97 37 5" xfId="28978"/>
    <cellStyle name="Normalny 2 97 37 6" xfId="28979"/>
    <cellStyle name="Normalny 2 97 38" xfId="28980"/>
    <cellStyle name="Normalny 2 97 38 2" xfId="28981"/>
    <cellStyle name="Normalny 2 97 38 3" xfId="28982"/>
    <cellStyle name="Normalny 2 97 38 4" xfId="28983"/>
    <cellStyle name="Normalny 2 97 38 5" xfId="28984"/>
    <cellStyle name="Normalny 2 97 38 6" xfId="28985"/>
    <cellStyle name="Normalny 2 97 39" xfId="28986"/>
    <cellStyle name="Normalny 2 97 39 2" xfId="28987"/>
    <cellStyle name="Normalny 2 97 39 3" xfId="28988"/>
    <cellStyle name="Normalny 2 97 39 4" xfId="28989"/>
    <cellStyle name="Normalny 2 97 39 5" xfId="28990"/>
    <cellStyle name="Normalny 2 97 39 6" xfId="28991"/>
    <cellStyle name="Normalny 2 97 4" xfId="28992"/>
    <cellStyle name="Normalny 2 97 4 2" xfId="28993"/>
    <cellStyle name="Normalny 2 97 4 3" xfId="28994"/>
    <cellStyle name="Normalny 2 97 4 4" xfId="28995"/>
    <cellStyle name="Normalny 2 97 4 5" xfId="28996"/>
    <cellStyle name="Normalny 2 97 4 6" xfId="28997"/>
    <cellStyle name="Normalny 2 97 40" xfId="28998"/>
    <cellStyle name="Normalny 2 97 40 2" xfId="28999"/>
    <cellStyle name="Normalny 2 97 40 3" xfId="29000"/>
    <cellStyle name="Normalny 2 97 40 4" xfId="29001"/>
    <cellStyle name="Normalny 2 97 40 5" xfId="29002"/>
    <cellStyle name="Normalny 2 97 40 6" xfId="29003"/>
    <cellStyle name="Normalny 2 97 41" xfId="29004"/>
    <cellStyle name="Normalny 2 97 41 2" xfId="29005"/>
    <cellStyle name="Normalny 2 97 41 3" xfId="29006"/>
    <cellStyle name="Normalny 2 97 41 4" xfId="29007"/>
    <cellStyle name="Normalny 2 97 41 5" xfId="29008"/>
    <cellStyle name="Normalny 2 97 41 6" xfId="29009"/>
    <cellStyle name="Normalny 2 97 42" xfId="29010"/>
    <cellStyle name="Normalny 2 97 42 2" xfId="29011"/>
    <cellStyle name="Normalny 2 97 42 3" xfId="29012"/>
    <cellStyle name="Normalny 2 97 42 4" xfId="29013"/>
    <cellStyle name="Normalny 2 97 42 5" xfId="29014"/>
    <cellStyle name="Normalny 2 97 42 6" xfId="29015"/>
    <cellStyle name="Normalny 2 97 43" xfId="29016"/>
    <cellStyle name="Normalny 2 97 43 2" xfId="29017"/>
    <cellStyle name="Normalny 2 97 43 3" xfId="29018"/>
    <cellStyle name="Normalny 2 97 43 4" xfId="29019"/>
    <cellStyle name="Normalny 2 97 43 5" xfId="29020"/>
    <cellStyle name="Normalny 2 97 43 6" xfId="29021"/>
    <cellStyle name="Normalny 2 97 44" xfId="29022"/>
    <cellStyle name="Normalny 2 97 44 2" xfId="29023"/>
    <cellStyle name="Normalny 2 97 44 3" xfId="29024"/>
    <cellStyle name="Normalny 2 97 44 4" xfId="29025"/>
    <cellStyle name="Normalny 2 97 44 5" xfId="29026"/>
    <cellStyle name="Normalny 2 97 44 6" xfId="29027"/>
    <cellStyle name="Normalny 2 97 45" xfId="29028"/>
    <cellStyle name="Normalny 2 97 45 2" xfId="29029"/>
    <cellStyle name="Normalny 2 97 45 3" xfId="29030"/>
    <cellStyle name="Normalny 2 97 45 4" xfId="29031"/>
    <cellStyle name="Normalny 2 97 45 5" xfId="29032"/>
    <cellStyle name="Normalny 2 97 45 6" xfId="29033"/>
    <cellStyle name="Normalny 2 97 46" xfId="29034"/>
    <cellStyle name="Normalny 2 97 46 2" xfId="29035"/>
    <cellStyle name="Normalny 2 97 46 3" xfId="29036"/>
    <cellStyle name="Normalny 2 97 46 4" xfId="29037"/>
    <cellStyle name="Normalny 2 97 46 5" xfId="29038"/>
    <cellStyle name="Normalny 2 97 46 6" xfId="29039"/>
    <cellStyle name="Normalny 2 97 47" xfId="29040"/>
    <cellStyle name="Normalny 2 97 47 2" xfId="29041"/>
    <cellStyle name="Normalny 2 97 47 3" xfId="29042"/>
    <cellStyle name="Normalny 2 97 47 4" xfId="29043"/>
    <cellStyle name="Normalny 2 97 47 5" xfId="29044"/>
    <cellStyle name="Normalny 2 97 47 6" xfId="29045"/>
    <cellStyle name="Normalny 2 97 48" xfId="29046"/>
    <cellStyle name="Normalny 2 97 48 2" xfId="29047"/>
    <cellStyle name="Normalny 2 97 48 3" xfId="29048"/>
    <cellStyle name="Normalny 2 97 48 4" xfId="29049"/>
    <cellStyle name="Normalny 2 97 48 5" xfId="29050"/>
    <cellStyle name="Normalny 2 97 48 6" xfId="29051"/>
    <cellStyle name="Normalny 2 97 49" xfId="29052"/>
    <cellStyle name="Normalny 2 97 49 2" xfId="29053"/>
    <cellStyle name="Normalny 2 97 49 3" xfId="29054"/>
    <cellStyle name="Normalny 2 97 49 4" xfId="29055"/>
    <cellStyle name="Normalny 2 97 49 5" xfId="29056"/>
    <cellStyle name="Normalny 2 97 49 6" xfId="29057"/>
    <cellStyle name="Normalny 2 97 5" xfId="29058"/>
    <cellStyle name="Normalny 2 97 5 2" xfId="29059"/>
    <cellStyle name="Normalny 2 97 5 3" xfId="29060"/>
    <cellStyle name="Normalny 2 97 5 4" xfId="29061"/>
    <cellStyle name="Normalny 2 97 5 5" xfId="29062"/>
    <cellStyle name="Normalny 2 97 5 6" xfId="29063"/>
    <cellStyle name="Normalny 2 97 50" xfId="29064"/>
    <cellStyle name="Normalny 2 97 50 2" xfId="29065"/>
    <cellStyle name="Normalny 2 97 50 3" xfId="29066"/>
    <cellStyle name="Normalny 2 97 50 4" xfId="29067"/>
    <cellStyle name="Normalny 2 97 50 5" xfId="29068"/>
    <cellStyle name="Normalny 2 97 50 6" xfId="29069"/>
    <cellStyle name="Normalny 2 97 51" xfId="29070"/>
    <cellStyle name="Normalny 2 97 51 2" xfId="29071"/>
    <cellStyle name="Normalny 2 97 51 3" xfId="29072"/>
    <cellStyle name="Normalny 2 97 51 4" xfId="29073"/>
    <cellStyle name="Normalny 2 97 51 5" xfId="29074"/>
    <cellStyle name="Normalny 2 97 51 6" xfId="29075"/>
    <cellStyle name="Normalny 2 97 52" xfId="29076"/>
    <cellStyle name="Normalny 2 97 52 2" xfId="29077"/>
    <cellStyle name="Normalny 2 97 52 3" xfId="29078"/>
    <cellStyle name="Normalny 2 97 52 4" xfId="29079"/>
    <cellStyle name="Normalny 2 97 52 5" xfId="29080"/>
    <cellStyle name="Normalny 2 97 52 6" xfId="29081"/>
    <cellStyle name="Normalny 2 97 53" xfId="29082"/>
    <cellStyle name="Normalny 2 97 53 2" xfId="29083"/>
    <cellStyle name="Normalny 2 97 53 3" xfId="29084"/>
    <cellStyle name="Normalny 2 97 53 4" xfId="29085"/>
    <cellStyle name="Normalny 2 97 53 5" xfId="29086"/>
    <cellStyle name="Normalny 2 97 53 6" xfId="29087"/>
    <cellStyle name="Normalny 2 97 54" xfId="29088"/>
    <cellStyle name="Normalny 2 97 54 2" xfId="29089"/>
    <cellStyle name="Normalny 2 97 54 3" xfId="29090"/>
    <cellStyle name="Normalny 2 97 54 4" xfId="29091"/>
    <cellStyle name="Normalny 2 97 54 5" xfId="29092"/>
    <cellStyle name="Normalny 2 97 54 6" xfId="29093"/>
    <cellStyle name="Normalny 2 97 55" xfId="29094"/>
    <cellStyle name="Normalny 2 97 55 2" xfId="29095"/>
    <cellStyle name="Normalny 2 97 55 3" xfId="29096"/>
    <cellStyle name="Normalny 2 97 55 4" xfId="29097"/>
    <cellStyle name="Normalny 2 97 55 5" xfId="29098"/>
    <cellStyle name="Normalny 2 97 55 6" xfId="29099"/>
    <cellStyle name="Normalny 2 97 56" xfId="29100"/>
    <cellStyle name="Normalny 2 97 56 2" xfId="29101"/>
    <cellStyle name="Normalny 2 97 56 3" xfId="29102"/>
    <cellStyle name="Normalny 2 97 56 4" xfId="29103"/>
    <cellStyle name="Normalny 2 97 56 5" xfId="29104"/>
    <cellStyle name="Normalny 2 97 56 6" xfId="29105"/>
    <cellStyle name="Normalny 2 97 57" xfId="29106"/>
    <cellStyle name="Normalny 2 97 57 2" xfId="29107"/>
    <cellStyle name="Normalny 2 97 57 3" xfId="29108"/>
    <cellStyle name="Normalny 2 97 57 4" xfId="29109"/>
    <cellStyle name="Normalny 2 97 57 5" xfId="29110"/>
    <cellStyle name="Normalny 2 97 57 6" xfId="29111"/>
    <cellStyle name="Normalny 2 97 58" xfId="29112"/>
    <cellStyle name="Normalny 2 97 58 2" xfId="29113"/>
    <cellStyle name="Normalny 2 97 58 3" xfId="29114"/>
    <cellStyle name="Normalny 2 97 58 4" xfId="29115"/>
    <cellStyle name="Normalny 2 97 58 5" xfId="29116"/>
    <cellStyle name="Normalny 2 97 58 6" xfId="29117"/>
    <cellStyle name="Normalny 2 97 59" xfId="29118"/>
    <cellStyle name="Normalny 2 97 59 2" xfId="29119"/>
    <cellStyle name="Normalny 2 97 59 3" xfId="29120"/>
    <cellStyle name="Normalny 2 97 59 4" xfId="29121"/>
    <cellStyle name="Normalny 2 97 59 5" xfId="29122"/>
    <cellStyle name="Normalny 2 97 59 6" xfId="29123"/>
    <cellStyle name="Normalny 2 97 6" xfId="29124"/>
    <cellStyle name="Normalny 2 97 6 10" xfId="29125"/>
    <cellStyle name="Normalny 2 97 6 11" xfId="29126"/>
    <cellStyle name="Normalny 2 97 6 12" xfId="29127"/>
    <cellStyle name="Normalny 2 97 6 13" xfId="29128"/>
    <cellStyle name="Normalny 2 97 6 14" xfId="29129"/>
    <cellStyle name="Normalny 2 97 6 15" xfId="29130"/>
    <cellStyle name="Normalny 2 97 6 16" xfId="29131"/>
    <cellStyle name="Normalny 2 97 6 17" xfId="29132"/>
    <cellStyle name="Normalny 2 97 6 18" xfId="29133"/>
    <cellStyle name="Normalny 2 97 6 19" xfId="29134"/>
    <cellStyle name="Normalny 2 97 6 2" xfId="29135"/>
    <cellStyle name="Normalny 2 97 6 2 10" xfId="29136"/>
    <cellStyle name="Normalny 2 97 6 2 10 2" xfId="29137"/>
    <cellStyle name="Normalny 2 97 6 2 10 3" xfId="29138"/>
    <cellStyle name="Normalny 2 97 6 2 10 4" xfId="29139"/>
    <cellStyle name="Normalny 2 97 6 2 10 5" xfId="29140"/>
    <cellStyle name="Normalny 2 97 6 2 10 6" xfId="29141"/>
    <cellStyle name="Normalny 2 97 6 2 100" xfId="29142"/>
    <cellStyle name="Normalny 2 97 6 2 11" xfId="29143"/>
    <cellStyle name="Normalny 2 97 6 2 11 2" xfId="29144"/>
    <cellStyle name="Normalny 2 97 6 2 11 3" xfId="29145"/>
    <cellStyle name="Normalny 2 97 6 2 11 4" xfId="29146"/>
    <cellStyle name="Normalny 2 97 6 2 11 5" xfId="29147"/>
    <cellStyle name="Normalny 2 97 6 2 11 6" xfId="29148"/>
    <cellStyle name="Normalny 2 97 6 2 12" xfId="29149"/>
    <cellStyle name="Normalny 2 97 6 2 12 2" xfId="29150"/>
    <cellStyle name="Normalny 2 97 6 2 12 3" xfId="29151"/>
    <cellStyle name="Normalny 2 97 6 2 12 4" xfId="29152"/>
    <cellStyle name="Normalny 2 97 6 2 12 5" xfId="29153"/>
    <cellStyle name="Normalny 2 97 6 2 12 6" xfId="29154"/>
    <cellStyle name="Normalny 2 97 6 2 13" xfId="29155"/>
    <cellStyle name="Normalny 2 97 6 2 13 2" xfId="29156"/>
    <cellStyle name="Normalny 2 97 6 2 13 3" xfId="29157"/>
    <cellStyle name="Normalny 2 97 6 2 13 4" xfId="29158"/>
    <cellStyle name="Normalny 2 97 6 2 13 5" xfId="29159"/>
    <cellStyle name="Normalny 2 97 6 2 13 6" xfId="29160"/>
    <cellStyle name="Normalny 2 97 6 2 14" xfId="29161"/>
    <cellStyle name="Normalny 2 97 6 2 14 2" xfId="29162"/>
    <cellStyle name="Normalny 2 97 6 2 14 3" xfId="29163"/>
    <cellStyle name="Normalny 2 97 6 2 14 4" xfId="29164"/>
    <cellStyle name="Normalny 2 97 6 2 14 5" xfId="29165"/>
    <cellStyle name="Normalny 2 97 6 2 14 6" xfId="29166"/>
    <cellStyle name="Normalny 2 97 6 2 15" xfId="29167"/>
    <cellStyle name="Normalny 2 97 6 2 15 2" xfId="29168"/>
    <cellStyle name="Normalny 2 97 6 2 15 3" xfId="29169"/>
    <cellStyle name="Normalny 2 97 6 2 15 4" xfId="29170"/>
    <cellStyle name="Normalny 2 97 6 2 15 5" xfId="29171"/>
    <cellStyle name="Normalny 2 97 6 2 15 6" xfId="29172"/>
    <cellStyle name="Normalny 2 97 6 2 16" xfId="29173"/>
    <cellStyle name="Normalny 2 97 6 2 16 2" xfId="29174"/>
    <cellStyle name="Normalny 2 97 6 2 16 3" xfId="29175"/>
    <cellStyle name="Normalny 2 97 6 2 16 4" xfId="29176"/>
    <cellStyle name="Normalny 2 97 6 2 16 5" xfId="29177"/>
    <cellStyle name="Normalny 2 97 6 2 16 6" xfId="29178"/>
    <cellStyle name="Normalny 2 97 6 2 17" xfId="29179"/>
    <cellStyle name="Normalny 2 97 6 2 17 2" xfId="29180"/>
    <cellStyle name="Normalny 2 97 6 2 17 3" xfId="29181"/>
    <cellStyle name="Normalny 2 97 6 2 17 4" xfId="29182"/>
    <cellStyle name="Normalny 2 97 6 2 17 5" xfId="29183"/>
    <cellStyle name="Normalny 2 97 6 2 17 6" xfId="29184"/>
    <cellStyle name="Normalny 2 97 6 2 18" xfId="29185"/>
    <cellStyle name="Normalny 2 97 6 2 18 2" xfId="29186"/>
    <cellStyle name="Normalny 2 97 6 2 18 3" xfId="29187"/>
    <cellStyle name="Normalny 2 97 6 2 18 4" xfId="29188"/>
    <cellStyle name="Normalny 2 97 6 2 18 5" xfId="29189"/>
    <cellStyle name="Normalny 2 97 6 2 18 6" xfId="29190"/>
    <cellStyle name="Normalny 2 97 6 2 19" xfId="29191"/>
    <cellStyle name="Normalny 2 97 6 2 19 2" xfId="29192"/>
    <cellStyle name="Normalny 2 97 6 2 19 3" xfId="29193"/>
    <cellStyle name="Normalny 2 97 6 2 19 4" xfId="29194"/>
    <cellStyle name="Normalny 2 97 6 2 19 5" xfId="29195"/>
    <cellStyle name="Normalny 2 97 6 2 19 6" xfId="29196"/>
    <cellStyle name="Normalny 2 97 6 2 2" xfId="29197"/>
    <cellStyle name="Normalny 2 97 6 2 2 10" xfId="29198"/>
    <cellStyle name="Normalny 2 97 6 2 2 11" xfId="29199"/>
    <cellStyle name="Normalny 2 97 6 2 2 12" xfId="29200"/>
    <cellStyle name="Normalny 2 97 6 2 2 13" xfId="29201"/>
    <cellStyle name="Normalny 2 97 6 2 2 14" xfId="29202"/>
    <cellStyle name="Normalny 2 97 6 2 2 15" xfId="29203"/>
    <cellStyle name="Normalny 2 97 6 2 2 16" xfId="29204"/>
    <cellStyle name="Normalny 2 97 6 2 2 17" xfId="29205"/>
    <cellStyle name="Normalny 2 97 6 2 2 18" xfId="29206"/>
    <cellStyle name="Normalny 2 97 6 2 2 19" xfId="29207"/>
    <cellStyle name="Normalny 2 97 6 2 2 2" xfId="29208"/>
    <cellStyle name="Normalny 2 97 6 2 2 2 10" xfId="29209"/>
    <cellStyle name="Normalny 2 97 6 2 2 2 10 2" xfId="29210"/>
    <cellStyle name="Normalny 2 97 6 2 2 2 10 3" xfId="29211"/>
    <cellStyle name="Normalny 2 97 6 2 2 2 10 4" xfId="29212"/>
    <cellStyle name="Normalny 2 97 6 2 2 2 10 5" xfId="29213"/>
    <cellStyle name="Normalny 2 97 6 2 2 2 10 6" xfId="29214"/>
    <cellStyle name="Normalny 2 97 6 2 2 2 11" xfId="29215"/>
    <cellStyle name="Normalny 2 97 6 2 2 2 11 2" xfId="29216"/>
    <cellStyle name="Normalny 2 97 6 2 2 2 11 3" xfId="29217"/>
    <cellStyle name="Normalny 2 97 6 2 2 2 11 4" xfId="29218"/>
    <cellStyle name="Normalny 2 97 6 2 2 2 11 5" xfId="29219"/>
    <cellStyle name="Normalny 2 97 6 2 2 2 11 6" xfId="29220"/>
    <cellStyle name="Normalny 2 97 6 2 2 2 12" xfId="29221"/>
    <cellStyle name="Normalny 2 97 6 2 2 2 12 2" xfId="29222"/>
    <cellStyle name="Normalny 2 97 6 2 2 2 12 3" xfId="29223"/>
    <cellStyle name="Normalny 2 97 6 2 2 2 12 4" xfId="29224"/>
    <cellStyle name="Normalny 2 97 6 2 2 2 12 5" xfId="29225"/>
    <cellStyle name="Normalny 2 97 6 2 2 2 12 6" xfId="29226"/>
    <cellStyle name="Normalny 2 97 6 2 2 2 13" xfId="29227"/>
    <cellStyle name="Normalny 2 97 6 2 2 2 13 2" xfId="29228"/>
    <cellStyle name="Normalny 2 97 6 2 2 2 13 3" xfId="29229"/>
    <cellStyle name="Normalny 2 97 6 2 2 2 13 4" xfId="29230"/>
    <cellStyle name="Normalny 2 97 6 2 2 2 13 5" xfId="29231"/>
    <cellStyle name="Normalny 2 97 6 2 2 2 13 6" xfId="29232"/>
    <cellStyle name="Normalny 2 97 6 2 2 2 14" xfId="29233"/>
    <cellStyle name="Normalny 2 97 6 2 2 2 14 2" xfId="29234"/>
    <cellStyle name="Normalny 2 97 6 2 2 2 14 3" xfId="29235"/>
    <cellStyle name="Normalny 2 97 6 2 2 2 14 4" xfId="29236"/>
    <cellStyle name="Normalny 2 97 6 2 2 2 14 5" xfId="29237"/>
    <cellStyle name="Normalny 2 97 6 2 2 2 14 6" xfId="29238"/>
    <cellStyle name="Normalny 2 97 6 2 2 2 15" xfId="29239"/>
    <cellStyle name="Normalny 2 97 6 2 2 2 15 2" xfId="29240"/>
    <cellStyle name="Normalny 2 97 6 2 2 2 15 3" xfId="29241"/>
    <cellStyle name="Normalny 2 97 6 2 2 2 15 4" xfId="29242"/>
    <cellStyle name="Normalny 2 97 6 2 2 2 15 5" xfId="29243"/>
    <cellStyle name="Normalny 2 97 6 2 2 2 15 6" xfId="29244"/>
    <cellStyle name="Normalny 2 97 6 2 2 2 16" xfId="29245"/>
    <cellStyle name="Normalny 2 97 6 2 2 2 16 2" xfId="29246"/>
    <cellStyle name="Normalny 2 97 6 2 2 2 16 3" xfId="29247"/>
    <cellStyle name="Normalny 2 97 6 2 2 2 16 4" xfId="29248"/>
    <cellStyle name="Normalny 2 97 6 2 2 2 16 5" xfId="29249"/>
    <cellStyle name="Normalny 2 97 6 2 2 2 16 6" xfId="29250"/>
    <cellStyle name="Normalny 2 97 6 2 2 2 17" xfId="29251"/>
    <cellStyle name="Normalny 2 97 6 2 2 2 17 2" xfId="29252"/>
    <cellStyle name="Normalny 2 97 6 2 2 2 17 3" xfId="29253"/>
    <cellStyle name="Normalny 2 97 6 2 2 2 17 4" xfId="29254"/>
    <cellStyle name="Normalny 2 97 6 2 2 2 17 5" xfId="29255"/>
    <cellStyle name="Normalny 2 97 6 2 2 2 17 6" xfId="29256"/>
    <cellStyle name="Normalny 2 97 6 2 2 2 18" xfId="29257"/>
    <cellStyle name="Normalny 2 97 6 2 2 2 18 2" xfId="29258"/>
    <cellStyle name="Normalny 2 97 6 2 2 2 18 3" xfId="29259"/>
    <cellStyle name="Normalny 2 97 6 2 2 2 18 4" xfId="29260"/>
    <cellStyle name="Normalny 2 97 6 2 2 2 18 5" xfId="29261"/>
    <cellStyle name="Normalny 2 97 6 2 2 2 18 6" xfId="29262"/>
    <cellStyle name="Normalny 2 97 6 2 2 2 19" xfId="29263"/>
    <cellStyle name="Normalny 2 97 6 2 2 2 19 2" xfId="29264"/>
    <cellStyle name="Normalny 2 97 6 2 2 2 19 3" xfId="29265"/>
    <cellStyle name="Normalny 2 97 6 2 2 2 19 4" xfId="29266"/>
    <cellStyle name="Normalny 2 97 6 2 2 2 19 5" xfId="29267"/>
    <cellStyle name="Normalny 2 97 6 2 2 2 19 6" xfId="29268"/>
    <cellStyle name="Normalny 2 97 6 2 2 2 2" xfId="29269"/>
    <cellStyle name="Normalny 2 97 6 2 2 2 2 2" xfId="29270"/>
    <cellStyle name="Normalny 2 97 6 2 2 2 2 2 2" xfId="29271"/>
    <cellStyle name="Normalny 2 97 6 2 2 2 2 2 3" xfId="29272"/>
    <cellStyle name="Normalny 2 97 6 2 2 2 2 2 4" xfId="29273"/>
    <cellStyle name="Normalny 2 97 6 2 2 2 2 2 5" xfId="29274"/>
    <cellStyle name="Normalny 2 97 6 2 2 2 2 2 6" xfId="29275"/>
    <cellStyle name="Normalny 2 97 6 2 2 2 20" xfId="29276"/>
    <cellStyle name="Normalny 2 97 6 2 2 2 20 2" xfId="29277"/>
    <cellStyle name="Normalny 2 97 6 2 2 2 20 3" xfId="29278"/>
    <cellStyle name="Normalny 2 97 6 2 2 2 20 4" xfId="29279"/>
    <cellStyle name="Normalny 2 97 6 2 2 2 20 5" xfId="29280"/>
    <cellStyle name="Normalny 2 97 6 2 2 2 20 6" xfId="29281"/>
    <cellStyle name="Normalny 2 97 6 2 2 2 21" xfId="29282"/>
    <cellStyle name="Normalny 2 97 6 2 2 2 21 2" xfId="29283"/>
    <cellStyle name="Normalny 2 97 6 2 2 2 21 3" xfId="29284"/>
    <cellStyle name="Normalny 2 97 6 2 2 2 21 4" xfId="29285"/>
    <cellStyle name="Normalny 2 97 6 2 2 2 21 5" xfId="29286"/>
    <cellStyle name="Normalny 2 97 6 2 2 2 21 6" xfId="29287"/>
    <cellStyle name="Normalny 2 97 6 2 2 2 22" xfId="29288"/>
    <cellStyle name="Normalny 2 97 6 2 2 2 22 2" xfId="29289"/>
    <cellStyle name="Normalny 2 97 6 2 2 2 22 3" xfId="29290"/>
    <cellStyle name="Normalny 2 97 6 2 2 2 22 4" xfId="29291"/>
    <cellStyle name="Normalny 2 97 6 2 2 2 22 5" xfId="29292"/>
    <cellStyle name="Normalny 2 97 6 2 2 2 22 6" xfId="29293"/>
    <cellStyle name="Normalny 2 97 6 2 2 2 23" xfId="29294"/>
    <cellStyle name="Normalny 2 97 6 2 2 2 23 2" xfId="29295"/>
    <cellStyle name="Normalny 2 97 6 2 2 2 23 3" xfId="29296"/>
    <cellStyle name="Normalny 2 97 6 2 2 2 23 4" xfId="29297"/>
    <cellStyle name="Normalny 2 97 6 2 2 2 23 5" xfId="29298"/>
    <cellStyle name="Normalny 2 97 6 2 2 2 23 6" xfId="29299"/>
    <cellStyle name="Normalny 2 97 6 2 2 2 24" xfId="29300"/>
    <cellStyle name="Normalny 2 97 6 2 2 2 24 2" xfId="29301"/>
    <cellStyle name="Normalny 2 97 6 2 2 2 24 3" xfId="29302"/>
    <cellStyle name="Normalny 2 97 6 2 2 2 24 4" xfId="29303"/>
    <cellStyle name="Normalny 2 97 6 2 2 2 24 5" xfId="29304"/>
    <cellStyle name="Normalny 2 97 6 2 2 2 24 6" xfId="29305"/>
    <cellStyle name="Normalny 2 97 6 2 2 2 25" xfId="29306"/>
    <cellStyle name="Normalny 2 97 6 2 2 2 26" xfId="29307"/>
    <cellStyle name="Normalny 2 97 6 2 2 2 27" xfId="29308"/>
    <cellStyle name="Normalny 2 97 6 2 2 2 28" xfId="29309"/>
    <cellStyle name="Normalny 2 97 6 2 2 2 3" xfId="29310"/>
    <cellStyle name="Normalny 2 97 6 2 2 2 3 2" xfId="29311"/>
    <cellStyle name="Normalny 2 97 6 2 2 2 3 3" xfId="29312"/>
    <cellStyle name="Normalny 2 97 6 2 2 2 3 4" xfId="29313"/>
    <cellStyle name="Normalny 2 97 6 2 2 2 3 5" xfId="29314"/>
    <cellStyle name="Normalny 2 97 6 2 2 2 3 6" xfId="29315"/>
    <cellStyle name="Normalny 2 97 6 2 2 2 4" xfId="29316"/>
    <cellStyle name="Normalny 2 97 6 2 2 2 4 2" xfId="29317"/>
    <cellStyle name="Normalny 2 97 6 2 2 2 4 3" xfId="29318"/>
    <cellStyle name="Normalny 2 97 6 2 2 2 4 4" xfId="29319"/>
    <cellStyle name="Normalny 2 97 6 2 2 2 4 5" xfId="29320"/>
    <cellStyle name="Normalny 2 97 6 2 2 2 4 6" xfId="29321"/>
    <cellStyle name="Normalny 2 97 6 2 2 2 5" xfId="29322"/>
    <cellStyle name="Normalny 2 97 6 2 2 2 5 2" xfId="29323"/>
    <cellStyle name="Normalny 2 97 6 2 2 2 5 3" xfId="29324"/>
    <cellStyle name="Normalny 2 97 6 2 2 2 5 4" xfId="29325"/>
    <cellStyle name="Normalny 2 97 6 2 2 2 5 5" xfId="29326"/>
    <cellStyle name="Normalny 2 97 6 2 2 2 5 6" xfId="29327"/>
    <cellStyle name="Normalny 2 97 6 2 2 2 6" xfId="29328"/>
    <cellStyle name="Normalny 2 97 6 2 2 2 6 2" xfId="29329"/>
    <cellStyle name="Normalny 2 97 6 2 2 2 6 3" xfId="29330"/>
    <cellStyle name="Normalny 2 97 6 2 2 2 6 4" xfId="29331"/>
    <cellStyle name="Normalny 2 97 6 2 2 2 6 5" xfId="29332"/>
    <cellStyle name="Normalny 2 97 6 2 2 2 6 6" xfId="29333"/>
    <cellStyle name="Normalny 2 97 6 2 2 2 7" xfId="29334"/>
    <cellStyle name="Normalny 2 97 6 2 2 2 7 2" xfId="29335"/>
    <cellStyle name="Normalny 2 97 6 2 2 2 7 3" xfId="29336"/>
    <cellStyle name="Normalny 2 97 6 2 2 2 7 4" xfId="29337"/>
    <cellStyle name="Normalny 2 97 6 2 2 2 7 5" xfId="29338"/>
    <cellStyle name="Normalny 2 97 6 2 2 2 7 6" xfId="29339"/>
    <cellStyle name="Normalny 2 97 6 2 2 2 8" xfId="29340"/>
    <cellStyle name="Normalny 2 97 6 2 2 2 8 2" xfId="29341"/>
    <cellStyle name="Normalny 2 97 6 2 2 2 8 3" xfId="29342"/>
    <cellStyle name="Normalny 2 97 6 2 2 2 8 4" xfId="29343"/>
    <cellStyle name="Normalny 2 97 6 2 2 2 8 5" xfId="29344"/>
    <cellStyle name="Normalny 2 97 6 2 2 2 8 6" xfId="29345"/>
    <cellStyle name="Normalny 2 97 6 2 2 2 9" xfId="29346"/>
    <cellStyle name="Normalny 2 97 6 2 2 2 9 2" xfId="29347"/>
    <cellStyle name="Normalny 2 97 6 2 2 2 9 3" xfId="29348"/>
    <cellStyle name="Normalny 2 97 6 2 2 2 9 4" xfId="29349"/>
    <cellStyle name="Normalny 2 97 6 2 2 2 9 5" xfId="29350"/>
    <cellStyle name="Normalny 2 97 6 2 2 2 9 6" xfId="29351"/>
    <cellStyle name="Normalny 2 97 6 2 2 20" xfId="29352"/>
    <cellStyle name="Normalny 2 97 6 2 2 21" xfId="29353"/>
    <cellStyle name="Normalny 2 97 6 2 2 22" xfId="29354"/>
    <cellStyle name="Normalny 2 97 6 2 2 23" xfId="29355"/>
    <cellStyle name="Normalny 2 97 6 2 2 24" xfId="29356"/>
    <cellStyle name="Normalny 2 97 6 2 2 25" xfId="29357"/>
    <cellStyle name="Normalny 2 97 6 2 2 26" xfId="29358"/>
    <cellStyle name="Normalny 2 97 6 2 2 3" xfId="29359"/>
    <cellStyle name="Normalny 2 97 6 2 2 3 2" xfId="29360"/>
    <cellStyle name="Normalny 2 97 6 2 2 3 3" xfId="29361"/>
    <cellStyle name="Normalny 2 97 6 2 2 3 4" xfId="29362"/>
    <cellStyle name="Normalny 2 97 6 2 2 3 5" xfId="29363"/>
    <cellStyle name="Normalny 2 97 6 2 2 3 6" xfId="29364"/>
    <cellStyle name="Normalny 2 97 6 2 2 4" xfId="29365"/>
    <cellStyle name="Normalny 2 97 6 2 2 4 2" xfId="29366"/>
    <cellStyle name="Normalny 2 97 6 2 2 4 3" xfId="29367"/>
    <cellStyle name="Normalny 2 97 6 2 2 4 4" xfId="29368"/>
    <cellStyle name="Normalny 2 97 6 2 2 4 5" xfId="29369"/>
    <cellStyle name="Normalny 2 97 6 2 2 4 6" xfId="29370"/>
    <cellStyle name="Normalny 2 97 6 2 2 5" xfId="29371"/>
    <cellStyle name="Normalny 2 97 6 2 2 5 2" xfId="29372"/>
    <cellStyle name="Normalny 2 97 6 2 2 5 3" xfId="29373"/>
    <cellStyle name="Normalny 2 97 6 2 2 5 4" xfId="29374"/>
    <cellStyle name="Normalny 2 97 6 2 2 5 5" xfId="29375"/>
    <cellStyle name="Normalny 2 97 6 2 2 5 6" xfId="29376"/>
    <cellStyle name="Normalny 2 97 6 2 2 6" xfId="29377"/>
    <cellStyle name="Normalny 2 97 6 2 2 7" xfId="29378"/>
    <cellStyle name="Normalny 2 97 6 2 2 8" xfId="29379"/>
    <cellStyle name="Normalny 2 97 6 2 2 9" xfId="29380"/>
    <cellStyle name="Normalny 2 97 6 2 20" xfId="29381"/>
    <cellStyle name="Normalny 2 97 6 2 20 2" xfId="29382"/>
    <cellStyle name="Normalny 2 97 6 2 20 3" xfId="29383"/>
    <cellStyle name="Normalny 2 97 6 2 20 4" xfId="29384"/>
    <cellStyle name="Normalny 2 97 6 2 20 5" xfId="29385"/>
    <cellStyle name="Normalny 2 97 6 2 20 6" xfId="29386"/>
    <cellStyle name="Normalny 2 97 6 2 21" xfId="29387"/>
    <cellStyle name="Normalny 2 97 6 2 21 2" xfId="29388"/>
    <cellStyle name="Normalny 2 97 6 2 21 3" xfId="29389"/>
    <cellStyle name="Normalny 2 97 6 2 21 4" xfId="29390"/>
    <cellStyle name="Normalny 2 97 6 2 21 5" xfId="29391"/>
    <cellStyle name="Normalny 2 97 6 2 21 6" xfId="29392"/>
    <cellStyle name="Normalny 2 97 6 2 22" xfId="29393"/>
    <cellStyle name="Normalny 2 97 6 2 22 2" xfId="29394"/>
    <cellStyle name="Normalny 2 97 6 2 22 3" xfId="29395"/>
    <cellStyle name="Normalny 2 97 6 2 22 4" xfId="29396"/>
    <cellStyle name="Normalny 2 97 6 2 22 5" xfId="29397"/>
    <cellStyle name="Normalny 2 97 6 2 22 6" xfId="29398"/>
    <cellStyle name="Normalny 2 97 6 2 23" xfId="29399"/>
    <cellStyle name="Normalny 2 97 6 2 23 2" xfId="29400"/>
    <cellStyle name="Normalny 2 97 6 2 23 3" xfId="29401"/>
    <cellStyle name="Normalny 2 97 6 2 23 4" xfId="29402"/>
    <cellStyle name="Normalny 2 97 6 2 23 5" xfId="29403"/>
    <cellStyle name="Normalny 2 97 6 2 23 6" xfId="29404"/>
    <cellStyle name="Normalny 2 97 6 2 24" xfId="29405"/>
    <cellStyle name="Normalny 2 97 6 2 24 2" xfId="29406"/>
    <cellStyle name="Normalny 2 97 6 2 24 3" xfId="29407"/>
    <cellStyle name="Normalny 2 97 6 2 24 4" xfId="29408"/>
    <cellStyle name="Normalny 2 97 6 2 24 5" xfId="29409"/>
    <cellStyle name="Normalny 2 97 6 2 24 6" xfId="29410"/>
    <cellStyle name="Normalny 2 97 6 2 25" xfId="29411"/>
    <cellStyle name="Normalny 2 97 6 2 25 2" xfId="29412"/>
    <cellStyle name="Normalny 2 97 6 2 25 3" xfId="29413"/>
    <cellStyle name="Normalny 2 97 6 2 25 4" xfId="29414"/>
    <cellStyle name="Normalny 2 97 6 2 25 5" xfId="29415"/>
    <cellStyle name="Normalny 2 97 6 2 25 6" xfId="29416"/>
    <cellStyle name="Normalny 2 97 6 2 26" xfId="29417"/>
    <cellStyle name="Normalny 2 97 6 2 26 2" xfId="29418"/>
    <cellStyle name="Normalny 2 97 6 2 26 3" xfId="29419"/>
    <cellStyle name="Normalny 2 97 6 2 26 4" xfId="29420"/>
    <cellStyle name="Normalny 2 97 6 2 26 5" xfId="29421"/>
    <cellStyle name="Normalny 2 97 6 2 26 6" xfId="29422"/>
    <cellStyle name="Normalny 2 97 6 2 27" xfId="29423"/>
    <cellStyle name="Normalny 2 97 6 2 27 2" xfId="29424"/>
    <cellStyle name="Normalny 2 97 6 2 27 3" xfId="29425"/>
    <cellStyle name="Normalny 2 97 6 2 27 4" xfId="29426"/>
    <cellStyle name="Normalny 2 97 6 2 27 5" xfId="29427"/>
    <cellStyle name="Normalny 2 97 6 2 27 6" xfId="29428"/>
    <cellStyle name="Normalny 2 97 6 2 28" xfId="29429"/>
    <cellStyle name="Normalny 2 97 6 2 28 2" xfId="29430"/>
    <cellStyle name="Normalny 2 97 6 2 28 3" xfId="29431"/>
    <cellStyle name="Normalny 2 97 6 2 28 4" xfId="29432"/>
    <cellStyle name="Normalny 2 97 6 2 28 5" xfId="29433"/>
    <cellStyle name="Normalny 2 97 6 2 28 6" xfId="29434"/>
    <cellStyle name="Normalny 2 97 6 2 29" xfId="29435"/>
    <cellStyle name="Normalny 2 97 6 2 29 2" xfId="29436"/>
    <cellStyle name="Normalny 2 97 6 2 29 3" xfId="29437"/>
    <cellStyle name="Normalny 2 97 6 2 29 4" xfId="29438"/>
    <cellStyle name="Normalny 2 97 6 2 29 5" xfId="29439"/>
    <cellStyle name="Normalny 2 97 6 2 29 6" xfId="29440"/>
    <cellStyle name="Normalny 2 97 6 2 3" xfId="29441"/>
    <cellStyle name="Normalny 2 97 6 2 3 2" xfId="29442"/>
    <cellStyle name="Normalny 2 97 6 2 3 3" xfId="29443"/>
    <cellStyle name="Normalny 2 97 6 2 3 4" xfId="29444"/>
    <cellStyle name="Normalny 2 97 6 2 3 5" xfId="29445"/>
    <cellStyle name="Normalny 2 97 6 2 3 6" xfId="29446"/>
    <cellStyle name="Normalny 2 97 6 2 30" xfId="29447"/>
    <cellStyle name="Normalny 2 97 6 2 30 2" xfId="29448"/>
    <cellStyle name="Normalny 2 97 6 2 30 3" xfId="29449"/>
    <cellStyle name="Normalny 2 97 6 2 30 4" xfId="29450"/>
    <cellStyle name="Normalny 2 97 6 2 30 5" xfId="29451"/>
    <cellStyle name="Normalny 2 97 6 2 30 6" xfId="29452"/>
    <cellStyle name="Normalny 2 97 6 2 31" xfId="29453"/>
    <cellStyle name="Normalny 2 97 6 2 31 2" xfId="29454"/>
    <cellStyle name="Normalny 2 97 6 2 31 3" xfId="29455"/>
    <cellStyle name="Normalny 2 97 6 2 31 4" xfId="29456"/>
    <cellStyle name="Normalny 2 97 6 2 31 5" xfId="29457"/>
    <cellStyle name="Normalny 2 97 6 2 31 6" xfId="29458"/>
    <cellStyle name="Normalny 2 97 6 2 32" xfId="29459"/>
    <cellStyle name="Normalny 2 97 6 2 32 2" xfId="29460"/>
    <cellStyle name="Normalny 2 97 6 2 32 3" xfId="29461"/>
    <cellStyle name="Normalny 2 97 6 2 32 4" xfId="29462"/>
    <cellStyle name="Normalny 2 97 6 2 32 5" xfId="29463"/>
    <cellStyle name="Normalny 2 97 6 2 32 6" xfId="29464"/>
    <cellStyle name="Normalny 2 97 6 2 33" xfId="29465"/>
    <cellStyle name="Normalny 2 97 6 2 33 2" xfId="29466"/>
    <cellStyle name="Normalny 2 97 6 2 33 3" xfId="29467"/>
    <cellStyle name="Normalny 2 97 6 2 33 4" xfId="29468"/>
    <cellStyle name="Normalny 2 97 6 2 33 5" xfId="29469"/>
    <cellStyle name="Normalny 2 97 6 2 33 6" xfId="29470"/>
    <cellStyle name="Normalny 2 97 6 2 34" xfId="29471"/>
    <cellStyle name="Normalny 2 97 6 2 34 2" xfId="29472"/>
    <cellStyle name="Normalny 2 97 6 2 34 3" xfId="29473"/>
    <cellStyle name="Normalny 2 97 6 2 34 4" xfId="29474"/>
    <cellStyle name="Normalny 2 97 6 2 34 5" xfId="29475"/>
    <cellStyle name="Normalny 2 97 6 2 34 6" xfId="29476"/>
    <cellStyle name="Normalny 2 97 6 2 35" xfId="29477"/>
    <cellStyle name="Normalny 2 97 6 2 35 2" xfId="29478"/>
    <cellStyle name="Normalny 2 97 6 2 35 3" xfId="29479"/>
    <cellStyle name="Normalny 2 97 6 2 35 4" xfId="29480"/>
    <cellStyle name="Normalny 2 97 6 2 35 5" xfId="29481"/>
    <cellStyle name="Normalny 2 97 6 2 35 6" xfId="29482"/>
    <cellStyle name="Normalny 2 97 6 2 36" xfId="29483"/>
    <cellStyle name="Normalny 2 97 6 2 36 2" xfId="29484"/>
    <cellStyle name="Normalny 2 97 6 2 36 3" xfId="29485"/>
    <cellStyle name="Normalny 2 97 6 2 36 4" xfId="29486"/>
    <cellStyle name="Normalny 2 97 6 2 36 5" xfId="29487"/>
    <cellStyle name="Normalny 2 97 6 2 36 6" xfId="29488"/>
    <cellStyle name="Normalny 2 97 6 2 37" xfId="29489"/>
    <cellStyle name="Normalny 2 97 6 2 37 2" xfId="29490"/>
    <cellStyle name="Normalny 2 97 6 2 37 3" xfId="29491"/>
    <cellStyle name="Normalny 2 97 6 2 37 4" xfId="29492"/>
    <cellStyle name="Normalny 2 97 6 2 37 5" xfId="29493"/>
    <cellStyle name="Normalny 2 97 6 2 37 6" xfId="29494"/>
    <cellStyle name="Normalny 2 97 6 2 38" xfId="29495"/>
    <cellStyle name="Normalny 2 97 6 2 38 2" xfId="29496"/>
    <cellStyle name="Normalny 2 97 6 2 38 3" xfId="29497"/>
    <cellStyle name="Normalny 2 97 6 2 38 4" xfId="29498"/>
    <cellStyle name="Normalny 2 97 6 2 38 5" xfId="29499"/>
    <cellStyle name="Normalny 2 97 6 2 38 6" xfId="29500"/>
    <cellStyle name="Normalny 2 97 6 2 39" xfId="29501"/>
    <cellStyle name="Normalny 2 97 6 2 39 2" xfId="29502"/>
    <cellStyle name="Normalny 2 97 6 2 39 3" xfId="29503"/>
    <cellStyle name="Normalny 2 97 6 2 39 4" xfId="29504"/>
    <cellStyle name="Normalny 2 97 6 2 39 5" xfId="29505"/>
    <cellStyle name="Normalny 2 97 6 2 39 6" xfId="29506"/>
    <cellStyle name="Normalny 2 97 6 2 4" xfId="29507"/>
    <cellStyle name="Normalny 2 97 6 2 4 2" xfId="29508"/>
    <cellStyle name="Normalny 2 97 6 2 4 3" xfId="29509"/>
    <cellStyle name="Normalny 2 97 6 2 4 4" xfId="29510"/>
    <cellStyle name="Normalny 2 97 6 2 4 5" xfId="29511"/>
    <cellStyle name="Normalny 2 97 6 2 4 6" xfId="29512"/>
    <cellStyle name="Normalny 2 97 6 2 40" xfId="29513"/>
    <cellStyle name="Normalny 2 97 6 2 40 2" xfId="29514"/>
    <cellStyle name="Normalny 2 97 6 2 40 3" xfId="29515"/>
    <cellStyle name="Normalny 2 97 6 2 40 4" xfId="29516"/>
    <cellStyle name="Normalny 2 97 6 2 40 5" xfId="29517"/>
    <cellStyle name="Normalny 2 97 6 2 40 6" xfId="29518"/>
    <cellStyle name="Normalny 2 97 6 2 41" xfId="29519"/>
    <cellStyle name="Normalny 2 97 6 2 41 2" xfId="29520"/>
    <cellStyle name="Normalny 2 97 6 2 41 3" xfId="29521"/>
    <cellStyle name="Normalny 2 97 6 2 41 4" xfId="29522"/>
    <cellStyle name="Normalny 2 97 6 2 41 5" xfId="29523"/>
    <cellStyle name="Normalny 2 97 6 2 41 6" xfId="29524"/>
    <cellStyle name="Normalny 2 97 6 2 42" xfId="29525"/>
    <cellStyle name="Normalny 2 97 6 2 42 2" xfId="29526"/>
    <cellStyle name="Normalny 2 97 6 2 42 3" xfId="29527"/>
    <cellStyle name="Normalny 2 97 6 2 42 4" xfId="29528"/>
    <cellStyle name="Normalny 2 97 6 2 42 5" xfId="29529"/>
    <cellStyle name="Normalny 2 97 6 2 42 6" xfId="29530"/>
    <cellStyle name="Normalny 2 97 6 2 43" xfId="29531"/>
    <cellStyle name="Normalny 2 97 6 2 43 2" xfId="29532"/>
    <cellStyle name="Normalny 2 97 6 2 43 3" xfId="29533"/>
    <cellStyle name="Normalny 2 97 6 2 43 4" xfId="29534"/>
    <cellStyle name="Normalny 2 97 6 2 43 5" xfId="29535"/>
    <cellStyle name="Normalny 2 97 6 2 43 6" xfId="29536"/>
    <cellStyle name="Normalny 2 97 6 2 44" xfId="29537"/>
    <cellStyle name="Normalny 2 97 6 2 44 2" xfId="29538"/>
    <cellStyle name="Normalny 2 97 6 2 44 3" xfId="29539"/>
    <cellStyle name="Normalny 2 97 6 2 44 4" xfId="29540"/>
    <cellStyle name="Normalny 2 97 6 2 44 5" xfId="29541"/>
    <cellStyle name="Normalny 2 97 6 2 44 6" xfId="29542"/>
    <cellStyle name="Normalny 2 97 6 2 45" xfId="29543"/>
    <cellStyle name="Normalny 2 97 6 2 45 2" xfId="29544"/>
    <cellStyle name="Normalny 2 97 6 2 45 3" xfId="29545"/>
    <cellStyle name="Normalny 2 97 6 2 45 4" xfId="29546"/>
    <cellStyle name="Normalny 2 97 6 2 45 5" xfId="29547"/>
    <cellStyle name="Normalny 2 97 6 2 45 6" xfId="29548"/>
    <cellStyle name="Normalny 2 97 6 2 46" xfId="29549"/>
    <cellStyle name="Normalny 2 97 6 2 46 2" xfId="29550"/>
    <cellStyle name="Normalny 2 97 6 2 46 3" xfId="29551"/>
    <cellStyle name="Normalny 2 97 6 2 46 4" xfId="29552"/>
    <cellStyle name="Normalny 2 97 6 2 46 5" xfId="29553"/>
    <cellStyle name="Normalny 2 97 6 2 46 6" xfId="29554"/>
    <cellStyle name="Normalny 2 97 6 2 47" xfId="29555"/>
    <cellStyle name="Normalny 2 97 6 2 47 2" xfId="29556"/>
    <cellStyle name="Normalny 2 97 6 2 47 3" xfId="29557"/>
    <cellStyle name="Normalny 2 97 6 2 47 4" xfId="29558"/>
    <cellStyle name="Normalny 2 97 6 2 47 5" xfId="29559"/>
    <cellStyle name="Normalny 2 97 6 2 47 6" xfId="29560"/>
    <cellStyle name="Normalny 2 97 6 2 48" xfId="29561"/>
    <cellStyle name="Normalny 2 97 6 2 48 2" xfId="29562"/>
    <cellStyle name="Normalny 2 97 6 2 48 3" xfId="29563"/>
    <cellStyle name="Normalny 2 97 6 2 48 4" xfId="29564"/>
    <cellStyle name="Normalny 2 97 6 2 48 5" xfId="29565"/>
    <cellStyle name="Normalny 2 97 6 2 48 6" xfId="29566"/>
    <cellStyle name="Normalny 2 97 6 2 49" xfId="29567"/>
    <cellStyle name="Normalny 2 97 6 2 49 2" xfId="29568"/>
    <cellStyle name="Normalny 2 97 6 2 49 3" xfId="29569"/>
    <cellStyle name="Normalny 2 97 6 2 49 4" xfId="29570"/>
    <cellStyle name="Normalny 2 97 6 2 49 5" xfId="29571"/>
    <cellStyle name="Normalny 2 97 6 2 49 6" xfId="29572"/>
    <cellStyle name="Normalny 2 97 6 2 5" xfId="29573"/>
    <cellStyle name="Normalny 2 97 6 2 5 2" xfId="29574"/>
    <cellStyle name="Normalny 2 97 6 2 5 3" xfId="29575"/>
    <cellStyle name="Normalny 2 97 6 2 5 4" xfId="29576"/>
    <cellStyle name="Normalny 2 97 6 2 5 5" xfId="29577"/>
    <cellStyle name="Normalny 2 97 6 2 5 6" xfId="29578"/>
    <cellStyle name="Normalny 2 97 6 2 50" xfId="29579"/>
    <cellStyle name="Normalny 2 97 6 2 50 2" xfId="29580"/>
    <cellStyle name="Normalny 2 97 6 2 50 3" xfId="29581"/>
    <cellStyle name="Normalny 2 97 6 2 50 4" xfId="29582"/>
    <cellStyle name="Normalny 2 97 6 2 50 5" xfId="29583"/>
    <cellStyle name="Normalny 2 97 6 2 50 6" xfId="29584"/>
    <cellStyle name="Normalny 2 97 6 2 51" xfId="29585"/>
    <cellStyle name="Normalny 2 97 6 2 51 2" xfId="29586"/>
    <cellStyle name="Normalny 2 97 6 2 51 3" xfId="29587"/>
    <cellStyle name="Normalny 2 97 6 2 51 4" xfId="29588"/>
    <cellStyle name="Normalny 2 97 6 2 51 5" xfId="29589"/>
    <cellStyle name="Normalny 2 97 6 2 51 6" xfId="29590"/>
    <cellStyle name="Normalny 2 97 6 2 52" xfId="29591"/>
    <cellStyle name="Normalny 2 97 6 2 52 2" xfId="29592"/>
    <cellStyle name="Normalny 2 97 6 2 52 3" xfId="29593"/>
    <cellStyle name="Normalny 2 97 6 2 52 4" xfId="29594"/>
    <cellStyle name="Normalny 2 97 6 2 52 5" xfId="29595"/>
    <cellStyle name="Normalny 2 97 6 2 52 6" xfId="29596"/>
    <cellStyle name="Normalny 2 97 6 2 53" xfId="29597"/>
    <cellStyle name="Normalny 2 97 6 2 53 2" xfId="29598"/>
    <cellStyle name="Normalny 2 97 6 2 53 3" xfId="29599"/>
    <cellStyle name="Normalny 2 97 6 2 53 4" xfId="29600"/>
    <cellStyle name="Normalny 2 97 6 2 53 5" xfId="29601"/>
    <cellStyle name="Normalny 2 97 6 2 53 6" xfId="29602"/>
    <cellStyle name="Normalny 2 97 6 2 54" xfId="29603"/>
    <cellStyle name="Normalny 2 97 6 2 54 2" xfId="29604"/>
    <cellStyle name="Normalny 2 97 6 2 54 3" xfId="29605"/>
    <cellStyle name="Normalny 2 97 6 2 54 4" xfId="29606"/>
    <cellStyle name="Normalny 2 97 6 2 54 5" xfId="29607"/>
    <cellStyle name="Normalny 2 97 6 2 54 6" xfId="29608"/>
    <cellStyle name="Normalny 2 97 6 2 55" xfId="29609"/>
    <cellStyle name="Normalny 2 97 6 2 55 2" xfId="29610"/>
    <cellStyle name="Normalny 2 97 6 2 55 3" xfId="29611"/>
    <cellStyle name="Normalny 2 97 6 2 55 4" xfId="29612"/>
    <cellStyle name="Normalny 2 97 6 2 55 5" xfId="29613"/>
    <cellStyle name="Normalny 2 97 6 2 55 6" xfId="29614"/>
    <cellStyle name="Normalny 2 97 6 2 56" xfId="29615"/>
    <cellStyle name="Normalny 2 97 6 2 56 2" xfId="29616"/>
    <cellStyle name="Normalny 2 97 6 2 56 3" xfId="29617"/>
    <cellStyle name="Normalny 2 97 6 2 56 4" xfId="29618"/>
    <cellStyle name="Normalny 2 97 6 2 56 5" xfId="29619"/>
    <cellStyle name="Normalny 2 97 6 2 56 6" xfId="29620"/>
    <cellStyle name="Normalny 2 97 6 2 57" xfId="29621"/>
    <cellStyle name="Normalny 2 97 6 2 57 2" xfId="29622"/>
    <cellStyle name="Normalny 2 97 6 2 57 3" xfId="29623"/>
    <cellStyle name="Normalny 2 97 6 2 57 4" xfId="29624"/>
    <cellStyle name="Normalny 2 97 6 2 57 5" xfId="29625"/>
    <cellStyle name="Normalny 2 97 6 2 57 6" xfId="29626"/>
    <cellStyle name="Normalny 2 97 6 2 58" xfId="29627"/>
    <cellStyle name="Normalny 2 97 6 2 58 2" xfId="29628"/>
    <cellStyle name="Normalny 2 97 6 2 58 3" xfId="29629"/>
    <cellStyle name="Normalny 2 97 6 2 58 4" xfId="29630"/>
    <cellStyle name="Normalny 2 97 6 2 58 5" xfId="29631"/>
    <cellStyle name="Normalny 2 97 6 2 58 6" xfId="29632"/>
    <cellStyle name="Normalny 2 97 6 2 59" xfId="29633"/>
    <cellStyle name="Normalny 2 97 6 2 59 2" xfId="29634"/>
    <cellStyle name="Normalny 2 97 6 2 59 3" xfId="29635"/>
    <cellStyle name="Normalny 2 97 6 2 59 4" xfId="29636"/>
    <cellStyle name="Normalny 2 97 6 2 59 5" xfId="29637"/>
    <cellStyle name="Normalny 2 97 6 2 59 6" xfId="29638"/>
    <cellStyle name="Normalny 2 97 6 2 6" xfId="29639"/>
    <cellStyle name="Normalny 2 97 6 2 6 2" xfId="29640"/>
    <cellStyle name="Normalny 2 97 6 2 6 3" xfId="29641"/>
    <cellStyle name="Normalny 2 97 6 2 6 4" xfId="29642"/>
    <cellStyle name="Normalny 2 97 6 2 6 5" xfId="29643"/>
    <cellStyle name="Normalny 2 97 6 2 6 6" xfId="29644"/>
    <cellStyle name="Normalny 2 97 6 2 60" xfId="29645"/>
    <cellStyle name="Normalny 2 97 6 2 60 2" xfId="29646"/>
    <cellStyle name="Normalny 2 97 6 2 60 3" xfId="29647"/>
    <cellStyle name="Normalny 2 97 6 2 60 4" xfId="29648"/>
    <cellStyle name="Normalny 2 97 6 2 60 5" xfId="29649"/>
    <cellStyle name="Normalny 2 97 6 2 60 6" xfId="29650"/>
    <cellStyle name="Normalny 2 97 6 2 61" xfId="29651"/>
    <cellStyle name="Normalny 2 97 6 2 61 2" xfId="29652"/>
    <cellStyle name="Normalny 2 97 6 2 61 3" xfId="29653"/>
    <cellStyle name="Normalny 2 97 6 2 61 4" xfId="29654"/>
    <cellStyle name="Normalny 2 97 6 2 61 5" xfId="29655"/>
    <cellStyle name="Normalny 2 97 6 2 61 6" xfId="29656"/>
    <cellStyle name="Normalny 2 97 6 2 62" xfId="29657"/>
    <cellStyle name="Normalny 2 97 6 2 62 2" xfId="29658"/>
    <cellStyle name="Normalny 2 97 6 2 62 3" xfId="29659"/>
    <cellStyle name="Normalny 2 97 6 2 62 4" xfId="29660"/>
    <cellStyle name="Normalny 2 97 6 2 62 5" xfId="29661"/>
    <cellStyle name="Normalny 2 97 6 2 62 6" xfId="29662"/>
    <cellStyle name="Normalny 2 97 6 2 63" xfId="29663"/>
    <cellStyle name="Normalny 2 97 6 2 63 2" xfId="29664"/>
    <cellStyle name="Normalny 2 97 6 2 63 3" xfId="29665"/>
    <cellStyle name="Normalny 2 97 6 2 63 4" xfId="29666"/>
    <cellStyle name="Normalny 2 97 6 2 63 5" xfId="29667"/>
    <cellStyle name="Normalny 2 97 6 2 63 6" xfId="29668"/>
    <cellStyle name="Normalny 2 97 6 2 64" xfId="29669"/>
    <cellStyle name="Normalny 2 97 6 2 64 2" xfId="29670"/>
    <cellStyle name="Normalny 2 97 6 2 64 3" xfId="29671"/>
    <cellStyle name="Normalny 2 97 6 2 64 4" xfId="29672"/>
    <cellStyle name="Normalny 2 97 6 2 64 5" xfId="29673"/>
    <cellStyle name="Normalny 2 97 6 2 64 6" xfId="29674"/>
    <cellStyle name="Normalny 2 97 6 2 65" xfId="29675"/>
    <cellStyle name="Normalny 2 97 6 2 65 2" xfId="29676"/>
    <cellStyle name="Normalny 2 97 6 2 65 3" xfId="29677"/>
    <cellStyle name="Normalny 2 97 6 2 65 4" xfId="29678"/>
    <cellStyle name="Normalny 2 97 6 2 65 5" xfId="29679"/>
    <cellStyle name="Normalny 2 97 6 2 65 6" xfId="29680"/>
    <cellStyle name="Normalny 2 97 6 2 66" xfId="29681"/>
    <cellStyle name="Normalny 2 97 6 2 66 2" xfId="29682"/>
    <cellStyle name="Normalny 2 97 6 2 66 3" xfId="29683"/>
    <cellStyle name="Normalny 2 97 6 2 66 4" xfId="29684"/>
    <cellStyle name="Normalny 2 97 6 2 66 5" xfId="29685"/>
    <cellStyle name="Normalny 2 97 6 2 66 6" xfId="29686"/>
    <cellStyle name="Normalny 2 97 6 2 67" xfId="29687"/>
    <cellStyle name="Normalny 2 97 6 2 67 2" xfId="29688"/>
    <cellStyle name="Normalny 2 97 6 2 67 3" xfId="29689"/>
    <cellStyle name="Normalny 2 97 6 2 67 4" xfId="29690"/>
    <cellStyle name="Normalny 2 97 6 2 67 5" xfId="29691"/>
    <cellStyle name="Normalny 2 97 6 2 67 6" xfId="29692"/>
    <cellStyle name="Normalny 2 97 6 2 68" xfId="29693"/>
    <cellStyle name="Normalny 2 97 6 2 68 2" xfId="29694"/>
    <cellStyle name="Normalny 2 97 6 2 68 3" xfId="29695"/>
    <cellStyle name="Normalny 2 97 6 2 68 4" xfId="29696"/>
    <cellStyle name="Normalny 2 97 6 2 68 5" xfId="29697"/>
    <cellStyle name="Normalny 2 97 6 2 68 6" xfId="29698"/>
    <cellStyle name="Normalny 2 97 6 2 69" xfId="29699"/>
    <cellStyle name="Normalny 2 97 6 2 69 2" xfId="29700"/>
    <cellStyle name="Normalny 2 97 6 2 69 3" xfId="29701"/>
    <cellStyle name="Normalny 2 97 6 2 69 4" xfId="29702"/>
    <cellStyle name="Normalny 2 97 6 2 69 5" xfId="29703"/>
    <cellStyle name="Normalny 2 97 6 2 69 6" xfId="29704"/>
    <cellStyle name="Normalny 2 97 6 2 7" xfId="29705"/>
    <cellStyle name="Normalny 2 97 6 2 7 2" xfId="29706"/>
    <cellStyle name="Normalny 2 97 6 2 7 3" xfId="29707"/>
    <cellStyle name="Normalny 2 97 6 2 7 4" xfId="29708"/>
    <cellStyle name="Normalny 2 97 6 2 7 5" xfId="29709"/>
    <cellStyle name="Normalny 2 97 6 2 7 6" xfId="29710"/>
    <cellStyle name="Normalny 2 97 6 2 70" xfId="29711"/>
    <cellStyle name="Normalny 2 97 6 2 70 2" xfId="29712"/>
    <cellStyle name="Normalny 2 97 6 2 70 3" xfId="29713"/>
    <cellStyle name="Normalny 2 97 6 2 70 4" xfId="29714"/>
    <cellStyle name="Normalny 2 97 6 2 70 5" xfId="29715"/>
    <cellStyle name="Normalny 2 97 6 2 70 6" xfId="29716"/>
    <cellStyle name="Normalny 2 97 6 2 71" xfId="29717"/>
    <cellStyle name="Normalny 2 97 6 2 71 10" xfId="29718"/>
    <cellStyle name="Normalny 2 97 6 2 71 11" xfId="29719"/>
    <cellStyle name="Normalny 2 97 6 2 71 12" xfId="29720"/>
    <cellStyle name="Normalny 2 97 6 2 71 13" xfId="29721"/>
    <cellStyle name="Normalny 2 97 6 2 71 14" xfId="29722"/>
    <cellStyle name="Normalny 2 97 6 2 71 15" xfId="29723"/>
    <cellStyle name="Normalny 2 97 6 2 71 16" xfId="29724"/>
    <cellStyle name="Normalny 2 97 6 2 71 17" xfId="29725"/>
    <cellStyle name="Normalny 2 97 6 2 71 18" xfId="29726"/>
    <cellStyle name="Normalny 2 97 6 2 71 19" xfId="29727"/>
    <cellStyle name="Normalny 2 97 6 2 71 2" xfId="29728"/>
    <cellStyle name="Normalny 2 97 6 2 71 2 2" xfId="29729"/>
    <cellStyle name="Normalny 2 97 6 2 71 2 3" xfId="29730"/>
    <cellStyle name="Normalny 2 97 6 2 71 2 4" xfId="29731"/>
    <cellStyle name="Normalny 2 97 6 2 71 2 5" xfId="29732"/>
    <cellStyle name="Normalny 2 97 6 2 71 2 6" xfId="29733"/>
    <cellStyle name="Normalny 2 97 6 2 71 20" xfId="29734"/>
    <cellStyle name="Normalny 2 97 6 2 71 21" xfId="29735"/>
    <cellStyle name="Normalny 2 97 6 2 71 22" xfId="29736"/>
    <cellStyle name="Normalny 2 97 6 2 71 23" xfId="29737"/>
    <cellStyle name="Normalny 2 97 6 2 71 24" xfId="29738"/>
    <cellStyle name="Normalny 2 97 6 2 71 3" xfId="29739"/>
    <cellStyle name="Normalny 2 97 6 2 71 4" xfId="29740"/>
    <cellStyle name="Normalny 2 97 6 2 71 5" xfId="29741"/>
    <cellStyle name="Normalny 2 97 6 2 71 6" xfId="29742"/>
    <cellStyle name="Normalny 2 97 6 2 71 7" xfId="29743"/>
    <cellStyle name="Normalny 2 97 6 2 71 8" xfId="29744"/>
    <cellStyle name="Normalny 2 97 6 2 71 9" xfId="29745"/>
    <cellStyle name="Normalny 2 97 6 2 72" xfId="29746"/>
    <cellStyle name="Normalny 2 97 6 2 73" xfId="29747"/>
    <cellStyle name="Normalny 2 97 6 2 73 2" xfId="29748"/>
    <cellStyle name="Normalny 2 97 6 2 73 2 2" xfId="29749"/>
    <cellStyle name="Normalny 2 97 6 2 73 2 3" xfId="29750"/>
    <cellStyle name="Normalny 2 97 6 2 73 2 4" xfId="29751"/>
    <cellStyle name="Normalny 2 97 6 2 73 2 5" xfId="29752"/>
    <cellStyle name="Normalny 2 97 6 2 73 2 6" xfId="29753"/>
    <cellStyle name="Normalny 2 97 6 2 74" xfId="29754"/>
    <cellStyle name="Normalny 2 97 6 2 74 2" xfId="29755"/>
    <cellStyle name="Normalny 2 97 6 2 74 3" xfId="29756"/>
    <cellStyle name="Normalny 2 97 6 2 74 4" xfId="29757"/>
    <cellStyle name="Normalny 2 97 6 2 74 5" xfId="29758"/>
    <cellStyle name="Normalny 2 97 6 2 74 6" xfId="29759"/>
    <cellStyle name="Normalny 2 97 6 2 75" xfId="29760"/>
    <cellStyle name="Normalny 2 97 6 2 75 2" xfId="29761"/>
    <cellStyle name="Normalny 2 97 6 2 75 3" xfId="29762"/>
    <cellStyle name="Normalny 2 97 6 2 75 4" xfId="29763"/>
    <cellStyle name="Normalny 2 97 6 2 75 5" xfId="29764"/>
    <cellStyle name="Normalny 2 97 6 2 75 6" xfId="29765"/>
    <cellStyle name="Normalny 2 97 6 2 76" xfId="29766"/>
    <cellStyle name="Normalny 2 97 6 2 76 2" xfId="29767"/>
    <cellStyle name="Normalny 2 97 6 2 76 3" xfId="29768"/>
    <cellStyle name="Normalny 2 97 6 2 76 4" xfId="29769"/>
    <cellStyle name="Normalny 2 97 6 2 76 5" xfId="29770"/>
    <cellStyle name="Normalny 2 97 6 2 76 6" xfId="29771"/>
    <cellStyle name="Normalny 2 97 6 2 77" xfId="29772"/>
    <cellStyle name="Normalny 2 97 6 2 77 2" xfId="29773"/>
    <cellStyle name="Normalny 2 97 6 2 77 3" xfId="29774"/>
    <cellStyle name="Normalny 2 97 6 2 77 4" xfId="29775"/>
    <cellStyle name="Normalny 2 97 6 2 77 5" xfId="29776"/>
    <cellStyle name="Normalny 2 97 6 2 77 6" xfId="29777"/>
    <cellStyle name="Normalny 2 97 6 2 78" xfId="29778"/>
    <cellStyle name="Normalny 2 97 6 2 78 2" xfId="29779"/>
    <cellStyle name="Normalny 2 97 6 2 78 3" xfId="29780"/>
    <cellStyle name="Normalny 2 97 6 2 78 4" xfId="29781"/>
    <cellStyle name="Normalny 2 97 6 2 78 5" xfId="29782"/>
    <cellStyle name="Normalny 2 97 6 2 78 6" xfId="29783"/>
    <cellStyle name="Normalny 2 97 6 2 79" xfId="29784"/>
    <cellStyle name="Normalny 2 97 6 2 79 2" xfId="29785"/>
    <cellStyle name="Normalny 2 97 6 2 79 3" xfId="29786"/>
    <cellStyle name="Normalny 2 97 6 2 79 4" xfId="29787"/>
    <cellStyle name="Normalny 2 97 6 2 79 5" xfId="29788"/>
    <cellStyle name="Normalny 2 97 6 2 79 6" xfId="29789"/>
    <cellStyle name="Normalny 2 97 6 2 8" xfId="29790"/>
    <cellStyle name="Normalny 2 97 6 2 8 2" xfId="29791"/>
    <cellStyle name="Normalny 2 97 6 2 8 3" xfId="29792"/>
    <cellStyle name="Normalny 2 97 6 2 8 4" xfId="29793"/>
    <cellStyle name="Normalny 2 97 6 2 8 5" xfId="29794"/>
    <cellStyle name="Normalny 2 97 6 2 8 6" xfId="29795"/>
    <cellStyle name="Normalny 2 97 6 2 80" xfId="29796"/>
    <cellStyle name="Normalny 2 97 6 2 80 2" xfId="29797"/>
    <cellStyle name="Normalny 2 97 6 2 80 3" xfId="29798"/>
    <cellStyle name="Normalny 2 97 6 2 80 4" xfId="29799"/>
    <cellStyle name="Normalny 2 97 6 2 80 5" xfId="29800"/>
    <cellStyle name="Normalny 2 97 6 2 80 6" xfId="29801"/>
    <cellStyle name="Normalny 2 97 6 2 81" xfId="29802"/>
    <cellStyle name="Normalny 2 97 6 2 81 2" xfId="29803"/>
    <cellStyle name="Normalny 2 97 6 2 81 3" xfId="29804"/>
    <cellStyle name="Normalny 2 97 6 2 81 4" xfId="29805"/>
    <cellStyle name="Normalny 2 97 6 2 81 5" xfId="29806"/>
    <cellStyle name="Normalny 2 97 6 2 81 6" xfId="29807"/>
    <cellStyle name="Normalny 2 97 6 2 82" xfId="29808"/>
    <cellStyle name="Normalny 2 97 6 2 82 2" xfId="29809"/>
    <cellStyle name="Normalny 2 97 6 2 82 3" xfId="29810"/>
    <cellStyle name="Normalny 2 97 6 2 82 4" xfId="29811"/>
    <cellStyle name="Normalny 2 97 6 2 82 5" xfId="29812"/>
    <cellStyle name="Normalny 2 97 6 2 82 6" xfId="29813"/>
    <cellStyle name="Normalny 2 97 6 2 83" xfId="29814"/>
    <cellStyle name="Normalny 2 97 6 2 83 2" xfId="29815"/>
    <cellStyle name="Normalny 2 97 6 2 83 3" xfId="29816"/>
    <cellStyle name="Normalny 2 97 6 2 83 4" xfId="29817"/>
    <cellStyle name="Normalny 2 97 6 2 83 5" xfId="29818"/>
    <cellStyle name="Normalny 2 97 6 2 83 6" xfId="29819"/>
    <cellStyle name="Normalny 2 97 6 2 84" xfId="29820"/>
    <cellStyle name="Normalny 2 97 6 2 84 2" xfId="29821"/>
    <cellStyle name="Normalny 2 97 6 2 84 3" xfId="29822"/>
    <cellStyle name="Normalny 2 97 6 2 84 4" xfId="29823"/>
    <cellStyle name="Normalny 2 97 6 2 84 5" xfId="29824"/>
    <cellStyle name="Normalny 2 97 6 2 84 6" xfId="29825"/>
    <cellStyle name="Normalny 2 97 6 2 85" xfId="29826"/>
    <cellStyle name="Normalny 2 97 6 2 85 2" xfId="29827"/>
    <cellStyle name="Normalny 2 97 6 2 85 3" xfId="29828"/>
    <cellStyle name="Normalny 2 97 6 2 85 4" xfId="29829"/>
    <cellStyle name="Normalny 2 97 6 2 85 5" xfId="29830"/>
    <cellStyle name="Normalny 2 97 6 2 85 6" xfId="29831"/>
    <cellStyle name="Normalny 2 97 6 2 86" xfId="29832"/>
    <cellStyle name="Normalny 2 97 6 2 86 2" xfId="29833"/>
    <cellStyle name="Normalny 2 97 6 2 86 3" xfId="29834"/>
    <cellStyle name="Normalny 2 97 6 2 86 4" xfId="29835"/>
    <cellStyle name="Normalny 2 97 6 2 86 5" xfId="29836"/>
    <cellStyle name="Normalny 2 97 6 2 86 6" xfId="29837"/>
    <cellStyle name="Normalny 2 97 6 2 87" xfId="29838"/>
    <cellStyle name="Normalny 2 97 6 2 87 2" xfId="29839"/>
    <cellStyle name="Normalny 2 97 6 2 87 3" xfId="29840"/>
    <cellStyle name="Normalny 2 97 6 2 87 4" xfId="29841"/>
    <cellStyle name="Normalny 2 97 6 2 87 5" xfId="29842"/>
    <cellStyle name="Normalny 2 97 6 2 87 6" xfId="29843"/>
    <cellStyle name="Normalny 2 97 6 2 88" xfId="29844"/>
    <cellStyle name="Normalny 2 97 6 2 88 2" xfId="29845"/>
    <cellStyle name="Normalny 2 97 6 2 88 3" xfId="29846"/>
    <cellStyle name="Normalny 2 97 6 2 88 4" xfId="29847"/>
    <cellStyle name="Normalny 2 97 6 2 88 5" xfId="29848"/>
    <cellStyle name="Normalny 2 97 6 2 88 6" xfId="29849"/>
    <cellStyle name="Normalny 2 97 6 2 89" xfId="29850"/>
    <cellStyle name="Normalny 2 97 6 2 89 2" xfId="29851"/>
    <cellStyle name="Normalny 2 97 6 2 89 3" xfId="29852"/>
    <cellStyle name="Normalny 2 97 6 2 89 4" xfId="29853"/>
    <cellStyle name="Normalny 2 97 6 2 89 5" xfId="29854"/>
    <cellStyle name="Normalny 2 97 6 2 89 6" xfId="29855"/>
    <cellStyle name="Normalny 2 97 6 2 9" xfId="29856"/>
    <cellStyle name="Normalny 2 97 6 2 9 2" xfId="29857"/>
    <cellStyle name="Normalny 2 97 6 2 9 3" xfId="29858"/>
    <cellStyle name="Normalny 2 97 6 2 9 4" xfId="29859"/>
    <cellStyle name="Normalny 2 97 6 2 9 5" xfId="29860"/>
    <cellStyle name="Normalny 2 97 6 2 9 6" xfId="29861"/>
    <cellStyle name="Normalny 2 97 6 2 90" xfId="29862"/>
    <cellStyle name="Normalny 2 97 6 2 90 2" xfId="29863"/>
    <cellStyle name="Normalny 2 97 6 2 90 3" xfId="29864"/>
    <cellStyle name="Normalny 2 97 6 2 90 4" xfId="29865"/>
    <cellStyle name="Normalny 2 97 6 2 90 5" xfId="29866"/>
    <cellStyle name="Normalny 2 97 6 2 90 6" xfId="29867"/>
    <cellStyle name="Normalny 2 97 6 2 91" xfId="29868"/>
    <cellStyle name="Normalny 2 97 6 2 91 2" xfId="29869"/>
    <cellStyle name="Normalny 2 97 6 2 91 3" xfId="29870"/>
    <cellStyle name="Normalny 2 97 6 2 91 4" xfId="29871"/>
    <cellStyle name="Normalny 2 97 6 2 91 5" xfId="29872"/>
    <cellStyle name="Normalny 2 97 6 2 91 6" xfId="29873"/>
    <cellStyle name="Normalny 2 97 6 2 92" xfId="29874"/>
    <cellStyle name="Normalny 2 97 6 2 92 2" xfId="29875"/>
    <cellStyle name="Normalny 2 97 6 2 92 3" xfId="29876"/>
    <cellStyle name="Normalny 2 97 6 2 92 4" xfId="29877"/>
    <cellStyle name="Normalny 2 97 6 2 92 5" xfId="29878"/>
    <cellStyle name="Normalny 2 97 6 2 92 6" xfId="29879"/>
    <cellStyle name="Normalny 2 97 6 2 93" xfId="29880"/>
    <cellStyle name="Normalny 2 97 6 2 93 2" xfId="29881"/>
    <cellStyle name="Normalny 2 97 6 2 93 3" xfId="29882"/>
    <cellStyle name="Normalny 2 97 6 2 93 4" xfId="29883"/>
    <cellStyle name="Normalny 2 97 6 2 93 5" xfId="29884"/>
    <cellStyle name="Normalny 2 97 6 2 93 6" xfId="29885"/>
    <cellStyle name="Normalny 2 97 6 2 94" xfId="29886"/>
    <cellStyle name="Normalny 2 97 6 2 94 2" xfId="29887"/>
    <cellStyle name="Normalny 2 97 6 2 94 3" xfId="29888"/>
    <cellStyle name="Normalny 2 97 6 2 94 4" xfId="29889"/>
    <cellStyle name="Normalny 2 97 6 2 94 5" xfId="29890"/>
    <cellStyle name="Normalny 2 97 6 2 94 6" xfId="29891"/>
    <cellStyle name="Normalny 2 97 6 2 95" xfId="29892"/>
    <cellStyle name="Normalny 2 97 6 2 96" xfId="29893"/>
    <cellStyle name="Normalny 2 97 6 2 97" xfId="29894"/>
    <cellStyle name="Normalny 2 97 6 2 98" xfId="29895"/>
    <cellStyle name="Normalny 2 97 6 2 99" xfId="29896"/>
    <cellStyle name="Normalny 2 97 6 20" xfId="29897"/>
    <cellStyle name="Normalny 2 97 6 21" xfId="29898"/>
    <cellStyle name="Normalny 2 97 6 22" xfId="29899"/>
    <cellStyle name="Normalny 2 97 6 23" xfId="29900"/>
    <cellStyle name="Normalny 2 97 6 24" xfId="29901"/>
    <cellStyle name="Normalny 2 97 6 25" xfId="29902"/>
    <cellStyle name="Normalny 2 97 6 26" xfId="29903"/>
    <cellStyle name="Normalny 2 97 6 27" xfId="29904"/>
    <cellStyle name="Normalny 2 97 6 28" xfId="29905"/>
    <cellStyle name="Normalny 2 97 6 29" xfId="29906"/>
    <cellStyle name="Normalny 2 97 6 3" xfId="29907"/>
    <cellStyle name="Normalny 2 97 6 3 10" xfId="29908"/>
    <cellStyle name="Normalny 2 97 6 3 10 2" xfId="29909"/>
    <cellStyle name="Normalny 2 97 6 3 10 3" xfId="29910"/>
    <cellStyle name="Normalny 2 97 6 3 10 4" xfId="29911"/>
    <cellStyle name="Normalny 2 97 6 3 10 5" xfId="29912"/>
    <cellStyle name="Normalny 2 97 6 3 10 6" xfId="29913"/>
    <cellStyle name="Normalny 2 97 6 3 11" xfId="29914"/>
    <cellStyle name="Normalny 2 97 6 3 11 2" xfId="29915"/>
    <cellStyle name="Normalny 2 97 6 3 11 3" xfId="29916"/>
    <cellStyle name="Normalny 2 97 6 3 11 4" xfId="29917"/>
    <cellStyle name="Normalny 2 97 6 3 11 5" xfId="29918"/>
    <cellStyle name="Normalny 2 97 6 3 11 6" xfId="29919"/>
    <cellStyle name="Normalny 2 97 6 3 12" xfId="29920"/>
    <cellStyle name="Normalny 2 97 6 3 12 2" xfId="29921"/>
    <cellStyle name="Normalny 2 97 6 3 12 3" xfId="29922"/>
    <cellStyle name="Normalny 2 97 6 3 12 4" xfId="29923"/>
    <cellStyle name="Normalny 2 97 6 3 12 5" xfId="29924"/>
    <cellStyle name="Normalny 2 97 6 3 12 6" xfId="29925"/>
    <cellStyle name="Normalny 2 97 6 3 13" xfId="29926"/>
    <cellStyle name="Normalny 2 97 6 3 13 2" xfId="29927"/>
    <cellStyle name="Normalny 2 97 6 3 13 3" xfId="29928"/>
    <cellStyle name="Normalny 2 97 6 3 13 4" xfId="29929"/>
    <cellStyle name="Normalny 2 97 6 3 13 5" xfId="29930"/>
    <cellStyle name="Normalny 2 97 6 3 13 6" xfId="29931"/>
    <cellStyle name="Normalny 2 97 6 3 14" xfId="29932"/>
    <cellStyle name="Normalny 2 97 6 3 14 2" xfId="29933"/>
    <cellStyle name="Normalny 2 97 6 3 14 3" xfId="29934"/>
    <cellStyle name="Normalny 2 97 6 3 14 4" xfId="29935"/>
    <cellStyle name="Normalny 2 97 6 3 14 5" xfId="29936"/>
    <cellStyle name="Normalny 2 97 6 3 14 6" xfId="29937"/>
    <cellStyle name="Normalny 2 97 6 3 15" xfId="29938"/>
    <cellStyle name="Normalny 2 97 6 3 15 2" xfId="29939"/>
    <cellStyle name="Normalny 2 97 6 3 15 3" xfId="29940"/>
    <cellStyle name="Normalny 2 97 6 3 15 4" xfId="29941"/>
    <cellStyle name="Normalny 2 97 6 3 15 5" xfId="29942"/>
    <cellStyle name="Normalny 2 97 6 3 15 6" xfId="29943"/>
    <cellStyle name="Normalny 2 97 6 3 16" xfId="29944"/>
    <cellStyle name="Normalny 2 97 6 3 16 2" xfId="29945"/>
    <cellStyle name="Normalny 2 97 6 3 16 3" xfId="29946"/>
    <cellStyle name="Normalny 2 97 6 3 16 4" xfId="29947"/>
    <cellStyle name="Normalny 2 97 6 3 16 5" xfId="29948"/>
    <cellStyle name="Normalny 2 97 6 3 16 6" xfId="29949"/>
    <cellStyle name="Normalny 2 97 6 3 17" xfId="29950"/>
    <cellStyle name="Normalny 2 97 6 3 17 2" xfId="29951"/>
    <cellStyle name="Normalny 2 97 6 3 17 3" xfId="29952"/>
    <cellStyle name="Normalny 2 97 6 3 17 4" xfId="29953"/>
    <cellStyle name="Normalny 2 97 6 3 17 5" xfId="29954"/>
    <cellStyle name="Normalny 2 97 6 3 17 6" xfId="29955"/>
    <cellStyle name="Normalny 2 97 6 3 18" xfId="29956"/>
    <cellStyle name="Normalny 2 97 6 3 18 2" xfId="29957"/>
    <cellStyle name="Normalny 2 97 6 3 18 3" xfId="29958"/>
    <cellStyle name="Normalny 2 97 6 3 18 4" xfId="29959"/>
    <cellStyle name="Normalny 2 97 6 3 18 5" xfId="29960"/>
    <cellStyle name="Normalny 2 97 6 3 18 6" xfId="29961"/>
    <cellStyle name="Normalny 2 97 6 3 19" xfId="29962"/>
    <cellStyle name="Normalny 2 97 6 3 19 2" xfId="29963"/>
    <cellStyle name="Normalny 2 97 6 3 19 3" xfId="29964"/>
    <cellStyle name="Normalny 2 97 6 3 19 4" xfId="29965"/>
    <cellStyle name="Normalny 2 97 6 3 19 5" xfId="29966"/>
    <cellStyle name="Normalny 2 97 6 3 19 6" xfId="29967"/>
    <cellStyle name="Normalny 2 97 6 3 2" xfId="29968"/>
    <cellStyle name="Normalny 2 97 6 3 2 10" xfId="29969"/>
    <cellStyle name="Normalny 2 97 6 3 2 11" xfId="29970"/>
    <cellStyle name="Normalny 2 97 6 3 2 12" xfId="29971"/>
    <cellStyle name="Normalny 2 97 6 3 2 13" xfId="29972"/>
    <cellStyle name="Normalny 2 97 6 3 2 14" xfId="29973"/>
    <cellStyle name="Normalny 2 97 6 3 2 15" xfId="29974"/>
    <cellStyle name="Normalny 2 97 6 3 2 16" xfId="29975"/>
    <cellStyle name="Normalny 2 97 6 3 2 17" xfId="29976"/>
    <cellStyle name="Normalny 2 97 6 3 2 18" xfId="29977"/>
    <cellStyle name="Normalny 2 97 6 3 2 19" xfId="29978"/>
    <cellStyle name="Normalny 2 97 6 3 2 2" xfId="29979"/>
    <cellStyle name="Normalny 2 97 6 3 2 2 2" xfId="29980"/>
    <cellStyle name="Normalny 2 97 6 3 2 2 3" xfId="29981"/>
    <cellStyle name="Normalny 2 97 6 3 2 2 4" xfId="29982"/>
    <cellStyle name="Normalny 2 97 6 3 2 2 5" xfId="29983"/>
    <cellStyle name="Normalny 2 97 6 3 2 2 6" xfId="29984"/>
    <cellStyle name="Normalny 2 97 6 3 2 20" xfId="29985"/>
    <cellStyle name="Normalny 2 97 6 3 2 21" xfId="29986"/>
    <cellStyle name="Normalny 2 97 6 3 2 22" xfId="29987"/>
    <cellStyle name="Normalny 2 97 6 3 2 23" xfId="29988"/>
    <cellStyle name="Normalny 2 97 6 3 2 24" xfId="29989"/>
    <cellStyle name="Normalny 2 97 6 3 2 3" xfId="29990"/>
    <cellStyle name="Normalny 2 97 6 3 2 4" xfId="29991"/>
    <cellStyle name="Normalny 2 97 6 3 2 5" xfId="29992"/>
    <cellStyle name="Normalny 2 97 6 3 2 6" xfId="29993"/>
    <cellStyle name="Normalny 2 97 6 3 2 7" xfId="29994"/>
    <cellStyle name="Normalny 2 97 6 3 2 8" xfId="29995"/>
    <cellStyle name="Normalny 2 97 6 3 2 9" xfId="29996"/>
    <cellStyle name="Normalny 2 97 6 3 20" xfId="29997"/>
    <cellStyle name="Normalny 2 97 6 3 20 2" xfId="29998"/>
    <cellStyle name="Normalny 2 97 6 3 20 3" xfId="29999"/>
    <cellStyle name="Normalny 2 97 6 3 20 4" xfId="30000"/>
    <cellStyle name="Normalny 2 97 6 3 20 5" xfId="30001"/>
    <cellStyle name="Normalny 2 97 6 3 20 6" xfId="30002"/>
    <cellStyle name="Normalny 2 97 6 3 21" xfId="30003"/>
    <cellStyle name="Normalny 2 97 6 3 21 2" xfId="30004"/>
    <cellStyle name="Normalny 2 97 6 3 21 3" xfId="30005"/>
    <cellStyle name="Normalny 2 97 6 3 21 4" xfId="30006"/>
    <cellStyle name="Normalny 2 97 6 3 21 5" xfId="30007"/>
    <cellStyle name="Normalny 2 97 6 3 21 6" xfId="30008"/>
    <cellStyle name="Normalny 2 97 6 3 22" xfId="30009"/>
    <cellStyle name="Normalny 2 97 6 3 22 2" xfId="30010"/>
    <cellStyle name="Normalny 2 97 6 3 22 3" xfId="30011"/>
    <cellStyle name="Normalny 2 97 6 3 22 4" xfId="30012"/>
    <cellStyle name="Normalny 2 97 6 3 22 5" xfId="30013"/>
    <cellStyle name="Normalny 2 97 6 3 22 6" xfId="30014"/>
    <cellStyle name="Normalny 2 97 6 3 23" xfId="30015"/>
    <cellStyle name="Normalny 2 97 6 3 23 2" xfId="30016"/>
    <cellStyle name="Normalny 2 97 6 3 23 3" xfId="30017"/>
    <cellStyle name="Normalny 2 97 6 3 23 4" xfId="30018"/>
    <cellStyle name="Normalny 2 97 6 3 23 5" xfId="30019"/>
    <cellStyle name="Normalny 2 97 6 3 23 6" xfId="30020"/>
    <cellStyle name="Normalny 2 97 6 3 24" xfId="30021"/>
    <cellStyle name="Normalny 2 97 6 3 24 2" xfId="30022"/>
    <cellStyle name="Normalny 2 97 6 3 24 3" xfId="30023"/>
    <cellStyle name="Normalny 2 97 6 3 24 4" xfId="30024"/>
    <cellStyle name="Normalny 2 97 6 3 24 5" xfId="30025"/>
    <cellStyle name="Normalny 2 97 6 3 24 6" xfId="30026"/>
    <cellStyle name="Normalny 2 97 6 3 25" xfId="30027"/>
    <cellStyle name="Normalny 2 97 6 3 25 2" xfId="30028"/>
    <cellStyle name="Normalny 2 97 6 3 25 3" xfId="30029"/>
    <cellStyle name="Normalny 2 97 6 3 25 4" xfId="30030"/>
    <cellStyle name="Normalny 2 97 6 3 25 5" xfId="30031"/>
    <cellStyle name="Normalny 2 97 6 3 25 6" xfId="30032"/>
    <cellStyle name="Normalny 2 97 6 3 26" xfId="30033"/>
    <cellStyle name="Normalny 2 97 6 3 26 2" xfId="30034"/>
    <cellStyle name="Normalny 2 97 6 3 26 3" xfId="30035"/>
    <cellStyle name="Normalny 2 97 6 3 26 4" xfId="30036"/>
    <cellStyle name="Normalny 2 97 6 3 26 5" xfId="30037"/>
    <cellStyle name="Normalny 2 97 6 3 26 6" xfId="30038"/>
    <cellStyle name="Normalny 2 97 6 3 27" xfId="30039"/>
    <cellStyle name="Normalny 2 97 6 3 28" xfId="30040"/>
    <cellStyle name="Normalny 2 97 6 3 29" xfId="30041"/>
    <cellStyle name="Normalny 2 97 6 3 3" xfId="30042"/>
    <cellStyle name="Normalny 2 97 6 3 30" xfId="30043"/>
    <cellStyle name="Normalny 2 97 6 3 31" xfId="30044"/>
    <cellStyle name="Normalny 2 97 6 3 32" xfId="30045"/>
    <cellStyle name="Normalny 2 97 6 3 4" xfId="30046"/>
    <cellStyle name="Normalny 2 97 6 3 5" xfId="30047"/>
    <cellStyle name="Normalny 2 97 6 3 5 2" xfId="30048"/>
    <cellStyle name="Normalny 2 97 6 3 5 2 2" xfId="30049"/>
    <cellStyle name="Normalny 2 97 6 3 5 2 3" xfId="30050"/>
    <cellStyle name="Normalny 2 97 6 3 5 2 4" xfId="30051"/>
    <cellStyle name="Normalny 2 97 6 3 5 2 5" xfId="30052"/>
    <cellStyle name="Normalny 2 97 6 3 5 2 6" xfId="30053"/>
    <cellStyle name="Normalny 2 97 6 3 6" xfId="30054"/>
    <cellStyle name="Normalny 2 97 6 3 6 2" xfId="30055"/>
    <cellStyle name="Normalny 2 97 6 3 6 3" xfId="30056"/>
    <cellStyle name="Normalny 2 97 6 3 6 4" xfId="30057"/>
    <cellStyle name="Normalny 2 97 6 3 6 5" xfId="30058"/>
    <cellStyle name="Normalny 2 97 6 3 6 6" xfId="30059"/>
    <cellStyle name="Normalny 2 97 6 3 7" xfId="30060"/>
    <cellStyle name="Normalny 2 97 6 3 7 2" xfId="30061"/>
    <cellStyle name="Normalny 2 97 6 3 7 3" xfId="30062"/>
    <cellStyle name="Normalny 2 97 6 3 7 4" xfId="30063"/>
    <cellStyle name="Normalny 2 97 6 3 7 5" xfId="30064"/>
    <cellStyle name="Normalny 2 97 6 3 7 6" xfId="30065"/>
    <cellStyle name="Normalny 2 97 6 3 8" xfId="30066"/>
    <cellStyle name="Normalny 2 97 6 3 8 2" xfId="30067"/>
    <cellStyle name="Normalny 2 97 6 3 8 3" xfId="30068"/>
    <cellStyle name="Normalny 2 97 6 3 8 4" xfId="30069"/>
    <cellStyle name="Normalny 2 97 6 3 8 5" xfId="30070"/>
    <cellStyle name="Normalny 2 97 6 3 8 6" xfId="30071"/>
    <cellStyle name="Normalny 2 97 6 3 9" xfId="30072"/>
    <cellStyle name="Normalny 2 97 6 3 9 2" xfId="30073"/>
    <cellStyle name="Normalny 2 97 6 3 9 3" xfId="30074"/>
    <cellStyle name="Normalny 2 97 6 3 9 4" xfId="30075"/>
    <cellStyle name="Normalny 2 97 6 3 9 5" xfId="30076"/>
    <cellStyle name="Normalny 2 97 6 3 9 6" xfId="30077"/>
    <cellStyle name="Normalny 2 97 6 30" xfId="30078"/>
    <cellStyle name="Normalny 2 97 6 31" xfId="30079"/>
    <cellStyle name="Normalny 2 97 6 32" xfId="30080"/>
    <cellStyle name="Normalny 2 97 6 33" xfId="30081"/>
    <cellStyle name="Normalny 2 97 6 34" xfId="30082"/>
    <cellStyle name="Normalny 2 97 6 35" xfId="30083"/>
    <cellStyle name="Normalny 2 97 6 36" xfId="30084"/>
    <cellStyle name="Normalny 2 97 6 37" xfId="30085"/>
    <cellStyle name="Normalny 2 97 6 38" xfId="30086"/>
    <cellStyle name="Normalny 2 97 6 39" xfId="30087"/>
    <cellStyle name="Normalny 2 97 6 4" xfId="30088"/>
    <cellStyle name="Normalny 2 97 6 40" xfId="30089"/>
    <cellStyle name="Normalny 2 97 6 41" xfId="30090"/>
    <cellStyle name="Normalny 2 97 6 42" xfId="30091"/>
    <cellStyle name="Normalny 2 97 6 43" xfId="30092"/>
    <cellStyle name="Normalny 2 97 6 44" xfId="30093"/>
    <cellStyle name="Normalny 2 97 6 45" xfId="30094"/>
    <cellStyle name="Normalny 2 97 6 46" xfId="30095"/>
    <cellStyle name="Normalny 2 97 6 47" xfId="30096"/>
    <cellStyle name="Normalny 2 97 6 48" xfId="30097"/>
    <cellStyle name="Normalny 2 97 6 49" xfId="30098"/>
    <cellStyle name="Normalny 2 97 6 5" xfId="30099"/>
    <cellStyle name="Normalny 2 97 6 50" xfId="30100"/>
    <cellStyle name="Normalny 2 97 6 51" xfId="30101"/>
    <cellStyle name="Normalny 2 97 6 52" xfId="30102"/>
    <cellStyle name="Normalny 2 97 6 53" xfId="30103"/>
    <cellStyle name="Normalny 2 97 6 54" xfId="30104"/>
    <cellStyle name="Normalny 2 97 6 55" xfId="30105"/>
    <cellStyle name="Normalny 2 97 6 56" xfId="30106"/>
    <cellStyle name="Normalny 2 97 6 57" xfId="30107"/>
    <cellStyle name="Normalny 2 97 6 58" xfId="30108"/>
    <cellStyle name="Normalny 2 97 6 59" xfId="30109"/>
    <cellStyle name="Normalny 2 97 6 6" xfId="30110"/>
    <cellStyle name="Normalny 2 97 6 60" xfId="30111"/>
    <cellStyle name="Normalny 2 97 6 61" xfId="30112"/>
    <cellStyle name="Normalny 2 97 6 62" xfId="30113"/>
    <cellStyle name="Normalny 2 97 6 63" xfId="30114"/>
    <cellStyle name="Normalny 2 97 6 64" xfId="30115"/>
    <cellStyle name="Normalny 2 97 6 65" xfId="30116"/>
    <cellStyle name="Normalny 2 97 6 66" xfId="30117"/>
    <cellStyle name="Normalny 2 97 6 67" xfId="30118"/>
    <cellStyle name="Normalny 2 97 6 68" xfId="30119"/>
    <cellStyle name="Normalny 2 97 6 69" xfId="30120"/>
    <cellStyle name="Normalny 2 97 6 7" xfId="30121"/>
    <cellStyle name="Normalny 2 97 6 70" xfId="30122"/>
    <cellStyle name="Normalny 2 97 6 71" xfId="30123"/>
    <cellStyle name="Normalny 2 97 6 72" xfId="30124"/>
    <cellStyle name="Normalny 2 97 6 73" xfId="30125"/>
    <cellStyle name="Normalny 2 97 6 73 10" xfId="30126"/>
    <cellStyle name="Normalny 2 97 6 73 10 2" xfId="30127"/>
    <cellStyle name="Normalny 2 97 6 73 10 3" xfId="30128"/>
    <cellStyle name="Normalny 2 97 6 73 10 4" xfId="30129"/>
    <cellStyle name="Normalny 2 97 6 73 10 5" xfId="30130"/>
    <cellStyle name="Normalny 2 97 6 73 10 6" xfId="30131"/>
    <cellStyle name="Normalny 2 97 6 73 11" xfId="30132"/>
    <cellStyle name="Normalny 2 97 6 73 11 2" xfId="30133"/>
    <cellStyle name="Normalny 2 97 6 73 11 3" xfId="30134"/>
    <cellStyle name="Normalny 2 97 6 73 11 4" xfId="30135"/>
    <cellStyle name="Normalny 2 97 6 73 11 5" xfId="30136"/>
    <cellStyle name="Normalny 2 97 6 73 11 6" xfId="30137"/>
    <cellStyle name="Normalny 2 97 6 73 12" xfId="30138"/>
    <cellStyle name="Normalny 2 97 6 73 12 2" xfId="30139"/>
    <cellStyle name="Normalny 2 97 6 73 12 3" xfId="30140"/>
    <cellStyle name="Normalny 2 97 6 73 12 4" xfId="30141"/>
    <cellStyle name="Normalny 2 97 6 73 12 5" xfId="30142"/>
    <cellStyle name="Normalny 2 97 6 73 12 6" xfId="30143"/>
    <cellStyle name="Normalny 2 97 6 73 13" xfId="30144"/>
    <cellStyle name="Normalny 2 97 6 73 13 2" xfId="30145"/>
    <cellStyle name="Normalny 2 97 6 73 13 3" xfId="30146"/>
    <cellStyle name="Normalny 2 97 6 73 13 4" xfId="30147"/>
    <cellStyle name="Normalny 2 97 6 73 13 5" xfId="30148"/>
    <cellStyle name="Normalny 2 97 6 73 13 6" xfId="30149"/>
    <cellStyle name="Normalny 2 97 6 73 14" xfId="30150"/>
    <cellStyle name="Normalny 2 97 6 73 14 2" xfId="30151"/>
    <cellStyle name="Normalny 2 97 6 73 14 3" xfId="30152"/>
    <cellStyle name="Normalny 2 97 6 73 14 4" xfId="30153"/>
    <cellStyle name="Normalny 2 97 6 73 14 5" xfId="30154"/>
    <cellStyle name="Normalny 2 97 6 73 14 6" xfId="30155"/>
    <cellStyle name="Normalny 2 97 6 73 15" xfId="30156"/>
    <cellStyle name="Normalny 2 97 6 73 15 2" xfId="30157"/>
    <cellStyle name="Normalny 2 97 6 73 15 3" xfId="30158"/>
    <cellStyle name="Normalny 2 97 6 73 15 4" xfId="30159"/>
    <cellStyle name="Normalny 2 97 6 73 15 5" xfId="30160"/>
    <cellStyle name="Normalny 2 97 6 73 15 6" xfId="30161"/>
    <cellStyle name="Normalny 2 97 6 73 16" xfId="30162"/>
    <cellStyle name="Normalny 2 97 6 73 16 2" xfId="30163"/>
    <cellStyle name="Normalny 2 97 6 73 16 3" xfId="30164"/>
    <cellStyle name="Normalny 2 97 6 73 16 4" xfId="30165"/>
    <cellStyle name="Normalny 2 97 6 73 16 5" xfId="30166"/>
    <cellStyle name="Normalny 2 97 6 73 16 6" xfId="30167"/>
    <cellStyle name="Normalny 2 97 6 73 17" xfId="30168"/>
    <cellStyle name="Normalny 2 97 6 73 17 2" xfId="30169"/>
    <cellStyle name="Normalny 2 97 6 73 17 3" xfId="30170"/>
    <cellStyle name="Normalny 2 97 6 73 17 4" xfId="30171"/>
    <cellStyle name="Normalny 2 97 6 73 17 5" xfId="30172"/>
    <cellStyle name="Normalny 2 97 6 73 17 6" xfId="30173"/>
    <cellStyle name="Normalny 2 97 6 73 18" xfId="30174"/>
    <cellStyle name="Normalny 2 97 6 73 18 2" xfId="30175"/>
    <cellStyle name="Normalny 2 97 6 73 18 3" xfId="30176"/>
    <cellStyle name="Normalny 2 97 6 73 18 4" xfId="30177"/>
    <cellStyle name="Normalny 2 97 6 73 18 5" xfId="30178"/>
    <cellStyle name="Normalny 2 97 6 73 18 6" xfId="30179"/>
    <cellStyle name="Normalny 2 97 6 73 19" xfId="30180"/>
    <cellStyle name="Normalny 2 97 6 73 19 2" xfId="30181"/>
    <cellStyle name="Normalny 2 97 6 73 19 3" xfId="30182"/>
    <cellStyle name="Normalny 2 97 6 73 19 4" xfId="30183"/>
    <cellStyle name="Normalny 2 97 6 73 19 5" xfId="30184"/>
    <cellStyle name="Normalny 2 97 6 73 19 6" xfId="30185"/>
    <cellStyle name="Normalny 2 97 6 73 2" xfId="30186"/>
    <cellStyle name="Normalny 2 97 6 73 2 2" xfId="30187"/>
    <cellStyle name="Normalny 2 97 6 73 2 2 2" xfId="30188"/>
    <cellStyle name="Normalny 2 97 6 73 2 2 3" xfId="30189"/>
    <cellStyle name="Normalny 2 97 6 73 2 2 4" xfId="30190"/>
    <cellStyle name="Normalny 2 97 6 73 2 2 5" xfId="30191"/>
    <cellStyle name="Normalny 2 97 6 73 2 2 6" xfId="30192"/>
    <cellStyle name="Normalny 2 97 6 73 20" xfId="30193"/>
    <cellStyle name="Normalny 2 97 6 73 20 2" xfId="30194"/>
    <cellStyle name="Normalny 2 97 6 73 20 3" xfId="30195"/>
    <cellStyle name="Normalny 2 97 6 73 20 4" xfId="30196"/>
    <cellStyle name="Normalny 2 97 6 73 20 5" xfId="30197"/>
    <cellStyle name="Normalny 2 97 6 73 20 6" xfId="30198"/>
    <cellStyle name="Normalny 2 97 6 73 21" xfId="30199"/>
    <cellStyle name="Normalny 2 97 6 73 21 2" xfId="30200"/>
    <cellStyle name="Normalny 2 97 6 73 21 3" xfId="30201"/>
    <cellStyle name="Normalny 2 97 6 73 21 4" xfId="30202"/>
    <cellStyle name="Normalny 2 97 6 73 21 5" xfId="30203"/>
    <cellStyle name="Normalny 2 97 6 73 21 6" xfId="30204"/>
    <cellStyle name="Normalny 2 97 6 73 22" xfId="30205"/>
    <cellStyle name="Normalny 2 97 6 73 22 2" xfId="30206"/>
    <cellStyle name="Normalny 2 97 6 73 22 3" xfId="30207"/>
    <cellStyle name="Normalny 2 97 6 73 22 4" xfId="30208"/>
    <cellStyle name="Normalny 2 97 6 73 22 5" xfId="30209"/>
    <cellStyle name="Normalny 2 97 6 73 22 6" xfId="30210"/>
    <cellStyle name="Normalny 2 97 6 73 23" xfId="30211"/>
    <cellStyle name="Normalny 2 97 6 73 23 2" xfId="30212"/>
    <cellStyle name="Normalny 2 97 6 73 23 3" xfId="30213"/>
    <cellStyle name="Normalny 2 97 6 73 23 4" xfId="30214"/>
    <cellStyle name="Normalny 2 97 6 73 23 5" xfId="30215"/>
    <cellStyle name="Normalny 2 97 6 73 23 6" xfId="30216"/>
    <cellStyle name="Normalny 2 97 6 73 24" xfId="30217"/>
    <cellStyle name="Normalny 2 97 6 73 24 2" xfId="30218"/>
    <cellStyle name="Normalny 2 97 6 73 24 3" xfId="30219"/>
    <cellStyle name="Normalny 2 97 6 73 24 4" xfId="30220"/>
    <cellStyle name="Normalny 2 97 6 73 24 5" xfId="30221"/>
    <cellStyle name="Normalny 2 97 6 73 24 6" xfId="30222"/>
    <cellStyle name="Normalny 2 97 6 73 25" xfId="30223"/>
    <cellStyle name="Normalny 2 97 6 73 26" xfId="30224"/>
    <cellStyle name="Normalny 2 97 6 73 27" xfId="30225"/>
    <cellStyle name="Normalny 2 97 6 73 28" xfId="30226"/>
    <cellStyle name="Normalny 2 97 6 73 3" xfId="30227"/>
    <cellStyle name="Normalny 2 97 6 73 3 2" xfId="30228"/>
    <cellStyle name="Normalny 2 97 6 73 3 3" xfId="30229"/>
    <cellStyle name="Normalny 2 97 6 73 3 4" xfId="30230"/>
    <cellStyle name="Normalny 2 97 6 73 3 5" xfId="30231"/>
    <cellStyle name="Normalny 2 97 6 73 3 6" xfId="30232"/>
    <cellStyle name="Normalny 2 97 6 73 4" xfId="30233"/>
    <cellStyle name="Normalny 2 97 6 73 4 2" xfId="30234"/>
    <cellStyle name="Normalny 2 97 6 73 4 3" xfId="30235"/>
    <cellStyle name="Normalny 2 97 6 73 4 4" xfId="30236"/>
    <cellStyle name="Normalny 2 97 6 73 4 5" xfId="30237"/>
    <cellStyle name="Normalny 2 97 6 73 4 6" xfId="30238"/>
    <cellStyle name="Normalny 2 97 6 73 5" xfId="30239"/>
    <cellStyle name="Normalny 2 97 6 73 5 2" xfId="30240"/>
    <cellStyle name="Normalny 2 97 6 73 5 3" xfId="30241"/>
    <cellStyle name="Normalny 2 97 6 73 5 4" xfId="30242"/>
    <cellStyle name="Normalny 2 97 6 73 5 5" xfId="30243"/>
    <cellStyle name="Normalny 2 97 6 73 5 6" xfId="30244"/>
    <cellStyle name="Normalny 2 97 6 73 6" xfId="30245"/>
    <cellStyle name="Normalny 2 97 6 73 6 2" xfId="30246"/>
    <cellStyle name="Normalny 2 97 6 73 6 3" xfId="30247"/>
    <cellStyle name="Normalny 2 97 6 73 6 4" xfId="30248"/>
    <cellStyle name="Normalny 2 97 6 73 6 5" xfId="30249"/>
    <cellStyle name="Normalny 2 97 6 73 6 6" xfId="30250"/>
    <cellStyle name="Normalny 2 97 6 73 7" xfId="30251"/>
    <cellStyle name="Normalny 2 97 6 73 7 2" xfId="30252"/>
    <cellStyle name="Normalny 2 97 6 73 7 3" xfId="30253"/>
    <cellStyle name="Normalny 2 97 6 73 7 4" xfId="30254"/>
    <cellStyle name="Normalny 2 97 6 73 7 5" xfId="30255"/>
    <cellStyle name="Normalny 2 97 6 73 7 6" xfId="30256"/>
    <cellStyle name="Normalny 2 97 6 73 8" xfId="30257"/>
    <cellStyle name="Normalny 2 97 6 73 8 2" xfId="30258"/>
    <cellStyle name="Normalny 2 97 6 73 8 3" xfId="30259"/>
    <cellStyle name="Normalny 2 97 6 73 8 4" xfId="30260"/>
    <cellStyle name="Normalny 2 97 6 73 8 5" xfId="30261"/>
    <cellStyle name="Normalny 2 97 6 73 8 6" xfId="30262"/>
    <cellStyle name="Normalny 2 97 6 73 9" xfId="30263"/>
    <cellStyle name="Normalny 2 97 6 73 9 2" xfId="30264"/>
    <cellStyle name="Normalny 2 97 6 73 9 3" xfId="30265"/>
    <cellStyle name="Normalny 2 97 6 73 9 4" xfId="30266"/>
    <cellStyle name="Normalny 2 97 6 73 9 5" xfId="30267"/>
    <cellStyle name="Normalny 2 97 6 73 9 6" xfId="30268"/>
    <cellStyle name="Normalny 2 97 6 74" xfId="30269"/>
    <cellStyle name="Normalny 2 97 6 74 2" xfId="30270"/>
    <cellStyle name="Normalny 2 97 6 74 3" xfId="30271"/>
    <cellStyle name="Normalny 2 97 6 74 4" xfId="30272"/>
    <cellStyle name="Normalny 2 97 6 74 5" xfId="30273"/>
    <cellStyle name="Normalny 2 97 6 74 6" xfId="30274"/>
    <cellStyle name="Normalny 2 97 6 75" xfId="30275"/>
    <cellStyle name="Normalny 2 97 6 75 2" xfId="30276"/>
    <cellStyle name="Normalny 2 97 6 75 3" xfId="30277"/>
    <cellStyle name="Normalny 2 97 6 75 4" xfId="30278"/>
    <cellStyle name="Normalny 2 97 6 75 5" xfId="30279"/>
    <cellStyle name="Normalny 2 97 6 75 6" xfId="30280"/>
    <cellStyle name="Normalny 2 97 6 76" xfId="30281"/>
    <cellStyle name="Normalny 2 97 6 77" xfId="30282"/>
    <cellStyle name="Normalny 2 97 6 78" xfId="30283"/>
    <cellStyle name="Normalny 2 97 6 79" xfId="30284"/>
    <cellStyle name="Normalny 2 97 6 8" xfId="30285"/>
    <cellStyle name="Normalny 2 97 6 80" xfId="30286"/>
    <cellStyle name="Normalny 2 97 6 81" xfId="30287"/>
    <cellStyle name="Normalny 2 97 6 82" xfId="30288"/>
    <cellStyle name="Normalny 2 97 6 83" xfId="30289"/>
    <cellStyle name="Normalny 2 97 6 84" xfId="30290"/>
    <cellStyle name="Normalny 2 97 6 85" xfId="30291"/>
    <cellStyle name="Normalny 2 97 6 86" xfId="30292"/>
    <cellStyle name="Normalny 2 97 6 87" xfId="30293"/>
    <cellStyle name="Normalny 2 97 6 88" xfId="30294"/>
    <cellStyle name="Normalny 2 97 6 89" xfId="30295"/>
    <cellStyle name="Normalny 2 97 6 9" xfId="30296"/>
    <cellStyle name="Normalny 2 97 6 90" xfId="30297"/>
    <cellStyle name="Normalny 2 97 6 91" xfId="30298"/>
    <cellStyle name="Normalny 2 97 6 92" xfId="30299"/>
    <cellStyle name="Normalny 2 97 6 93" xfId="30300"/>
    <cellStyle name="Normalny 2 97 6 94" xfId="30301"/>
    <cellStyle name="Normalny 2 97 6 95" xfId="30302"/>
    <cellStyle name="Normalny 2 97 6 96" xfId="30303"/>
    <cellStyle name="Normalny 2 97 6 97" xfId="30304"/>
    <cellStyle name="Normalny 2 97 6 97 2" xfId="30305"/>
    <cellStyle name="Normalny 2 97 6 97 3" xfId="30306"/>
    <cellStyle name="Normalny 2 97 6 97 4" xfId="30307"/>
    <cellStyle name="Normalny 2 97 6 97 5" xfId="30308"/>
    <cellStyle name="Normalny 2 97 6 97 6" xfId="30309"/>
    <cellStyle name="Normalny 2 97 6 98" xfId="30310"/>
    <cellStyle name="Normalny 2 97 6 98 2" xfId="30311"/>
    <cellStyle name="Normalny 2 97 6 98 3" xfId="30312"/>
    <cellStyle name="Normalny 2 97 6 98 4" xfId="30313"/>
    <cellStyle name="Normalny 2 97 6 98 5" xfId="30314"/>
    <cellStyle name="Normalny 2 97 6 98 6" xfId="30315"/>
    <cellStyle name="Normalny 2 97 60" xfId="30316"/>
    <cellStyle name="Normalny 2 97 60 2" xfId="30317"/>
    <cellStyle name="Normalny 2 97 60 3" xfId="30318"/>
    <cellStyle name="Normalny 2 97 60 4" xfId="30319"/>
    <cellStyle name="Normalny 2 97 60 5" xfId="30320"/>
    <cellStyle name="Normalny 2 97 60 6" xfId="30321"/>
    <cellStyle name="Normalny 2 97 61" xfId="30322"/>
    <cellStyle name="Normalny 2 97 61 2" xfId="30323"/>
    <cellStyle name="Normalny 2 97 61 3" xfId="30324"/>
    <cellStyle name="Normalny 2 97 61 4" xfId="30325"/>
    <cellStyle name="Normalny 2 97 61 5" xfId="30326"/>
    <cellStyle name="Normalny 2 97 61 6" xfId="30327"/>
    <cellStyle name="Normalny 2 97 62" xfId="30328"/>
    <cellStyle name="Normalny 2 97 62 2" xfId="30329"/>
    <cellStyle name="Normalny 2 97 62 3" xfId="30330"/>
    <cellStyle name="Normalny 2 97 62 4" xfId="30331"/>
    <cellStyle name="Normalny 2 97 62 5" xfId="30332"/>
    <cellStyle name="Normalny 2 97 62 6" xfId="30333"/>
    <cellStyle name="Normalny 2 97 63" xfId="30334"/>
    <cellStyle name="Normalny 2 97 63 2" xfId="30335"/>
    <cellStyle name="Normalny 2 97 63 3" xfId="30336"/>
    <cellStyle name="Normalny 2 97 63 4" xfId="30337"/>
    <cellStyle name="Normalny 2 97 63 5" xfId="30338"/>
    <cellStyle name="Normalny 2 97 63 6" xfId="30339"/>
    <cellStyle name="Normalny 2 97 64" xfId="30340"/>
    <cellStyle name="Normalny 2 97 64 2" xfId="30341"/>
    <cellStyle name="Normalny 2 97 64 3" xfId="30342"/>
    <cellStyle name="Normalny 2 97 64 4" xfId="30343"/>
    <cellStyle name="Normalny 2 97 64 5" xfId="30344"/>
    <cellStyle name="Normalny 2 97 64 6" xfId="30345"/>
    <cellStyle name="Normalny 2 97 65" xfId="30346"/>
    <cellStyle name="Normalny 2 97 65 2" xfId="30347"/>
    <cellStyle name="Normalny 2 97 65 3" xfId="30348"/>
    <cellStyle name="Normalny 2 97 65 4" xfId="30349"/>
    <cellStyle name="Normalny 2 97 65 5" xfId="30350"/>
    <cellStyle name="Normalny 2 97 65 6" xfId="30351"/>
    <cellStyle name="Normalny 2 97 66" xfId="30352"/>
    <cellStyle name="Normalny 2 97 66 2" xfId="30353"/>
    <cellStyle name="Normalny 2 97 66 3" xfId="30354"/>
    <cellStyle name="Normalny 2 97 66 4" xfId="30355"/>
    <cellStyle name="Normalny 2 97 66 5" xfId="30356"/>
    <cellStyle name="Normalny 2 97 66 6" xfId="30357"/>
    <cellStyle name="Normalny 2 97 67" xfId="30358"/>
    <cellStyle name="Normalny 2 97 67 2" xfId="30359"/>
    <cellStyle name="Normalny 2 97 67 3" xfId="30360"/>
    <cellStyle name="Normalny 2 97 67 4" xfId="30361"/>
    <cellStyle name="Normalny 2 97 67 5" xfId="30362"/>
    <cellStyle name="Normalny 2 97 67 6" xfId="30363"/>
    <cellStyle name="Normalny 2 97 68" xfId="30364"/>
    <cellStyle name="Normalny 2 97 68 2" xfId="30365"/>
    <cellStyle name="Normalny 2 97 68 3" xfId="30366"/>
    <cellStyle name="Normalny 2 97 68 4" xfId="30367"/>
    <cellStyle name="Normalny 2 97 68 5" xfId="30368"/>
    <cellStyle name="Normalny 2 97 68 6" xfId="30369"/>
    <cellStyle name="Normalny 2 97 69" xfId="30370"/>
    <cellStyle name="Normalny 2 97 69 2" xfId="30371"/>
    <cellStyle name="Normalny 2 97 69 3" xfId="30372"/>
    <cellStyle name="Normalny 2 97 69 4" xfId="30373"/>
    <cellStyle name="Normalny 2 97 69 5" xfId="30374"/>
    <cellStyle name="Normalny 2 97 69 6" xfId="30375"/>
    <cellStyle name="Normalny 2 97 7" xfId="30376"/>
    <cellStyle name="Normalny 2 97 7 10" xfId="30377"/>
    <cellStyle name="Normalny 2 97 7 10 2" xfId="30378"/>
    <cellStyle name="Normalny 2 97 7 10 3" xfId="30379"/>
    <cellStyle name="Normalny 2 97 7 10 4" xfId="30380"/>
    <cellStyle name="Normalny 2 97 7 10 5" xfId="30381"/>
    <cellStyle name="Normalny 2 97 7 10 6" xfId="30382"/>
    <cellStyle name="Normalny 2 97 7 11" xfId="30383"/>
    <cellStyle name="Normalny 2 97 7 11 2" xfId="30384"/>
    <cellStyle name="Normalny 2 97 7 11 3" xfId="30385"/>
    <cellStyle name="Normalny 2 97 7 11 4" xfId="30386"/>
    <cellStyle name="Normalny 2 97 7 11 5" xfId="30387"/>
    <cellStyle name="Normalny 2 97 7 11 6" xfId="30388"/>
    <cellStyle name="Normalny 2 97 7 12" xfId="30389"/>
    <cellStyle name="Normalny 2 97 7 12 2" xfId="30390"/>
    <cellStyle name="Normalny 2 97 7 12 3" xfId="30391"/>
    <cellStyle name="Normalny 2 97 7 12 4" xfId="30392"/>
    <cellStyle name="Normalny 2 97 7 12 5" xfId="30393"/>
    <cellStyle name="Normalny 2 97 7 12 6" xfId="30394"/>
    <cellStyle name="Normalny 2 97 7 13" xfId="30395"/>
    <cellStyle name="Normalny 2 97 7 13 2" xfId="30396"/>
    <cellStyle name="Normalny 2 97 7 13 3" xfId="30397"/>
    <cellStyle name="Normalny 2 97 7 13 4" xfId="30398"/>
    <cellStyle name="Normalny 2 97 7 13 5" xfId="30399"/>
    <cellStyle name="Normalny 2 97 7 13 6" xfId="30400"/>
    <cellStyle name="Normalny 2 97 7 2" xfId="30401"/>
    <cellStyle name="Normalny 2 97 7 2 2" xfId="30402"/>
    <cellStyle name="Normalny 2 97 7 2 3" xfId="30403"/>
    <cellStyle name="Normalny 2 97 7 2 4" xfId="30404"/>
    <cellStyle name="Normalny 2 97 7 2 5" xfId="30405"/>
    <cellStyle name="Normalny 2 97 7 2 6" xfId="30406"/>
    <cellStyle name="Normalny 2 97 7 3" xfId="30407"/>
    <cellStyle name="Normalny 2 97 7 3 2" xfId="30408"/>
    <cellStyle name="Normalny 2 97 7 3 3" xfId="30409"/>
    <cellStyle name="Normalny 2 97 7 3 4" xfId="30410"/>
    <cellStyle name="Normalny 2 97 7 3 5" xfId="30411"/>
    <cellStyle name="Normalny 2 97 7 3 6" xfId="30412"/>
    <cellStyle name="Normalny 2 97 7 4" xfId="30413"/>
    <cellStyle name="Normalny 2 97 7 4 2" xfId="30414"/>
    <cellStyle name="Normalny 2 97 7 4 3" xfId="30415"/>
    <cellStyle name="Normalny 2 97 7 4 4" xfId="30416"/>
    <cellStyle name="Normalny 2 97 7 4 5" xfId="30417"/>
    <cellStyle name="Normalny 2 97 7 4 6" xfId="30418"/>
    <cellStyle name="Normalny 2 97 7 5" xfId="30419"/>
    <cellStyle name="Normalny 2 97 7 5 2" xfId="30420"/>
    <cellStyle name="Normalny 2 97 7 5 3" xfId="30421"/>
    <cellStyle name="Normalny 2 97 7 5 4" xfId="30422"/>
    <cellStyle name="Normalny 2 97 7 5 5" xfId="30423"/>
    <cellStyle name="Normalny 2 97 7 5 6" xfId="30424"/>
    <cellStyle name="Normalny 2 97 7 6" xfId="30425"/>
    <cellStyle name="Normalny 2 97 7 6 2" xfId="30426"/>
    <cellStyle name="Normalny 2 97 7 6 3" xfId="30427"/>
    <cellStyle name="Normalny 2 97 7 6 4" xfId="30428"/>
    <cellStyle name="Normalny 2 97 7 6 5" xfId="30429"/>
    <cellStyle name="Normalny 2 97 7 6 6" xfId="30430"/>
    <cellStyle name="Normalny 2 97 7 7" xfId="30431"/>
    <cellStyle name="Normalny 2 97 7 7 2" xfId="30432"/>
    <cellStyle name="Normalny 2 97 7 7 3" xfId="30433"/>
    <cellStyle name="Normalny 2 97 7 7 4" xfId="30434"/>
    <cellStyle name="Normalny 2 97 7 7 5" xfId="30435"/>
    <cellStyle name="Normalny 2 97 7 7 6" xfId="30436"/>
    <cellStyle name="Normalny 2 97 7 8" xfId="30437"/>
    <cellStyle name="Normalny 2 97 7 8 2" xfId="30438"/>
    <cellStyle name="Normalny 2 97 7 8 3" xfId="30439"/>
    <cellStyle name="Normalny 2 97 7 8 4" xfId="30440"/>
    <cellStyle name="Normalny 2 97 7 8 5" xfId="30441"/>
    <cellStyle name="Normalny 2 97 7 8 6" xfId="30442"/>
    <cellStyle name="Normalny 2 97 7 9" xfId="30443"/>
    <cellStyle name="Normalny 2 97 7 9 2" xfId="30444"/>
    <cellStyle name="Normalny 2 97 7 9 3" xfId="30445"/>
    <cellStyle name="Normalny 2 97 7 9 4" xfId="30446"/>
    <cellStyle name="Normalny 2 97 7 9 5" xfId="30447"/>
    <cellStyle name="Normalny 2 97 7 9 6" xfId="30448"/>
    <cellStyle name="Normalny 2 97 70" xfId="30449"/>
    <cellStyle name="Normalny 2 97 70 2" xfId="30450"/>
    <cellStyle name="Normalny 2 97 70 3" xfId="30451"/>
    <cellStyle name="Normalny 2 97 70 4" xfId="30452"/>
    <cellStyle name="Normalny 2 97 70 5" xfId="30453"/>
    <cellStyle name="Normalny 2 97 70 6" xfId="30454"/>
    <cellStyle name="Normalny 2 97 71" xfId="30455"/>
    <cellStyle name="Normalny 2 97 71 2" xfId="30456"/>
    <cellStyle name="Normalny 2 97 71 3" xfId="30457"/>
    <cellStyle name="Normalny 2 97 71 4" xfId="30458"/>
    <cellStyle name="Normalny 2 97 71 5" xfId="30459"/>
    <cellStyle name="Normalny 2 97 71 6" xfId="30460"/>
    <cellStyle name="Normalny 2 97 72" xfId="30461"/>
    <cellStyle name="Normalny 2 97 72 2" xfId="30462"/>
    <cellStyle name="Normalny 2 97 72 3" xfId="30463"/>
    <cellStyle name="Normalny 2 97 72 4" xfId="30464"/>
    <cellStyle name="Normalny 2 97 72 5" xfId="30465"/>
    <cellStyle name="Normalny 2 97 72 6" xfId="30466"/>
    <cellStyle name="Normalny 2 97 73" xfId="30467"/>
    <cellStyle name="Normalny 2 97 73 2" xfId="30468"/>
    <cellStyle name="Normalny 2 97 73 3" xfId="30469"/>
    <cellStyle name="Normalny 2 97 73 4" xfId="30470"/>
    <cellStyle name="Normalny 2 97 73 5" xfId="30471"/>
    <cellStyle name="Normalny 2 97 73 6" xfId="30472"/>
    <cellStyle name="Normalny 2 97 74" xfId="30473"/>
    <cellStyle name="Normalny 2 97 74 2" xfId="30474"/>
    <cellStyle name="Normalny 2 97 74 3" xfId="30475"/>
    <cellStyle name="Normalny 2 97 74 4" xfId="30476"/>
    <cellStyle name="Normalny 2 97 74 5" xfId="30477"/>
    <cellStyle name="Normalny 2 97 74 6" xfId="30478"/>
    <cellStyle name="Normalny 2 97 75" xfId="30479"/>
    <cellStyle name="Normalny 2 97 75 2" xfId="30480"/>
    <cellStyle name="Normalny 2 97 75 3" xfId="30481"/>
    <cellStyle name="Normalny 2 97 75 4" xfId="30482"/>
    <cellStyle name="Normalny 2 97 75 5" xfId="30483"/>
    <cellStyle name="Normalny 2 97 75 6" xfId="30484"/>
    <cellStyle name="Normalny 2 97 76" xfId="30485"/>
    <cellStyle name="Normalny 2 97 76 2" xfId="30486"/>
    <cellStyle name="Normalny 2 97 76 3" xfId="30487"/>
    <cellStyle name="Normalny 2 97 76 4" xfId="30488"/>
    <cellStyle name="Normalny 2 97 76 5" xfId="30489"/>
    <cellStyle name="Normalny 2 97 76 6" xfId="30490"/>
    <cellStyle name="Normalny 2 97 77" xfId="30491"/>
    <cellStyle name="Normalny 2 97 77 2" xfId="30492"/>
    <cellStyle name="Normalny 2 97 77 3" xfId="30493"/>
    <cellStyle name="Normalny 2 97 77 4" xfId="30494"/>
    <cellStyle name="Normalny 2 97 77 5" xfId="30495"/>
    <cellStyle name="Normalny 2 97 77 6" xfId="30496"/>
    <cellStyle name="Normalny 2 97 78" xfId="30497"/>
    <cellStyle name="Normalny 2 97 78 2" xfId="30498"/>
    <cellStyle name="Normalny 2 97 78 3" xfId="30499"/>
    <cellStyle name="Normalny 2 97 78 4" xfId="30500"/>
    <cellStyle name="Normalny 2 97 78 5" xfId="30501"/>
    <cellStyle name="Normalny 2 97 78 6" xfId="30502"/>
    <cellStyle name="Normalny 2 97 79" xfId="30503"/>
    <cellStyle name="Normalny 2 97 79 2" xfId="30504"/>
    <cellStyle name="Normalny 2 97 79 3" xfId="30505"/>
    <cellStyle name="Normalny 2 97 79 4" xfId="30506"/>
    <cellStyle name="Normalny 2 97 79 5" xfId="30507"/>
    <cellStyle name="Normalny 2 97 79 6" xfId="30508"/>
    <cellStyle name="Normalny 2 97 8" xfId="30509"/>
    <cellStyle name="Normalny 2 97 8 10" xfId="30510"/>
    <cellStyle name="Normalny 2 97 8 11" xfId="30511"/>
    <cellStyle name="Normalny 2 97 8 12" xfId="30512"/>
    <cellStyle name="Normalny 2 97 8 13" xfId="30513"/>
    <cellStyle name="Normalny 2 97 8 14" xfId="30514"/>
    <cellStyle name="Normalny 2 97 8 15" xfId="30515"/>
    <cellStyle name="Normalny 2 97 8 16" xfId="30516"/>
    <cellStyle name="Normalny 2 97 8 17" xfId="30517"/>
    <cellStyle name="Normalny 2 97 8 18" xfId="30518"/>
    <cellStyle name="Normalny 2 97 8 19" xfId="30519"/>
    <cellStyle name="Normalny 2 97 8 2" xfId="30520"/>
    <cellStyle name="Normalny 2 97 8 2 10" xfId="30521"/>
    <cellStyle name="Normalny 2 97 8 2 10 2" xfId="30522"/>
    <cellStyle name="Normalny 2 97 8 2 10 3" xfId="30523"/>
    <cellStyle name="Normalny 2 97 8 2 10 4" xfId="30524"/>
    <cellStyle name="Normalny 2 97 8 2 10 5" xfId="30525"/>
    <cellStyle name="Normalny 2 97 8 2 10 6" xfId="30526"/>
    <cellStyle name="Normalny 2 97 8 2 11" xfId="30527"/>
    <cellStyle name="Normalny 2 97 8 2 11 2" xfId="30528"/>
    <cellStyle name="Normalny 2 97 8 2 11 3" xfId="30529"/>
    <cellStyle name="Normalny 2 97 8 2 11 4" xfId="30530"/>
    <cellStyle name="Normalny 2 97 8 2 11 5" xfId="30531"/>
    <cellStyle name="Normalny 2 97 8 2 11 6" xfId="30532"/>
    <cellStyle name="Normalny 2 97 8 2 12" xfId="30533"/>
    <cellStyle name="Normalny 2 97 8 2 12 2" xfId="30534"/>
    <cellStyle name="Normalny 2 97 8 2 12 3" xfId="30535"/>
    <cellStyle name="Normalny 2 97 8 2 12 4" xfId="30536"/>
    <cellStyle name="Normalny 2 97 8 2 12 5" xfId="30537"/>
    <cellStyle name="Normalny 2 97 8 2 12 6" xfId="30538"/>
    <cellStyle name="Normalny 2 97 8 2 13" xfId="30539"/>
    <cellStyle name="Normalny 2 97 8 2 13 2" xfId="30540"/>
    <cellStyle name="Normalny 2 97 8 2 13 3" xfId="30541"/>
    <cellStyle name="Normalny 2 97 8 2 13 4" xfId="30542"/>
    <cellStyle name="Normalny 2 97 8 2 13 5" xfId="30543"/>
    <cellStyle name="Normalny 2 97 8 2 13 6" xfId="30544"/>
    <cellStyle name="Normalny 2 97 8 2 14" xfId="30545"/>
    <cellStyle name="Normalny 2 97 8 2 14 2" xfId="30546"/>
    <cellStyle name="Normalny 2 97 8 2 14 3" xfId="30547"/>
    <cellStyle name="Normalny 2 97 8 2 14 4" xfId="30548"/>
    <cellStyle name="Normalny 2 97 8 2 14 5" xfId="30549"/>
    <cellStyle name="Normalny 2 97 8 2 14 6" xfId="30550"/>
    <cellStyle name="Normalny 2 97 8 2 15" xfId="30551"/>
    <cellStyle name="Normalny 2 97 8 2 15 2" xfId="30552"/>
    <cellStyle name="Normalny 2 97 8 2 15 3" xfId="30553"/>
    <cellStyle name="Normalny 2 97 8 2 15 4" xfId="30554"/>
    <cellStyle name="Normalny 2 97 8 2 15 5" xfId="30555"/>
    <cellStyle name="Normalny 2 97 8 2 15 6" xfId="30556"/>
    <cellStyle name="Normalny 2 97 8 2 16" xfId="30557"/>
    <cellStyle name="Normalny 2 97 8 2 16 2" xfId="30558"/>
    <cellStyle name="Normalny 2 97 8 2 16 3" xfId="30559"/>
    <cellStyle name="Normalny 2 97 8 2 16 4" xfId="30560"/>
    <cellStyle name="Normalny 2 97 8 2 16 5" xfId="30561"/>
    <cellStyle name="Normalny 2 97 8 2 16 6" xfId="30562"/>
    <cellStyle name="Normalny 2 97 8 2 17" xfId="30563"/>
    <cellStyle name="Normalny 2 97 8 2 17 2" xfId="30564"/>
    <cellStyle name="Normalny 2 97 8 2 17 3" xfId="30565"/>
    <cellStyle name="Normalny 2 97 8 2 17 4" xfId="30566"/>
    <cellStyle name="Normalny 2 97 8 2 17 5" xfId="30567"/>
    <cellStyle name="Normalny 2 97 8 2 17 6" xfId="30568"/>
    <cellStyle name="Normalny 2 97 8 2 18" xfId="30569"/>
    <cellStyle name="Normalny 2 97 8 2 18 2" xfId="30570"/>
    <cellStyle name="Normalny 2 97 8 2 18 3" xfId="30571"/>
    <cellStyle name="Normalny 2 97 8 2 18 4" xfId="30572"/>
    <cellStyle name="Normalny 2 97 8 2 18 5" xfId="30573"/>
    <cellStyle name="Normalny 2 97 8 2 18 6" xfId="30574"/>
    <cellStyle name="Normalny 2 97 8 2 19" xfId="30575"/>
    <cellStyle name="Normalny 2 97 8 2 19 2" xfId="30576"/>
    <cellStyle name="Normalny 2 97 8 2 19 3" xfId="30577"/>
    <cellStyle name="Normalny 2 97 8 2 19 4" xfId="30578"/>
    <cellStyle name="Normalny 2 97 8 2 19 5" xfId="30579"/>
    <cellStyle name="Normalny 2 97 8 2 19 6" xfId="30580"/>
    <cellStyle name="Normalny 2 97 8 2 2" xfId="30581"/>
    <cellStyle name="Normalny 2 97 8 2 2 2" xfId="30582"/>
    <cellStyle name="Normalny 2 97 8 2 2 2 2" xfId="30583"/>
    <cellStyle name="Normalny 2 97 8 2 2 2 3" xfId="30584"/>
    <cellStyle name="Normalny 2 97 8 2 2 2 4" xfId="30585"/>
    <cellStyle name="Normalny 2 97 8 2 2 2 5" xfId="30586"/>
    <cellStyle name="Normalny 2 97 8 2 2 2 6" xfId="30587"/>
    <cellStyle name="Normalny 2 97 8 2 20" xfId="30588"/>
    <cellStyle name="Normalny 2 97 8 2 20 2" xfId="30589"/>
    <cellStyle name="Normalny 2 97 8 2 20 3" xfId="30590"/>
    <cellStyle name="Normalny 2 97 8 2 20 4" xfId="30591"/>
    <cellStyle name="Normalny 2 97 8 2 20 5" xfId="30592"/>
    <cellStyle name="Normalny 2 97 8 2 20 6" xfId="30593"/>
    <cellStyle name="Normalny 2 97 8 2 21" xfId="30594"/>
    <cellStyle name="Normalny 2 97 8 2 21 2" xfId="30595"/>
    <cellStyle name="Normalny 2 97 8 2 21 3" xfId="30596"/>
    <cellStyle name="Normalny 2 97 8 2 21 4" xfId="30597"/>
    <cellStyle name="Normalny 2 97 8 2 21 5" xfId="30598"/>
    <cellStyle name="Normalny 2 97 8 2 21 6" xfId="30599"/>
    <cellStyle name="Normalny 2 97 8 2 22" xfId="30600"/>
    <cellStyle name="Normalny 2 97 8 2 22 2" xfId="30601"/>
    <cellStyle name="Normalny 2 97 8 2 22 3" xfId="30602"/>
    <cellStyle name="Normalny 2 97 8 2 22 4" xfId="30603"/>
    <cellStyle name="Normalny 2 97 8 2 22 5" xfId="30604"/>
    <cellStyle name="Normalny 2 97 8 2 22 6" xfId="30605"/>
    <cellStyle name="Normalny 2 97 8 2 23" xfId="30606"/>
    <cellStyle name="Normalny 2 97 8 2 23 2" xfId="30607"/>
    <cellStyle name="Normalny 2 97 8 2 23 3" xfId="30608"/>
    <cellStyle name="Normalny 2 97 8 2 23 4" xfId="30609"/>
    <cellStyle name="Normalny 2 97 8 2 23 5" xfId="30610"/>
    <cellStyle name="Normalny 2 97 8 2 23 6" xfId="30611"/>
    <cellStyle name="Normalny 2 97 8 2 24" xfId="30612"/>
    <cellStyle name="Normalny 2 97 8 2 24 2" xfId="30613"/>
    <cellStyle name="Normalny 2 97 8 2 24 3" xfId="30614"/>
    <cellStyle name="Normalny 2 97 8 2 24 4" xfId="30615"/>
    <cellStyle name="Normalny 2 97 8 2 24 5" xfId="30616"/>
    <cellStyle name="Normalny 2 97 8 2 24 6" xfId="30617"/>
    <cellStyle name="Normalny 2 97 8 2 25" xfId="30618"/>
    <cellStyle name="Normalny 2 97 8 2 26" xfId="30619"/>
    <cellStyle name="Normalny 2 97 8 2 27" xfId="30620"/>
    <cellStyle name="Normalny 2 97 8 2 28" xfId="30621"/>
    <cellStyle name="Normalny 2 97 8 2 3" xfId="30622"/>
    <cellStyle name="Normalny 2 97 8 2 3 2" xfId="30623"/>
    <cellStyle name="Normalny 2 97 8 2 3 3" xfId="30624"/>
    <cellStyle name="Normalny 2 97 8 2 3 4" xfId="30625"/>
    <cellStyle name="Normalny 2 97 8 2 3 5" xfId="30626"/>
    <cellStyle name="Normalny 2 97 8 2 3 6" xfId="30627"/>
    <cellStyle name="Normalny 2 97 8 2 4" xfId="30628"/>
    <cellStyle name="Normalny 2 97 8 2 4 2" xfId="30629"/>
    <cellStyle name="Normalny 2 97 8 2 4 3" xfId="30630"/>
    <cellStyle name="Normalny 2 97 8 2 4 4" xfId="30631"/>
    <cellStyle name="Normalny 2 97 8 2 4 5" xfId="30632"/>
    <cellStyle name="Normalny 2 97 8 2 4 6" xfId="30633"/>
    <cellStyle name="Normalny 2 97 8 2 5" xfId="30634"/>
    <cellStyle name="Normalny 2 97 8 2 5 2" xfId="30635"/>
    <cellStyle name="Normalny 2 97 8 2 5 3" xfId="30636"/>
    <cellStyle name="Normalny 2 97 8 2 5 4" xfId="30637"/>
    <cellStyle name="Normalny 2 97 8 2 5 5" xfId="30638"/>
    <cellStyle name="Normalny 2 97 8 2 5 6" xfId="30639"/>
    <cellStyle name="Normalny 2 97 8 2 6" xfId="30640"/>
    <cellStyle name="Normalny 2 97 8 2 6 2" xfId="30641"/>
    <cellStyle name="Normalny 2 97 8 2 6 3" xfId="30642"/>
    <cellStyle name="Normalny 2 97 8 2 6 4" xfId="30643"/>
    <cellStyle name="Normalny 2 97 8 2 6 5" xfId="30644"/>
    <cellStyle name="Normalny 2 97 8 2 6 6" xfId="30645"/>
    <cellStyle name="Normalny 2 97 8 2 7" xfId="30646"/>
    <cellStyle name="Normalny 2 97 8 2 7 2" xfId="30647"/>
    <cellStyle name="Normalny 2 97 8 2 7 3" xfId="30648"/>
    <cellStyle name="Normalny 2 97 8 2 7 4" xfId="30649"/>
    <cellStyle name="Normalny 2 97 8 2 7 5" xfId="30650"/>
    <cellStyle name="Normalny 2 97 8 2 7 6" xfId="30651"/>
    <cellStyle name="Normalny 2 97 8 2 8" xfId="30652"/>
    <cellStyle name="Normalny 2 97 8 2 8 2" xfId="30653"/>
    <cellStyle name="Normalny 2 97 8 2 8 3" xfId="30654"/>
    <cellStyle name="Normalny 2 97 8 2 8 4" xfId="30655"/>
    <cellStyle name="Normalny 2 97 8 2 8 5" xfId="30656"/>
    <cellStyle name="Normalny 2 97 8 2 8 6" xfId="30657"/>
    <cellStyle name="Normalny 2 97 8 2 9" xfId="30658"/>
    <cellStyle name="Normalny 2 97 8 2 9 2" xfId="30659"/>
    <cellStyle name="Normalny 2 97 8 2 9 3" xfId="30660"/>
    <cellStyle name="Normalny 2 97 8 2 9 4" xfId="30661"/>
    <cellStyle name="Normalny 2 97 8 2 9 5" xfId="30662"/>
    <cellStyle name="Normalny 2 97 8 2 9 6" xfId="30663"/>
    <cellStyle name="Normalny 2 97 8 20" xfId="30664"/>
    <cellStyle name="Normalny 2 97 8 21" xfId="30665"/>
    <cellStyle name="Normalny 2 97 8 22" xfId="30666"/>
    <cellStyle name="Normalny 2 97 8 23" xfId="30667"/>
    <cellStyle name="Normalny 2 97 8 24" xfId="30668"/>
    <cellStyle name="Normalny 2 97 8 25" xfId="30669"/>
    <cellStyle name="Normalny 2 97 8 26" xfId="30670"/>
    <cellStyle name="Normalny 2 97 8 27" xfId="30671"/>
    <cellStyle name="Normalny 2 97 8 27 2" xfId="30672"/>
    <cellStyle name="Normalny 2 97 8 27 3" xfId="30673"/>
    <cellStyle name="Normalny 2 97 8 27 4" xfId="30674"/>
    <cellStyle name="Normalny 2 97 8 27 5" xfId="30675"/>
    <cellStyle name="Normalny 2 97 8 27 6" xfId="30676"/>
    <cellStyle name="Normalny 2 97 8 28" xfId="30677"/>
    <cellStyle name="Normalny 2 97 8 28 2" xfId="30678"/>
    <cellStyle name="Normalny 2 97 8 28 3" xfId="30679"/>
    <cellStyle name="Normalny 2 97 8 28 4" xfId="30680"/>
    <cellStyle name="Normalny 2 97 8 28 5" xfId="30681"/>
    <cellStyle name="Normalny 2 97 8 28 6" xfId="30682"/>
    <cellStyle name="Normalny 2 97 8 3" xfId="30683"/>
    <cellStyle name="Normalny 2 97 8 3 2" xfId="30684"/>
    <cellStyle name="Normalny 2 97 8 3 3" xfId="30685"/>
    <cellStyle name="Normalny 2 97 8 3 4" xfId="30686"/>
    <cellStyle name="Normalny 2 97 8 3 5" xfId="30687"/>
    <cellStyle name="Normalny 2 97 8 3 6" xfId="30688"/>
    <cellStyle name="Normalny 2 97 8 4" xfId="30689"/>
    <cellStyle name="Normalny 2 97 8 4 2" xfId="30690"/>
    <cellStyle name="Normalny 2 97 8 4 3" xfId="30691"/>
    <cellStyle name="Normalny 2 97 8 4 4" xfId="30692"/>
    <cellStyle name="Normalny 2 97 8 4 5" xfId="30693"/>
    <cellStyle name="Normalny 2 97 8 4 6" xfId="30694"/>
    <cellStyle name="Normalny 2 97 8 5" xfId="30695"/>
    <cellStyle name="Normalny 2 97 8 5 2" xfId="30696"/>
    <cellStyle name="Normalny 2 97 8 5 3" xfId="30697"/>
    <cellStyle name="Normalny 2 97 8 5 4" xfId="30698"/>
    <cellStyle name="Normalny 2 97 8 5 5" xfId="30699"/>
    <cellStyle name="Normalny 2 97 8 5 6" xfId="30700"/>
    <cellStyle name="Normalny 2 97 8 6" xfId="30701"/>
    <cellStyle name="Normalny 2 97 8 7" xfId="30702"/>
    <cellStyle name="Normalny 2 97 8 8" xfId="30703"/>
    <cellStyle name="Normalny 2 97 8 9" xfId="30704"/>
    <cellStyle name="Normalny 2 97 80" xfId="30705"/>
    <cellStyle name="Normalny 2 97 80 2" xfId="30706"/>
    <cellStyle name="Normalny 2 97 80 3" xfId="30707"/>
    <cellStyle name="Normalny 2 97 80 4" xfId="30708"/>
    <cellStyle name="Normalny 2 97 80 5" xfId="30709"/>
    <cellStyle name="Normalny 2 97 80 6" xfId="30710"/>
    <cellStyle name="Normalny 2 97 81" xfId="30711"/>
    <cellStyle name="Normalny 2 97 81 2" xfId="30712"/>
    <cellStyle name="Normalny 2 97 81 3" xfId="30713"/>
    <cellStyle name="Normalny 2 97 81 4" xfId="30714"/>
    <cellStyle name="Normalny 2 97 81 5" xfId="30715"/>
    <cellStyle name="Normalny 2 97 81 6" xfId="30716"/>
    <cellStyle name="Normalny 2 97 82" xfId="30717"/>
    <cellStyle name="Normalny 2 97 82 2" xfId="30718"/>
    <cellStyle name="Normalny 2 97 82 3" xfId="30719"/>
    <cellStyle name="Normalny 2 97 82 4" xfId="30720"/>
    <cellStyle name="Normalny 2 97 82 5" xfId="30721"/>
    <cellStyle name="Normalny 2 97 82 6" xfId="30722"/>
    <cellStyle name="Normalny 2 97 83" xfId="30723"/>
    <cellStyle name="Normalny 2 97 83 2" xfId="30724"/>
    <cellStyle name="Normalny 2 97 83 3" xfId="30725"/>
    <cellStyle name="Normalny 2 97 83 4" xfId="30726"/>
    <cellStyle name="Normalny 2 97 83 5" xfId="30727"/>
    <cellStyle name="Normalny 2 97 83 6" xfId="30728"/>
    <cellStyle name="Normalny 2 97 84" xfId="30729"/>
    <cellStyle name="Normalny 2 97 84 2" xfId="30730"/>
    <cellStyle name="Normalny 2 97 84 3" xfId="30731"/>
    <cellStyle name="Normalny 2 97 84 4" xfId="30732"/>
    <cellStyle name="Normalny 2 97 84 5" xfId="30733"/>
    <cellStyle name="Normalny 2 97 84 6" xfId="30734"/>
    <cellStyle name="Normalny 2 97 85" xfId="30735"/>
    <cellStyle name="Normalny 2 97 85 2" xfId="30736"/>
    <cellStyle name="Normalny 2 97 85 3" xfId="30737"/>
    <cellStyle name="Normalny 2 97 85 4" xfId="30738"/>
    <cellStyle name="Normalny 2 97 85 5" xfId="30739"/>
    <cellStyle name="Normalny 2 97 85 6" xfId="30740"/>
    <cellStyle name="Normalny 2 97 86" xfId="30741"/>
    <cellStyle name="Normalny 2 97 86 2" xfId="30742"/>
    <cellStyle name="Normalny 2 97 86 3" xfId="30743"/>
    <cellStyle name="Normalny 2 97 86 4" xfId="30744"/>
    <cellStyle name="Normalny 2 97 86 5" xfId="30745"/>
    <cellStyle name="Normalny 2 97 86 6" xfId="30746"/>
    <cellStyle name="Normalny 2 97 87" xfId="30747"/>
    <cellStyle name="Normalny 2 97 87 2" xfId="30748"/>
    <cellStyle name="Normalny 2 97 87 3" xfId="30749"/>
    <cellStyle name="Normalny 2 97 87 4" xfId="30750"/>
    <cellStyle name="Normalny 2 97 87 5" xfId="30751"/>
    <cellStyle name="Normalny 2 97 87 6" xfId="30752"/>
    <cellStyle name="Normalny 2 97 88" xfId="30753"/>
    <cellStyle name="Normalny 2 97 88 2" xfId="30754"/>
    <cellStyle name="Normalny 2 97 88 3" xfId="30755"/>
    <cellStyle name="Normalny 2 97 88 4" xfId="30756"/>
    <cellStyle name="Normalny 2 97 88 5" xfId="30757"/>
    <cellStyle name="Normalny 2 97 88 6" xfId="30758"/>
    <cellStyle name="Normalny 2 97 89" xfId="30759"/>
    <cellStyle name="Normalny 2 97 89 2" xfId="30760"/>
    <cellStyle name="Normalny 2 97 89 3" xfId="30761"/>
    <cellStyle name="Normalny 2 97 89 4" xfId="30762"/>
    <cellStyle name="Normalny 2 97 89 5" xfId="30763"/>
    <cellStyle name="Normalny 2 97 89 6" xfId="30764"/>
    <cellStyle name="Normalny 2 97 9" xfId="30765"/>
    <cellStyle name="Normalny 2 97 9 2" xfId="30766"/>
    <cellStyle name="Normalny 2 97 9 3" xfId="30767"/>
    <cellStyle name="Normalny 2 97 9 4" xfId="30768"/>
    <cellStyle name="Normalny 2 97 9 5" xfId="30769"/>
    <cellStyle name="Normalny 2 97 9 6" xfId="30770"/>
    <cellStyle name="Normalny 2 97 90" xfId="30771"/>
    <cellStyle name="Normalny 2 97 90 10" xfId="30772"/>
    <cellStyle name="Normalny 2 97 90 11" xfId="30773"/>
    <cellStyle name="Normalny 2 97 90 12" xfId="30774"/>
    <cellStyle name="Normalny 2 97 90 13" xfId="30775"/>
    <cellStyle name="Normalny 2 97 90 14" xfId="30776"/>
    <cellStyle name="Normalny 2 97 90 15" xfId="30777"/>
    <cellStyle name="Normalny 2 97 90 16" xfId="30778"/>
    <cellStyle name="Normalny 2 97 90 17" xfId="30779"/>
    <cellStyle name="Normalny 2 97 90 18" xfId="30780"/>
    <cellStyle name="Normalny 2 97 90 19" xfId="30781"/>
    <cellStyle name="Normalny 2 97 90 2" xfId="30782"/>
    <cellStyle name="Normalny 2 97 90 2 2" xfId="30783"/>
    <cellStyle name="Normalny 2 97 90 2 3" xfId="30784"/>
    <cellStyle name="Normalny 2 97 90 2 4" xfId="30785"/>
    <cellStyle name="Normalny 2 97 90 2 5" xfId="30786"/>
    <cellStyle name="Normalny 2 97 90 2 6" xfId="30787"/>
    <cellStyle name="Normalny 2 97 90 20" xfId="30788"/>
    <cellStyle name="Normalny 2 97 90 21" xfId="30789"/>
    <cellStyle name="Normalny 2 97 90 22" xfId="30790"/>
    <cellStyle name="Normalny 2 97 90 23" xfId="30791"/>
    <cellStyle name="Normalny 2 97 90 24" xfId="30792"/>
    <cellStyle name="Normalny 2 97 90 3" xfId="30793"/>
    <cellStyle name="Normalny 2 97 90 4" xfId="30794"/>
    <cellStyle name="Normalny 2 97 90 5" xfId="30795"/>
    <cellStyle name="Normalny 2 97 90 6" xfId="30796"/>
    <cellStyle name="Normalny 2 97 90 7" xfId="30797"/>
    <cellStyle name="Normalny 2 97 90 8" xfId="30798"/>
    <cellStyle name="Normalny 2 97 90 9" xfId="30799"/>
    <cellStyle name="Normalny 2 97 91" xfId="30800"/>
    <cellStyle name="Normalny 2 97 92" xfId="30801"/>
    <cellStyle name="Normalny 2 97 92 2" xfId="30802"/>
    <cellStyle name="Normalny 2 97 92 2 2" xfId="30803"/>
    <cellStyle name="Normalny 2 97 92 2 3" xfId="30804"/>
    <cellStyle name="Normalny 2 97 92 2 4" xfId="30805"/>
    <cellStyle name="Normalny 2 97 92 2 5" xfId="30806"/>
    <cellStyle name="Normalny 2 97 92 2 6" xfId="30807"/>
    <cellStyle name="Normalny 2 97 93" xfId="30808"/>
    <cellStyle name="Normalny 2 97 93 2" xfId="30809"/>
    <cellStyle name="Normalny 2 97 93 3" xfId="30810"/>
    <cellStyle name="Normalny 2 97 93 4" xfId="30811"/>
    <cellStyle name="Normalny 2 97 93 5" xfId="30812"/>
    <cellStyle name="Normalny 2 97 93 6" xfId="30813"/>
    <cellStyle name="Normalny 2 97 94" xfId="30814"/>
    <cellStyle name="Normalny 2 97 94 2" xfId="30815"/>
    <cellStyle name="Normalny 2 97 94 3" xfId="30816"/>
    <cellStyle name="Normalny 2 97 94 4" xfId="30817"/>
    <cellStyle name="Normalny 2 97 94 5" xfId="30818"/>
    <cellStyle name="Normalny 2 97 94 6" xfId="30819"/>
    <cellStyle name="Normalny 2 97 95" xfId="30820"/>
    <cellStyle name="Normalny 2 97 95 2" xfId="30821"/>
    <cellStyle name="Normalny 2 97 95 3" xfId="30822"/>
    <cellStyle name="Normalny 2 97 95 4" xfId="30823"/>
    <cellStyle name="Normalny 2 97 95 5" xfId="30824"/>
    <cellStyle name="Normalny 2 97 95 6" xfId="30825"/>
    <cellStyle name="Normalny 2 97 96" xfId="30826"/>
    <cellStyle name="Normalny 2 97 96 2" xfId="30827"/>
    <cellStyle name="Normalny 2 97 96 3" xfId="30828"/>
    <cellStyle name="Normalny 2 97 96 4" xfId="30829"/>
    <cellStyle name="Normalny 2 97 96 5" xfId="30830"/>
    <cellStyle name="Normalny 2 97 96 6" xfId="30831"/>
    <cellStyle name="Normalny 2 97 97" xfId="30832"/>
    <cellStyle name="Normalny 2 97 97 2" xfId="30833"/>
    <cellStyle name="Normalny 2 97 97 3" xfId="30834"/>
    <cellStyle name="Normalny 2 97 97 4" xfId="30835"/>
    <cellStyle name="Normalny 2 97 97 5" xfId="30836"/>
    <cellStyle name="Normalny 2 97 97 6" xfId="30837"/>
    <cellStyle name="Normalny 2 97 98" xfId="30838"/>
    <cellStyle name="Normalny 2 97 98 2" xfId="30839"/>
    <cellStyle name="Normalny 2 97 98 3" xfId="30840"/>
    <cellStyle name="Normalny 2 97 98 4" xfId="30841"/>
    <cellStyle name="Normalny 2 97 98 5" xfId="30842"/>
    <cellStyle name="Normalny 2 97 98 6" xfId="30843"/>
    <cellStyle name="Normalny 2 97 99" xfId="30844"/>
    <cellStyle name="Normalny 2 97 99 2" xfId="30845"/>
    <cellStyle name="Normalny 2 97 99 3" xfId="30846"/>
    <cellStyle name="Normalny 2 97 99 4" xfId="30847"/>
    <cellStyle name="Normalny 2 97 99 5" xfId="30848"/>
    <cellStyle name="Normalny 2 97 99 6" xfId="30849"/>
    <cellStyle name="Normalny 2 98" xfId="30850"/>
    <cellStyle name="Normalny 2 98 10" xfId="30851"/>
    <cellStyle name="Normalny 2 98 10 2" xfId="30852"/>
    <cellStyle name="Normalny 2 98 10 3" xfId="30853"/>
    <cellStyle name="Normalny 2 98 10 4" xfId="30854"/>
    <cellStyle name="Normalny 2 98 10 5" xfId="30855"/>
    <cellStyle name="Normalny 2 98 10 6" xfId="30856"/>
    <cellStyle name="Normalny 2 98 100" xfId="30857"/>
    <cellStyle name="Normalny 2 98 100 2" xfId="30858"/>
    <cellStyle name="Normalny 2 98 100 3" xfId="30859"/>
    <cellStyle name="Normalny 2 98 100 4" xfId="30860"/>
    <cellStyle name="Normalny 2 98 100 5" xfId="30861"/>
    <cellStyle name="Normalny 2 98 100 6" xfId="30862"/>
    <cellStyle name="Normalny 2 98 101" xfId="30863"/>
    <cellStyle name="Normalny 2 98 101 2" xfId="30864"/>
    <cellStyle name="Normalny 2 98 101 3" xfId="30865"/>
    <cellStyle name="Normalny 2 98 101 4" xfId="30866"/>
    <cellStyle name="Normalny 2 98 101 5" xfId="30867"/>
    <cellStyle name="Normalny 2 98 101 6" xfId="30868"/>
    <cellStyle name="Normalny 2 98 102" xfId="30869"/>
    <cellStyle name="Normalny 2 98 102 2" xfId="30870"/>
    <cellStyle name="Normalny 2 98 102 3" xfId="30871"/>
    <cellStyle name="Normalny 2 98 102 4" xfId="30872"/>
    <cellStyle name="Normalny 2 98 102 5" xfId="30873"/>
    <cellStyle name="Normalny 2 98 102 6" xfId="30874"/>
    <cellStyle name="Normalny 2 98 103" xfId="30875"/>
    <cellStyle name="Normalny 2 98 103 2" xfId="30876"/>
    <cellStyle name="Normalny 2 98 103 3" xfId="30877"/>
    <cellStyle name="Normalny 2 98 103 4" xfId="30878"/>
    <cellStyle name="Normalny 2 98 103 5" xfId="30879"/>
    <cellStyle name="Normalny 2 98 103 6" xfId="30880"/>
    <cellStyle name="Normalny 2 98 104" xfId="30881"/>
    <cellStyle name="Normalny 2 98 104 2" xfId="30882"/>
    <cellStyle name="Normalny 2 98 104 3" xfId="30883"/>
    <cellStyle name="Normalny 2 98 104 4" xfId="30884"/>
    <cellStyle name="Normalny 2 98 104 5" xfId="30885"/>
    <cellStyle name="Normalny 2 98 104 6" xfId="30886"/>
    <cellStyle name="Normalny 2 98 105" xfId="30887"/>
    <cellStyle name="Normalny 2 98 105 2" xfId="30888"/>
    <cellStyle name="Normalny 2 98 105 3" xfId="30889"/>
    <cellStyle name="Normalny 2 98 105 4" xfId="30890"/>
    <cellStyle name="Normalny 2 98 105 5" xfId="30891"/>
    <cellStyle name="Normalny 2 98 105 6" xfId="30892"/>
    <cellStyle name="Normalny 2 98 106" xfId="30893"/>
    <cellStyle name="Normalny 2 98 106 2" xfId="30894"/>
    <cellStyle name="Normalny 2 98 106 3" xfId="30895"/>
    <cellStyle name="Normalny 2 98 106 4" xfId="30896"/>
    <cellStyle name="Normalny 2 98 106 5" xfId="30897"/>
    <cellStyle name="Normalny 2 98 106 6" xfId="30898"/>
    <cellStyle name="Normalny 2 98 107" xfId="30899"/>
    <cellStyle name="Normalny 2 98 107 2" xfId="30900"/>
    <cellStyle name="Normalny 2 98 107 3" xfId="30901"/>
    <cellStyle name="Normalny 2 98 107 4" xfId="30902"/>
    <cellStyle name="Normalny 2 98 107 5" xfId="30903"/>
    <cellStyle name="Normalny 2 98 107 6" xfId="30904"/>
    <cellStyle name="Normalny 2 98 108" xfId="30905"/>
    <cellStyle name="Normalny 2 98 108 2" xfId="30906"/>
    <cellStyle name="Normalny 2 98 108 3" xfId="30907"/>
    <cellStyle name="Normalny 2 98 108 4" xfId="30908"/>
    <cellStyle name="Normalny 2 98 108 5" xfId="30909"/>
    <cellStyle name="Normalny 2 98 108 6" xfId="30910"/>
    <cellStyle name="Normalny 2 98 109" xfId="30911"/>
    <cellStyle name="Normalny 2 98 109 2" xfId="30912"/>
    <cellStyle name="Normalny 2 98 109 3" xfId="30913"/>
    <cellStyle name="Normalny 2 98 109 4" xfId="30914"/>
    <cellStyle name="Normalny 2 98 109 5" xfId="30915"/>
    <cellStyle name="Normalny 2 98 109 6" xfId="30916"/>
    <cellStyle name="Normalny 2 98 11" xfId="30917"/>
    <cellStyle name="Normalny 2 98 11 2" xfId="30918"/>
    <cellStyle name="Normalny 2 98 11 3" xfId="30919"/>
    <cellStyle name="Normalny 2 98 11 4" xfId="30920"/>
    <cellStyle name="Normalny 2 98 11 5" xfId="30921"/>
    <cellStyle name="Normalny 2 98 11 6" xfId="30922"/>
    <cellStyle name="Normalny 2 98 110" xfId="30923"/>
    <cellStyle name="Normalny 2 98 110 2" xfId="30924"/>
    <cellStyle name="Normalny 2 98 110 3" xfId="30925"/>
    <cellStyle name="Normalny 2 98 110 4" xfId="30926"/>
    <cellStyle name="Normalny 2 98 110 5" xfId="30927"/>
    <cellStyle name="Normalny 2 98 110 6" xfId="30928"/>
    <cellStyle name="Normalny 2 98 111" xfId="30929"/>
    <cellStyle name="Normalny 2 98 111 2" xfId="30930"/>
    <cellStyle name="Normalny 2 98 111 3" xfId="30931"/>
    <cellStyle name="Normalny 2 98 111 4" xfId="30932"/>
    <cellStyle name="Normalny 2 98 111 5" xfId="30933"/>
    <cellStyle name="Normalny 2 98 111 6" xfId="30934"/>
    <cellStyle name="Normalny 2 98 112" xfId="30935"/>
    <cellStyle name="Normalny 2 98 112 2" xfId="30936"/>
    <cellStyle name="Normalny 2 98 112 3" xfId="30937"/>
    <cellStyle name="Normalny 2 98 112 4" xfId="30938"/>
    <cellStyle name="Normalny 2 98 112 5" xfId="30939"/>
    <cellStyle name="Normalny 2 98 112 6" xfId="30940"/>
    <cellStyle name="Normalny 2 98 113" xfId="30941"/>
    <cellStyle name="Normalny 2 98 113 2" xfId="30942"/>
    <cellStyle name="Normalny 2 98 113 3" xfId="30943"/>
    <cellStyle name="Normalny 2 98 113 4" xfId="30944"/>
    <cellStyle name="Normalny 2 98 113 5" xfId="30945"/>
    <cellStyle name="Normalny 2 98 113 6" xfId="30946"/>
    <cellStyle name="Normalny 2 98 114" xfId="30947"/>
    <cellStyle name="Normalny 2 98 115" xfId="30948"/>
    <cellStyle name="Normalny 2 98 116" xfId="30949"/>
    <cellStyle name="Normalny 2 98 117" xfId="30950"/>
    <cellStyle name="Normalny 2 98 118" xfId="30951"/>
    <cellStyle name="Normalny 2 98 119" xfId="30952"/>
    <cellStyle name="Normalny 2 98 12" xfId="30953"/>
    <cellStyle name="Normalny 2 98 12 2" xfId="30954"/>
    <cellStyle name="Normalny 2 98 12 3" xfId="30955"/>
    <cellStyle name="Normalny 2 98 12 4" xfId="30956"/>
    <cellStyle name="Normalny 2 98 12 5" xfId="30957"/>
    <cellStyle name="Normalny 2 98 12 6" xfId="30958"/>
    <cellStyle name="Normalny 2 98 13" xfId="30959"/>
    <cellStyle name="Normalny 2 98 13 2" xfId="30960"/>
    <cellStyle name="Normalny 2 98 13 3" xfId="30961"/>
    <cellStyle name="Normalny 2 98 13 4" xfId="30962"/>
    <cellStyle name="Normalny 2 98 13 5" xfId="30963"/>
    <cellStyle name="Normalny 2 98 13 6" xfId="30964"/>
    <cellStyle name="Normalny 2 98 14" xfId="30965"/>
    <cellStyle name="Normalny 2 98 14 2" xfId="30966"/>
    <cellStyle name="Normalny 2 98 14 3" xfId="30967"/>
    <cellStyle name="Normalny 2 98 14 4" xfId="30968"/>
    <cellStyle name="Normalny 2 98 14 5" xfId="30969"/>
    <cellStyle name="Normalny 2 98 14 6" xfId="30970"/>
    <cellStyle name="Normalny 2 98 15" xfId="30971"/>
    <cellStyle name="Normalny 2 98 15 2" xfId="30972"/>
    <cellStyle name="Normalny 2 98 15 3" xfId="30973"/>
    <cellStyle name="Normalny 2 98 15 4" xfId="30974"/>
    <cellStyle name="Normalny 2 98 15 5" xfId="30975"/>
    <cellStyle name="Normalny 2 98 15 6" xfId="30976"/>
    <cellStyle name="Normalny 2 98 16" xfId="30977"/>
    <cellStyle name="Normalny 2 98 16 2" xfId="30978"/>
    <cellStyle name="Normalny 2 98 16 3" xfId="30979"/>
    <cellStyle name="Normalny 2 98 16 4" xfId="30980"/>
    <cellStyle name="Normalny 2 98 16 5" xfId="30981"/>
    <cellStyle name="Normalny 2 98 16 6" xfId="30982"/>
    <cellStyle name="Normalny 2 98 17" xfId="30983"/>
    <cellStyle name="Normalny 2 98 17 2" xfId="30984"/>
    <cellStyle name="Normalny 2 98 17 3" xfId="30985"/>
    <cellStyle name="Normalny 2 98 17 4" xfId="30986"/>
    <cellStyle name="Normalny 2 98 17 5" xfId="30987"/>
    <cellStyle name="Normalny 2 98 17 6" xfId="30988"/>
    <cellStyle name="Normalny 2 98 18" xfId="30989"/>
    <cellStyle name="Normalny 2 98 18 2" xfId="30990"/>
    <cellStyle name="Normalny 2 98 18 3" xfId="30991"/>
    <cellStyle name="Normalny 2 98 18 4" xfId="30992"/>
    <cellStyle name="Normalny 2 98 18 5" xfId="30993"/>
    <cellStyle name="Normalny 2 98 18 6" xfId="30994"/>
    <cellStyle name="Normalny 2 98 19" xfId="30995"/>
    <cellStyle name="Normalny 2 98 19 2" xfId="30996"/>
    <cellStyle name="Normalny 2 98 19 3" xfId="30997"/>
    <cellStyle name="Normalny 2 98 19 4" xfId="30998"/>
    <cellStyle name="Normalny 2 98 19 5" xfId="30999"/>
    <cellStyle name="Normalny 2 98 19 6" xfId="31000"/>
    <cellStyle name="Normalny 2 98 2" xfId="31001"/>
    <cellStyle name="Normalny 2 98 2 10" xfId="31002"/>
    <cellStyle name="Normalny 2 98 2 10 10" xfId="31003"/>
    <cellStyle name="Normalny 2 98 2 10 10 2" xfId="31004"/>
    <cellStyle name="Normalny 2 98 2 10 10 3" xfId="31005"/>
    <cellStyle name="Normalny 2 98 2 10 10 4" xfId="31006"/>
    <cellStyle name="Normalny 2 98 2 10 10 5" xfId="31007"/>
    <cellStyle name="Normalny 2 98 2 10 10 6" xfId="31008"/>
    <cellStyle name="Normalny 2 98 2 10 100" xfId="31009"/>
    <cellStyle name="Normalny 2 98 2 10 11" xfId="31010"/>
    <cellStyle name="Normalny 2 98 2 10 11 2" xfId="31011"/>
    <cellStyle name="Normalny 2 98 2 10 11 3" xfId="31012"/>
    <cellStyle name="Normalny 2 98 2 10 11 4" xfId="31013"/>
    <cellStyle name="Normalny 2 98 2 10 11 5" xfId="31014"/>
    <cellStyle name="Normalny 2 98 2 10 11 6" xfId="31015"/>
    <cellStyle name="Normalny 2 98 2 10 12" xfId="31016"/>
    <cellStyle name="Normalny 2 98 2 10 12 2" xfId="31017"/>
    <cellStyle name="Normalny 2 98 2 10 12 3" xfId="31018"/>
    <cellStyle name="Normalny 2 98 2 10 12 4" xfId="31019"/>
    <cellStyle name="Normalny 2 98 2 10 12 5" xfId="31020"/>
    <cellStyle name="Normalny 2 98 2 10 12 6" xfId="31021"/>
    <cellStyle name="Normalny 2 98 2 10 13" xfId="31022"/>
    <cellStyle name="Normalny 2 98 2 10 13 2" xfId="31023"/>
    <cellStyle name="Normalny 2 98 2 10 13 3" xfId="31024"/>
    <cellStyle name="Normalny 2 98 2 10 13 4" xfId="31025"/>
    <cellStyle name="Normalny 2 98 2 10 13 5" xfId="31026"/>
    <cellStyle name="Normalny 2 98 2 10 13 6" xfId="31027"/>
    <cellStyle name="Normalny 2 98 2 10 14" xfId="31028"/>
    <cellStyle name="Normalny 2 98 2 10 14 2" xfId="31029"/>
    <cellStyle name="Normalny 2 98 2 10 14 3" xfId="31030"/>
    <cellStyle name="Normalny 2 98 2 10 14 4" xfId="31031"/>
    <cellStyle name="Normalny 2 98 2 10 14 5" xfId="31032"/>
    <cellStyle name="Normalny 2 98 2 10 14 6" xfId="31033"/>
    <cellStyle name="Normalny 2 98 2 10 15" xfId="31034"/>
    <cellStyle name="Normalny 2 98 2 10 15 2" xfId="31035"/>
    <cellStyle name="Normalny 2 98 2 10 15 3" xfId="31036"/>
    <cellStyle name="Normalny 2 98 2 10 15 4" xfId="31037"/>
    <cellStyle name="Normalny 2 98 2 10 15 5" xfId="31038"/>
    <cellStyle name="Normalny 2 98 2 10 15 6" xfId="31039"/>
    <cellStyle name="Normalny 2 98 2 10 16" xfId="31040"/>
    <cellStyle name="Normalny 2 98 2 10 16 2" xfId="31041"/>
    <cellStyle name="Normalny 2 98 2 10 16 3" xfId="31042"/>
    <cellStyle name="Normalny 2 98 2 10 16 4" xfId="31043"/>
    <cellStyle name="Normalny 2 98 2 10 16 5" xfId="31044"/>
    <cellStyle name="Normalny 2 98 2 10 16 6" xfId="31045"/>
    <cellStyle name="Normalny 2 98 2 10 17" xfId="31046"/>
    <cellStyle name="Normalny 2 98 2 10 17 2" xfId="31047"/>
    <cellStyle name="Normalny 2 98 2 10 17 3" xfId="31048"/>
    <cellStyle name="Normalny 2 98 2 10 17 4" xfId="31049"/>
    <cellStyle name="Normalny 2 98 2 10 17 5" xfId="31050"/>
    <cellStyle name="Normalny 2 98 2 10 17 6" xfId="31051"/>
    <cellStyle name="Normalny 2 98 2 10 18" xfId="31052"/>
    <cellStyle name="Normalny 2 98 2 10 18 2" xfId="31053"/>
    <cellStyle name="Normalny 2 98 2 10 18 3" xfId="31054"/>
    <cellStyle name="Normalny 2 98 2 10 18 4" xfId="31055"/>
    <cellStyle name="Normalny 2 98 2 10 18 5" xfId="31056"/>
    <cellStyle name="Normalny 2 98 2 10 18 6" xfId="31057"/>
    <cellStyle name="Normalny 2 98 2 10 19" xfId="31058"/>
    <cellStyle name="Normalny 2 98 2 10 19 2" xfId="31059"/>
    <cellStyle name="Normalny 2 98 2 10 19 3" xfId="31060"/>
    <cellStyle name="Normalny 2 98 2 10 19 4" xfId="31061"/>
    <cellStyle name="Normalny 2 98 2 10 19 5" xfId="31062"/>
    <cellStyle name="Normalny 2 98 2 10 19 6" xfId="31063"/>
    <cellStyle name="Normalny 2 98 2 10 2" xfId="31064"/>
    <cellStyle name="Normalny 2 98 2 10 2 10" xfId="31065"/>
    <cellStyle name="Normalny 2 98 2 10 2 11" xfId="31066"/>
    <cellStyle name="Normalny 2 98 2 10 2 12" xfId="31067"/>
    <cellStyle name="Normalny 2 98 2 10 2 13" xfId="31068"/>
    <cellStyle name="Normalny 2 98 2 10 2 14" xfId="31069"/>
    <cellStyle name="Normalny 2 98 2 10 2 15" xfId="31070"/>
    <cellStyle name="Normalny 2 98 2 10 2 16" xfId="31071"/>
    <cellStyle name="Normalny 2 98 2 10 2 17" xfId="31072"/>
    <cellStyle name="Normalny 2 98 2 10 2 18" xfId="31073"/>
    <cellStyle name="Normalny 2 98 2 10 2 19" xfId="31074"/>
    <cellStyle name="Normalny 2 98 2 10 2 2" xfId="31075"/>
    <cellStyle name="Normalny 2 98 2 10 2 2 10" xfId="31076"/>
    <cellStyle name="Normalny 2 98 2 10 2 2 10 2" xfId="31077"/>
    <cellStyle name="Normalny 2 98 2 10 2 2 10 3" xfId="31078"/>
    <cellStyle name="Normalny 2 98 2 10 2 2 10 4" xfId="31079"/>
    <cellStyle name="Normalny 2 98 2 10 2 2 10 5" xfId="31080"/>
    <cellStyle name="Normalny 2 98 2 10 2 2 10 6" xfId="31081"/>
    <cellStyle name="Normalny 2 98 2 10 2 2 11" xfId="31082"/>
    <cellStyle name="Normalny 2 98 2 10 2 2 11 2" xfId="31083"/>
    <cellStyle name="Normalny 2 98 2 10 2 2 11 3" xfId="31084"/>
    <cellStyle name="Normalny 2 98 2 10 2 2 11 4" xfId="31085"/>
    <cellStyle name="Normalny 2 98 2 10 2 2 11 5" xfId="31086"/>
    <cellStyle name="Normalny 2 98 2 10 2 2 11 6" xfId="31087"/>
    <cellStyle name="Normalny 2 98 2 10 2 2 12" xfId="31088"/>
    <cellStyle name="Normalny 2 98 2 10 2 2 12 2" xfId="31089"/>
    <cellStyle name="Normalny 2 98 2 10 2 2 12 3" xfId="31090"/>
    <cellStyle name="Normalny 2 98 2 10 2 2 12 4" xfId="31091"/>
    <cellStyle name="Normalny 2 98 2 10 2 2 12 5" xfId="31092"/>
    <cellStyle name="Normalny 2 98 2 10 2 2 12 6" xfId="31093"/>
    <cellStyle name="Normalny 2 98 2 10 2 2 13" xfId="31094"/>
    <cellStyle name="Normalny 2 98 2 10 2 2 13 2" xfId="31095"/>
    <cellStyle name="Normalny 2 98 2 10 2 2 13 3" xfId="31096"/>
    <cellStyle name="Normalny 2 98 2 10 2 2 13 4" xfId="31097"/>
    <cellStyle name="Normalny 2 98 2 10 2 2 13 5" xfId="31098"/>
    <cellStyle name="Normalny 2 98 2 10 2 2 13 6" xfId="31099"/>
    <cellStyle name="Normalny 2 98 2 10 2 2 14" xfId="31100"/>
    <cellStyle name="Normalny 2 98 2 10 2 2 14 2" xfId="31101"/>
    <cellStyle name="Normalny 2 98 2 10 2 2 14 3" xfId="31102"/>
    <cellStyle name="Normalny 2 98 2 10 2 2 14 4" xfId="31103"/>
    <cellStyle name="Normalny 2 98 2 10 2 2 14 5" xfId="31104"/>
    <cellStyle name="Normalny 2 98 2 10 2 2 14 6" xfId="31105"/>
    <cellStyle name="Normalny 2 98 2 10 2 2 15" xfId="31106"/>
    <cellStyle name="Normalny 2 98 2 10 2 2 15 2" xfId="31107"/>
    <cellStyle name="Normalny 2 98 2 10 2 2 15 3" xfId="31108"/>
    <cellStyle name="Normalny 2 98 2 10 2 2 15 4" xfId="31109"/>
    <cellStyle name="Normalny 2 98 2 10 2 2 15 5" xfId="31110"/>
    <cellStyle name="Normalny 2 98 2 10 2 2 15 6" xfId="31111"/>
    <cellStyle name="Normalny 2 98 2 10 2 2 16" xfId="31112"/>
    <cellStyle name="Normalny 2 98 2 10 2 2 16 2" xfId="31113"/>
    <cellStyle name="Normalny 2 98 2 10 2 2 16 3" xfId="31114"/>
    <cellStyle name="Normalny 2 98 2 10 2 2 16 4" xfId="31115"/>
    <cellStyle name="Normalny 2 98 2 10 2 2 16 5" xfId="31116"/>
    <cellStyle name="Normalny 2 98 2 10 2 2 16 6" xfId="31117"/>
    <cellStyle name="Normalny 2 98 2 10 2 2 17" xfId="31118"/>
    <cellStyle name="Normalny 2 98 2 10 2 2 17 2" xfId="31119"/>
    <cellStyle name="Normalny 2 98 2 10 2 2 17 3" xfId="31120"/>
    <cellStyle name="Normalny 2 98 2 10 2 2 17 4" xfId="31121"/>
    <cellStyle name="Normalny 2 98 2 10 2 2 17 5" xfId="31122"/>
    <cellStyle name="Normalny 2 98 2 10 2 2 17 6" xfId="31123"/>
    <cellStyle name="Normalny 2 98 2 10 2 2 18" xfId="31124"/>
    <cellStyle name="Normalny 2 98 2 10 2 2 18 2" xfId="31125"/>
    <cellStyle name="Normalny 2 98 2 10 2 2 18 3" xfId="31126"/>
    <cellStyle name="Normalny 2 98 2 10 2 2 18 4" xfId="31127"/>
    <cellStyle name="Normalny 2 98 2 10 2 2 18 5" xfId="31128"/>
    <cellStyle name="Normalny 2 98 2 10 2 2 18 6" xfId="31129"/>
    <cellStyle name="Normalny 2 98 2 10 2 2 19" xfId="31130"/>
    <cellStyle name="Normalny 2 98 2 10 2 2 19 2" xfId="31131"/>
    <cellStyle name="Normalny 2 98 2 10 2 2 19 3" xfId="31132"/>
    <cellStyle name="Normalny 2 98 2 10 2 2 19 4" xfId="31133"/>
    <cellStyle name="Normalny 2 98 2 10 2 2 19 5" xfId="31134"/>
    <cellStyle name="Normalny 2 98 2 10 2 2 19 6" xfId="31135"/>
    <cellStyle name="Normalny 2 98 2 10 2 2 2" xfId="31136"/>
    <cellStyle name="Normalny 2 98 2 10 2 2 2 2" xfId="31137"/>
    <cellStyle name="Normalny 2 98 2 10 2 2 2 2 2" xfId="31138"/>
    <cellStyle name="Normalny 2 98 2 10 2 2 2 2 3" xfId="31139"/>
    <cellStyle name="Normalny 2 98 2 10 2 2 2 2 4" xfId="31140"/>
    <cellStyle name="Normalny 2 98 2 10 2 2 2 2 5" xfId="31141"/>
    <cellStyle name="Normalny 2 98 2 10 2 2 2 2 6" xfId="31142"/>
    <cellStyle name="Normalny 2 98 2 10 2 2 20" xfId="31143"/>
    <cellStyle name="Normalny 2 98 2 10 2 2 20 2" xfId="31144"/>
    <cellStyle name="Normalny 2 98 2 10 2 2 20 3" xfId="31145"/>
    <cellStyle name="Normalny 2 98 2 10 2 2 20 4" xfId="31146"/>
    <cellStyle name="Normalny 2 98 2 10 2 2 20 5" xfId="31147"/>
    <cellStyle name="Normalny 2 98 2 10 2 2 20 6" xfId="31148"/>
    <cellStyle name="Normalny 2 98 2 10 2 2 21" xfId="31149"/>
    <cellStyle name="Normalny 2 98 2 10 2 2 21 2" xfId="31150"/>
    <cellStyle name="Normalny 2 98 2 10 2 2 21 3" xfId="31151"/>
    <cellStyle name="Normalny 2 98 2 10 2 2 21 4" xfId="31152"/>
    <cellStyle name="Normalny 2 98 2 10 2 2 21 5" xfId="31153"/>
    <cellStyle name="Normalny 2 98 2 10 2 2 21 6" xfId="31154"/>
    <cellStyle name="Normalny 2 98 2 10 2 2 22" xfId="31155"/>
    <cellStyle name="Normalny 2 98 2 10 2 2 22 2" xfId="31156"/>
    <cellStyle name="Normalny 2 98 2 10 2 2 22 3" xfId="31157"/>
    <cellStyle name="Normalny 2 98 2 10 2 2 22 4" xfId="31158"/>
    <cellStyle name="Normalny 2 98 2 10 2 2 22 5" xfId="31159"/>
    <cellStyle name="Normalny 2 98 2 10 2 2 22 6" xfId="31160"/>
    <cellStyle name="Normalny 2 98 2 10 2 2 23" xfId="31161"/>
    <cellStyle name="Normalny 2 98 2 10 2 2 23 2" xfId="31162"/>
    <cellStyle name="Normalny 2 98 2 10 2 2 23 3" xfId="31163"/>
    <cellStyle name="Normalny 2 98 2 10 2 2 23 4" xfId="31164"/>
    <cellStyle name="Normalny 2 98 2 10 2 2 23 5" xfId="31165"/>
    <cellStyle name="Normalny 2 98 2 10 2 2 23 6" xfId="31166"/>
    <cellStyle name="Normalny 2 98 2 10 2 2 24" xfId="31167"/>
    <cellStyle name="Normalny 2 98 2 10 2 2 24 2" xfId="31168"/>
    <cellStyle name="Normalny 2 98 2 10 2 2 24 3" xfId="31169"/>
    <cellStyle name="Normalny 2 98 2 10 2 2 24 4" xfId="31170"/>
    <cellStyle name="Normalny 2 98 2 10 2 2 24 5" xfId="31171"/>
    <cellStyle name="Normalny 2 98 2 10 2 2 24 6" xfId="31172"/>
    <cellStyle name="Normalny 2 98 2 10 2 2 25" xfId="31173"/>
    <cellStyle name="Normalny 2 98 2 10 2 2 26" xfId="31174"/>
    <cellStyle name="Normalny 2 98 2 10 2 2 27" xfId="31175"/>
    <cellStyle name="Normalny 2 98 2 10 2 2 28" xfId="31176"/>
    <cellStyle name="Normalny 2 98 2 10 2 2 3" xfId="31177"/>
    <cellStyle name="Normalny 2 98 2 10 2 2 3 2" xfId="31178"/>
    <cellStyle name="Normalny 2 98 2 10 2 2 3 3" xfId="31179"/>
    <cellStyle name="Normalny 2 98 2 10 2 2 3 4" xfId="31180"/>
    <cellStyle name="Normalny 2 98 2 10 2 2 3 5" xfId="31181"/>
    <cellStyle name="Normalny 2 98 2 10 2 2 3 6" xfId="31182"/>
    <cellStyle name="Normalny 2 98 2 10 2 2 4" xfId="31183"/>
    <cellStyle name="Normalny 2 98 2 10 2 2 4 2" xfId="31184"/>
    <cellStyle name="Normalny 2 98 2 10 2 2 4 3" xfId="31185"/>
    <cellStyle name="Normalny 2 98 2 10 2 2 4 4" xfId="31186"/>
    <cellStyle name="Normalny 2 98 2 10 2 2 4 5" xfId="31187"/>
    <cellStyle name="Normalny 2 98 2 10 2 2 4 6" xfId="31188"/>
    <cellStyle name="Normalny 2 98 2 10 2 2 5" xfId="31189"/>
    <cellStyle name="Normalny 2 98 2 10 2 2 5 2" xfId="31190"/>
    <cellStyle name="Normalny 2 98 2 10 2 2 5 3" xfId="31191"/>
    <cellStyle name="Normalny 2 98 2 10 2 2 5 4" xfId="31192"/>
    <cellStyle name="Normalny 2 98 2 10 2 2 5 5" xfId="31193"/>
    <cellStyle name="Normalny 2 98 2 10 2 2 5 6" xfId="31194"/>
    <cellStyle name="Normalny 2 98 2 10 2 2 6" xfId="31195"/>
    <cellStyle name="Normalny 2 98 2 10 2 2 6 2" xfId="31196"/>
    <cellStyle name="Normalny 2 98 2 10 2 2 6 3" xfId="31197"/>
    <cellStyle name="Normalny 2 98 2 10 2 2 6 4" xfId="31198"/>
    <cellStyle name="Normalny 2 98 2 10 2 2 6 5" xfId="31199"/>
    <cellStyle name="Normalny 2 98 2 10 2 2 6 6" xfId="31200"/>
    <cellStyle name="Normalny 2 98 2 10 2 2 7" xfId="31201"/>
    <cellStyle name="Normalny 2 98 2 10 2 2 7 2" xfId="31202"/>
    <cellStyle name="Normalny 2 98 2 10 2 2 7 3" xfId="31203"/>
    <cellStyle name="Normalny 2 98 2 10 2 2 7 4" xfId="31204"/>
    <cellStyle name="Normalny 2 98 2 10 2 2 7 5" xfId="31205"/>
    <cellStyle name="Normalny 2 98 2 10 2 2 7 6" xfId="31206"/>
    <cellStyle name="Normalny 2 98 2 10 2 2 8" xfId="31207"/>
    <cellStyle name="Normalny 2 98 2 10 2 2 8 2" xfId="31208"/>
    <cellStyle name="Normalny 2 98 2 10 2 2 8 3" xfId="31209"/>
    <cellStyle name="Normalny 2 98 2 10 2 2 8 4" xfId="31210"/>
    <cellStyle name="Normalny 2 98 2 10 2 2 8 5" xfId="31211"/>
    <cellStyle name="Normalny 2 98 2 10 2 2 8 6" xfId="31212"/>
    <cellStyle name="Normalny 2 98 2 10 2 2 9" xfId="31213"/>
    <cellStyle name="Normalny 2 98 2 10 2 2 9 2" xfId="31214"/>
    <cellStyle name="Normalny 2 98 2 10 2 2 9 3" xfId="31215"/>
    <cellStyle name="Normalny 2 98 2 10 2 2 9 4" xfId="31216"/>
    <cellStyle name="Normalny 2 98 2 10 2 2 9 5" xfId="31217"/>
    <cellStyle name="Normalny 2 98 2 10 2 2 9 6" xfId="31218"/>
    <cellStyle name="Normalny 2 98 2 10 2 20" xfId="31219"/>
    <cellStyle name="Normalny 2 98 2 10 2 21" xfId="31220"/>
    <cellStyle name="Normalny 2 98 2 10 2 22" xfId="31221"/>
    <cellStyle name="Normalny 2 98 2 10 2 23" xfId="31222"/>
    <cellStyle name="Normalny 2 98 2 10 2 24" xfId="31223"/>
    <cellStyle name="Normalny 2 98 2 10 2 25" xfId="31224"/>
    <cellStyle name="Normalny 2 98 2 10 2 26" xfId="31225"/>
    <cellStyle name="Normalny 2 98 2 10 2 3" xfId="31226"/>
    <cellStyle name="Normalny 2 98 2 10 2 3 2" xfId="31227"/>
    <cellStyle name="Normalny 2 98 2 10 2 3 3" xfId="31228"/>
    <cellStyle name="Normalny 2 98 2 10 2 3 4" xfId="31229"/>
    <cellStyle name="Normalny 2 98 2 10 2 3 5" xfId="31230"/>
    <cellStyle name="Normalny 2 98 2 10 2 3 6" xfId="31231"/>
    <cellStyle name="Normalny 2 98 2 10 2 4" xfId="31232"/>
    <cellStyle name="Normalny 2 98 2 10 2 4 2" xfId="31233"/>
    <cellStyle name="Normalny 2 98 2 10 2 4 3" xfId="31234"/>
    <cellStyle name="Normalny 2 98 2 10 2 4 4" xfId="31235"/>
    <cellStyle name="Normalny 2 98 2 10 2 4 5" xfId="31236"/>
    <cellStyle name="Normalny 2 98 2 10 2 4 6" xfId="31237"/>
    <cellStyle name="Normalny 2 98 2 10 2 5" xfId="31238"/>
    <cellStyle name="Normalny 2 98 2 10 2 5 2" xfId="31239"/>
    <cellStyle name="Normalny 2 98 2 10 2 5 3" xfId="31240"/>
    <cellStyle name="Normalny 2 98 2 10 2 5 4" xfId="31241"/>
    <cellStyle name="Normalny 2 98 2 10 2 5 5" xfId="31242"/>
    <cellStyle name="Normalny 2 98 2 10 2 5 6" xfId="31243"/>
    <cellStyle name="Normalny 2 98 2 10 2 6" xfId="31244"/>
    <cellStyle name="Normalny 2 98 2 10 2 7" xfId="31245"/>
    <cellStyle name="Normalny 2 98 2 10 2 8" xfId="31246"/>
    <cellStyle name="Normalny 2 98 2 10 2 9" xfId="31247"/>
    <cellStyle name="Normalny 2 98 2 10 20" xfId="31248"/>
    <cellStyle name="Normalny 2 98 2 10 20 2" xfId="31249"/>
    <cellStyle name="Normalny 2 98 2 10 20 3" xfId="31250"/>
    <cellStyle name="Normalny 2 98 2 10 20 4" xfId="31251"/>
    <cellStyle name="Normalny 2 98 2 10 20 5" xfId="31252"/>
    <cellStyle name="Normalny 2 98 2 10 20 6" xfId="31253"/>
    <cellStyle name="Normalny 2 98 2 10 21" xfId="31254"/>
    <cellStyle name="Normalny 2 98 2 10 21 2" xfId="31255"/>
    <cellStyle name="Normalny 2 98 2 10 21 3" xfId="31256"/>
    <cellStyle name="Normalny 2 98 2 10 21 4" xfId="31257"/>
    <cellStyle name="Normalny 2 98 2 10 21 5" xfId="31258"/>
    <cellStyle name="Normalny 2 98 2 10 21 6" xfId="31259"/>
    <cellStyle name="Normalny 2 98 2 10 22" xfId="31260"/>
    <cellStyle name="Normalny 2 98 2 10 22 2" xfId="31261"/>
    <cellStyle name="Normalny 2 98 2 10 22 3" xfId="31262"/>
    <cellStyle name="Normalny 2 98 2 10 22 4" xfId="31263"/>
    <cellStyle name="Normalny 2 98 2 10 22 5" xfId="31264"/>
    <cellStyle name="Normalny 2 98 2 10 22 6" xfId="31265"/>
    <cellStyle name="Normalny 2 98 2 10 23" xfId="31266"/>
    <cellStyle name="Normalny 2 98 2 10 23 2" xfId="31267"/>
    <cellStyle name="Normalny 2 98 2 10 23 3" xfId="31268"/>
    <cellStyle name="Normalny 2 98 2 10 23 4" xfId="31269"/>
    <cellStyle name="Normalny 2 98 2 10 23 5" xfId="31270"/>
    <cellStyle name="Normalny 2 98 2 10 23 6" xfId="31271"/>
    <cellStyle name="Normalny 2 98 2 10 24" xfId="31272"/>
    <cellStyle name="Normalny 2 98 2 10 24 2" xfId="31273"/>
    <cellStyle name="Normalny 2 98 2 10 24 3" xfId="31274"/>
    <cellStyle name="Normalny 2 98 2 10 24 4" xfId="31275"/>
    <cellStyle name="Normalny 2 98 2 10 24 5" xfId="31276"/>
    <cellStyle name="Normalny 2 98 2 10 24 6" xfId="31277"/>
    <cellStyle name="Normalny 2 98 2 10 25" xfId="31278"/>
    <cellStyle name="Normalny 2 98 2 10 25 2" xfId="31279"/>
    <cellStyle name="Normalny 2 98 2 10 25 3" xfId="31280"/>
    <cellStyle name="Normalny 2 98 2 10 25 4" xfId="31281"/>
    <cellStyle name="Normalny 2 98 2 10 25 5" xfId="31282"/>
    <cellStyle name="Normalny 2 98 2 10 25 6" xfId="31283"/>
    <cellStyle name="Normalny 2 98 2 10 26" xfId="31284"/>
    <cellStyle name="Normalny 2 98 2 10 26 2" xfId="31285"/>
    <cellStyle name="Normalny 2 98 2 10 26 3" xfId="31286"/>
    <cellStyle name="Normalny 2 98 2 10 26 4" xfId="31287"/>
    <cellStyle name="Normalny 2 98 2 10 26 5" xfId="31288"/>
    <cellStyle name="Normalny 2 98 2 10 26 6" xfId="31289"/>
    <cellStyle name="Normalny 2 98 2 10 27" xfId="31290"/>
    <cellStyle name="Normalny 2 98 2 10 27 2" xfId="31291"/>
    <cellStyle name="Normalny 2 98 2 10 27 3" xfId="31292"/>
    <cellStyle name="Normalny 2 98 2 10 27 4" xfId="31293"/>
    <cellStyle name="Normalny 2 98 2 10 27 5" xfId="31294"/>
    <cellStyle name="Normalny 2 98 2 10 27 6" xfId="31295"/>
    <cellStyle name="Normalny 2 98 2 10 28" xfId="31296"/>
    <cellStyle name="Normalny 2 98 2 10 28 2" xfId="31297"/>
    <cellStyle name="Normalny 2 98 2 10 28 3" xfId="31298"/>
    <cellStyle name="Normalny 2 98 2 10 28 4" xfId="31299"/>
    <cellStyle name="Normalny 2 98 2 10 28 5" xfId="31300"/>
    <cellStyle name="Normalny 2 98 2 10 28 6" xfId="31301"/>
    <cellStyle name="Normalny 2 98 2 10 29" xfId="31302"/>
    <cellStyle name="Normalny 2 98 2 10 29 2" xfId="31303"/>
    <cellStyle name="Normalny 2 98 2 10 29 3" xfId="31304"/>
    <cellStyle name="Normalny 2 98 2 10 29 4" xfId="31305"/>
    <cellStyle name="Normalny 2 98 2 10 29 5" xfId="31306"/>
    <cellStyle name="Normalny 2 98 2 10 29 6" xfId="31307"/>
    <cellStyle name="Normalny 2 98 2 10 3" xfId="31308"/>
    <cellStyle name="Normalny 2 98 2 10 3 2" xfId="31309"/>
    <cellStyle name="Normalny 2 98 2 10 3 3" xfId="31310"/>
    <cellStyle name="Normalny 2 98 2 10 3 4" xfId="31311"/>
    <cellStyle name="Normalny 2 98 2 10 3 5" xfId="31312"/>
    <cellStyle name="Normalny 2 98 2 10 3 6" xfId="31313"/>
    <cellStyle name="Normalny 2 98 2 10 30" xfId="31314"/>
    <cellStyle name="Normalny 2 98 2 10 30 2" xfId="31315"/>
    <cellStyle name="Normalny 2 98 2 10 30 3" xfId="31316"/>
    <cellStyle name="Normalny 2 98 2 10 30 4" xfId="31317"/>
    <cellStyle name="Normalny 2 98 2 10 30 5" xfId="31318"/>
    <cellStyle name="Normalny 2 98 2 10 30 6" xfId="31319"/>
    <cellStyle name="Normalny 2 98 2 10 31" xfId="31320"/>
    <cellStyle name="Normalny 2 98 2 10 31 2" xfId="31321"/>
    <cellStyle name="Normalny 2 98 2 10 31 3" xfId="31322"/>
    <cellStyle name="Normalny 2 98 2 10 31 4" xfId="31323"/>
    <cellStyle name="Normalny 2 98 2 10 31 5" xfId="31324"/>
    <cellStyle name="Normalny 2 98 2 10 31 6" xfId="31325"/>
    <cellStyle name="Normalny 2 98 2 10 32" xfId="31326"/>
    <cellStyle name="Normalny 2 98 2 10 32 2" xfId="31327"/>
    <cellStyle name="Normalny 2 98 2 10 32 3" xfId="31328"/>
    <cellStyle name="Normalny 2 98 2 10 32 4" xfId="31329"/>
    <cellStyle name="Normalny 2 98 2 10 32 5" xfId="31330"/>
    <cellStyle name="Normalny 2 98 2 10 32 6" xfId="31331"/>
    <cellStyle name="Normalny 2 98 2 10 33" xfId="31332"/>
    <cellStyle name="Normalny 2 98 2 10 33 2" xfId="31333"/>
    <cellStyle name="Normalny 2 98 2 10 33 3" xfId="31334"/>
    <cellStyle name="Normalny 2 98 2 10 33 4" xfId="31335"/>
    <cellStyle name="Normalny 2 98 2 10 33 5" xfId="31336"/>
    <cellStyle name="Normalny 2 98 2 10 33 6" xfId="31337"/>
    <cellStyle name="Normalny 2 98 2 10 34" xfId="31338"/>
    <cellStyle name="Normalny 2 98 2 10 34 2" xfId="31339"/>
    <cellStyle name="Normalny 2 98 2 10 34 3" xfId="31340"/>
    <cellStyle name="Normalny 2 98 2 10 34 4" xfId="31341"/>
    <cellStyle name="Normalny 2 98 2 10 34 5" xfId="31342"/>
    <cellStyle name="Normalny 2 98 2 10 34 6" xfId="31343"/>
    <cellStyle name="Normalny 2 98 2 10 35" xfId="31344"/>
    <cellStyle name="Normalny 2 98 2 10 35 2" xfId="31345"/>
    <cellStyle name="Normalny 2 98 2 10 35 3" xfId="31346"/>
    <cellStyle name="Normalny 2 98 2 10 35 4" xfId="31347"/>
    <cellStyle name="Normalny 2 98 2 10 35 5" xfId="31348"/>
    <cellStyle name="Normalny 2 98 2 10 35 6" xfId="31349"/>
    <cellStyle name="Normalny 2 98 2 10 36" xfId="31350"/>
    <cellStyle name="Normalny 2 98 2 10 36 2" xfId="31351"/>
    <cellStyle name="Normalny 2 98 2 10 36 3" xfId="31352"/>
    <cellStyle name="Normalny 2 98 2 10 36 4" xfId="31353"/>
    <cellStyle name="Normalny 2 98 2 10 36 5" xfId="31354"/>
    <cellStyle name="Normalny 2 98 2 10 36 6" xfId="31355"/>
    <cellStyle name="Normalny 2 98 2 10 37" xfId="31356"/>
    <cellStyle name="Normalny 2 98 2 10 37 2" xfId="31357"/>
    <cellStyle name="Normalny 2 98 2 10 37 3" xfId="31358"/>
    <cellStyle name="Normalny 2 98 2 10 37 4" xfId="31359"/>
    <cellStyle name="Normalny 2 98 2 10 37 5" xfId="31360"/>
    <cellStyle name="Normalny 2 98 2 10 37 6" xfId="31361"/>
    <cellStyle name="Normalny 2 98 2 10 38" xfId="31362"/>
    <cellStyle name="Normalny 2 98 2 10 38 2" xfId="31363"/>
    <cellStyle name="Normalny 2 98 2 10 38 3" xfId="31364"/>
    <cellStyle name="Normalny 2 98 2 10 38 4" xfId="31365"/>
    <cellStyle name="Normalny 2 98 2 10 38 5" xfId="31366"/>
    <cellStyle name="Normalny 2 98 2 10 38 6" xfId="31367"/>
    <cellStyle name="Normalny 2 98 2 10 39" xfId="31368"/>
    <cellStyle name="Normalny 2 98 2 10 39 2" xfId="31369"/>
    <cellStyle name="Normalny 2 98 2 10 39 3" xfId="31370"/>
    <cellStyle name="Normalny 2 98 2 10 39 4" xfId="31371"/>
    <cellStyle name="Normalny 2 98 2 10 39 5" xfId="31372"/>
    <cellStyle name="Normalny 2 98 2 10 39 6" xfId="31373"/>
    <cellStyle name="Normalny 2 98 2 10 4" xfId="31374"/>
    <cellStyle name="Normalny 2 98 2 10 4 2" xfId="31375"/>
    <cellStyle name="Normalny 2 98 2 10 4 3" xfId="31376"/>
    <cellStyle name="Normalny 2 98 2 10 4 4" xfId="31377"/>
    <cellStyle name="Normalny 2 98 2 10 4 5" xfId="31378"/>
    <cellStyle name="Normalny 2 98 2 10 4 6" xfId="31379"/>
    <cellStyle name="Normalny 2 98 2 10 40" xfId="31380"/>
    <cellStyle name="Normalny 2 98 2 10 40 2" xfId="31381"/>
    <cellStyle name="Normalny 2 98 2 10 40 3" xfId="31382"/>
    <cellStyle name="Normalny 2 98 2 10 40 4" xfId="31383"/>
    <cellStyle name="Normalny 2 98 2 10 40 5" xfId="31384"/>
    <cellStyle name="Normalny 2 98 2 10 40 6" xfId="31385"/>
    <cellStyle name="Normalny 2 98 2 10 41" xfId="31386"/>
    <cellStyle name="Normalny 2 98 2 10 41 2" xfId="31387"/>
    <cellStyle name="Normalny 2 98 2 10 41 3" xfId="31388"/>
    <cellStyle name="Normalny 2 98 2 10 41 4" xfId="31389"/>
    <cellStyle name="Normalny 2 98 2 10 41 5" xfId="31390"/>
    <cellStyle name="Normalny 2 98 2 10 41 6" xfId="31391"/>
    <cellStyle name="Normalny 2 98 2 10 42" xfId="31392"/>
    <cellStyle name="Normalny 2 98 2 10 42 2" xfId="31393"/>
    <cellStyle name="Normalny 2 98 2 10 42 3" xfId="31394"/>
    <cellStyle name="Normalny 2 98 2 10 42 4" xfId="31395"/>
    <cellStyle name="Normalny 2 98 2 10 42 5" xfId="31396"/>
    <cellStyle name="Normalny 2 98 2 10 42 6" xfId="31397"/>
    <cellStyle name="Normalny 2 98 2 10 43" xfId="31398"/>
    <cellStyle name="Normalny 2 98 2 10 43 2" xfId="31399"/>
    <cellStyle name="Normalny 2 98 2 10 43 3" xfId="31400"/>
    <cellStyle name="Normalny 2 98 2 10 43 4" xfId="31401"/>
    <cellStyle name="Normalny 2 98 2 10 43 5" xfId="31402"/>
    <cellStyle name="Normalny 2 98 2 10 43 6" xfId="31403"/>
    <cellStyle name="Normalny 2 98 2 10 44" xfId="31404"/>
    <cellStyle name="Normalny 2 98 2 10 44 2" xfId="31405"/>
    <cellStyle name="Normalny 2 98 2 10 44 3" xfId="31406"/>
    <cellStyle name="Normalny 2 98 2 10 44 4" xfId="31407"/>
    <cellStyle name="Normalny 2 98 2 10 44 5" xfId="31408"/>
    <cellStyle name="Normalny 2 98 2 10 44 6" xfId="31409"/>
    <cellStyle name="Normalny 2 98 2 10 45" xfId="31410"/>
    <cellStyle name="Normalny 2 98 2 10 45 2" xfId="31411"/>
    <cellStyle name="Normalny 2 98 2 10 45 3" xfId="31412"/>
    <cellStyle name="Normalny 2 98 2 10 45 4" xfId="31413"/>
    <cellStyle name="Normalny 2 98 2 10 45 5" xfId="31414"/>
    <cellStyle name="Normalny 2 98 2 10 45 6" xfId="31415"/>
    <cellStyle name="Normalny 2 98 2 10 46" xfId="31416"/>
    <cellStyle name="Normalny 2 98 2 10 46 2" xfId="31417"/>
    <cellStyle name="Normalny 2 98 2 10 46 3" xfId="31418"/>
    <cellStyle name="Normalny 2 98 2 10 46 4" xfId="31419"/>
    <cellStyle name="Normalny 2 98 2 10 46 5" xfId="31420"/>
    <cellStyle name="Normalny 2 98 2 10 46 6" xfId="31421"/>
    <cellStyle name="Normalny 2 98 2 10 47" xfId="31422"/>
    <cellStyle name="Normalny 2 98 2 10 47 2" xfId="31423"/>
    <cellStyle name="Normalny 2 98 2 10 47 3" xfId="31424"/>
    <cellStyle name="Normalny 2 98 2 10 47 4" xfId="31425"/>
    <cellStyle name="Normalny 2 98 2 10 47 5" xfId="31426"/>
    <cellStyle name="Normalny 2 98 2 10 47 6" xfId="31427"/>
    <cellStyle name="Normalny 2 98 2 10 48" xfId="31428"/>
    <cellStyle name="Normalny 2 98 2 10 48 2" xfId="31429"/>
    <cellStyle name="Normalny 2 98 2 10 48 3" xfId="31430"/>
    <cellStyle name="Normalny 2 98 2 10 48 4" xfId="31431"/>
    <cellStyle name="Normalny 2 98 2 10 48 5" xfId="31432"/>
    <cellStyle name="Normalny 2 98 2 10 48 6" xfId="31433"/>
    <cellStyle name="Normalny 2 98 2 10 49" xfId="31434"/>
    <cellStyle name="Normalny 2 98 2 10 49 2" xfId="31435"/>
    <cellStyle name="Normalny 2 98 2 10 49 3" xfId="31436"/>
    <cellStyle name="Normalny 2 98 2 10 49 4" xfId="31437"/>
    <cellStyle name="Normalny 2 98 2 10 49 5" xfId="31438"/>
    <cellStyle name="Normalny 2 98 2 10 49 6" xfId="31439"/>
    <cellStyle name="Normalny 2 98 2 10 5" xfId="31440"/>
    <cellStyle name="Normalny 2 98 2 10 5 2" xfId="31441"/>
    <cellStyle name="Normalny 2 98 2 10 5 3" xfId="31442"/>
    <cellStyle name="Normalny 2 98 2 10 5 4" xfId="31443"/>
    <cellStyle name="Normalny 2 98 2 10 5 5" xfId="31444"/>
    <cellStyle name="Normalny 2 98 2 10 5 6" xfId="31445"/>
    <cellStyle name="Normalny 2 98 2 10 50" xfId="31446"/>
    <cellStyle name="Normalny 2 98 2 10 50 2" xfId="31447"/>
    <cellStyle name="Normalny 2 98 2 10 50 3" xfId="31448"/>
    <cellStyle name="Normalny 2 98 2 10 50 4" xfId="31449"/>
    <cellStyle name="Normalny 2 98 2 10 50 5" xfId="31450"/>
    <cellStyle name="Normalny 2 98 2 10 50 6" xfId="31451"/>
    <cellStyle name="Normalny 2 98 2 10 51" xfId="31452"/>
    <cellStyle name="Normalny 2 98 2 10 51 2" xfId="31453"/>
    <cellStyle name="Normalny 2 98 2 10 51 3" xfId="31454"/>
    <cellStyle name="Normalny 2 98 2 10 51 4" xfId="31455"/>
    <cellStyle name="Normalny 2 98 2 10 51 5" xfId="31456"/>
    <cellStyle name="Normalny 2 98 2 10 51 6" xfId="31457"/>
    <cellStyle name="Normalny 2 98 2 10 52" xfId="31458"/>
    <cellStyle name="Normalny 2 98 2 10 52 2" xfId="31459"/>
    <cellStyle name="Normalny 2 98 2 10 52 3" xfId="31460"/>
    <cellStyle name="Normalny 2 98 2 10 52 4" xfId="31461"/>
    <cellStyle name="Normalny 2 98 2 10 52 5" xfId="31462"/>
    <cellStyle name="Normalny 2 98 2 10 52 6" xfId="31463"/>
    <cellStyle name="Normalny 2 98 2 10 53" xfId="31464"/>
    <cellStyle name="Normalny 2 98 2 10 53 2" xfId="31465"/>
    <cellStyle name="Normalny 2 98 2 10 53 3" xfId="31466"/>
    <cellStyle name="Normalny 2 98 2 10 53 4" xfId="31467"/>
    <cellStyle name="Normalny 2 98 2 10 53 5" xfId="31468"/>
    <cellStyle name="Normalny 2 98 2 10 53 6" xfId="31469"/>
    <cellStyle name="Normalny 2 98 2 10 54" xfId="31470"/>
    <cellStyle name="Normalny 2 98 2 10 54 2" xfId="31471"/>
    <cellStyle name="Normalny 2 98 2 10 54 3" xfId="31472"/>
    <cellStyle name="Normalny 2 98 2 10 54 4" xfId="31473"/>
    <cellStyle name="Normalny 2 98 2 10 54 5" xfId="31474"/>
    <cellStyle name="Normalny 2 98 2 10 54 6" xfId="31475"/>
    <cellStyle name="Normalny 2 98 2 10 55" xfId="31476"/>
    <cellStyle name="Normalny 2 98 2 10 55 2" xfId="31477"/>
    <cellStyle name="Normalny 2 98 2 10 55 3" xfId="31478"/>
    <cellStyle name="Normalny 2 98 2 10 55 4" xfId="31479"/>
    <cellStyle name="Normalny 2 98 2 10 55 5" xfId="31480"/>
    <cellStyle name="Normalny 2 98 2 10 55 6" xfId="31481"/>
    <cellStyle name="Normalny 2 98 2 10 56" xfId="31482"/>
    <cellStyle name="Normalny 2 98 2 10 56 2" xfId="31483"/>
    <cellStyle name="Normalny 2 98 2 10 56 3" xfId="31484"/>
    <cellStyle name="Normalny 2 98 2 10 56 4" xfId="31485"/>
    <cellStyle name="Normalny 2 98 2 10 56 5" xfId="31486"/>
    <cellStyle name="Normalny 2 98 2 10 56 6" xfId="31487"/>
    <cellStyle name="Normalny 2 98 2 10 57" xfId="31488"/>
    <cellStyle name="Normalny 2 98 2 10 57 2" xfId="31489"/>
    <cellStyle name="Normalny 2 98 2 10 57 3" xfId="31490"/>
    <cellStyle name="Normalny 2 98 2 10 57 4" xfId="31491"/>
    <cellStyle name="Normalny 2 98 2 10 57 5" xfId="31492"/>
    <cellStyle name="Normalny 2 98 2 10 57 6" xfId="31493"/>
    <cellStyle name="Normalny 2 98 2 10 58" xfId="31494"/>
    <cellStyle name="Normalny 2 98 2 10 58 2" xfId="31495"/>
    <cellStyle name="Normalny 2 98 2 10 58 3" xfId="31496"/>
    <cellStyle name="Normalny 2 98 2 10 58 4" xfId="31497"/>
    <cellStyle name="Normalny 2 98 2 10 58 5" xfId="31498"/>
    <cellStyle name="Normalny 2 98 2 10 58 6" xfId="31499"/>
    <cellStyle name="Normalny 2 98 2 10 59" xfId="31500"/>
    <cellStyle name="Normalny 2 98 2 10 59 2" xfId="31501"/>
    <cellStyle name="Normalny 2 98 2 10 59 3" xfId="31502"/>
    <cellStyle name="Normalny 2 98 2 10 59 4" xfId="31503"/>
    <cellStyle name="Normalny 2 98 2 10 59 5" xfId="31504"/>
    <cellStyle name="Normalny 2 98 2 10 59 6" xfId="31505"/>
    <cellStyle name="Normalny 2 98 2 10 6" xfId="31506"/>
    <cellStyle name="Normalny 2 98 2 10 6 2" xfId="31507"/>
    <cellStyle name="Normalny 2 98 2 10 6 3" xfId="31508"/>
    <cellStyle name="Normalny 2 98 2 10 6 4" xfId="31509"/>
    <cellStyle name="Normalny 2 98 2 10 6 5" xfId="31510"/>
    <cellStyle name="Normalny 2 98 2 10 6 6" xfId="31511"/>
    <cellStyle name="Normalny 2 98 2 10 60" xfId="31512"/>
    <cellStyle name="Normalny 2 98 2 10 60 2" xfId="31513"/>
    <cellStyle name="Normalny 2 98 2 10 60 3" xfId="31514"/>
    <cellStyle name="Normalny 2 98 2 10 60 4" xfId="31515"/>
    <cellStyle name="Normalny 2 98 2 10 60 5" xfId="31516"/>
    <cellStyle name="Normalny 2 98 2 10 60 6" xfId="31517"/>
    <cellStyle name="Normalny 2 98 2 10 61" xfId="31518"/>
    <cellStyle name="Normalny 2 98 2 10 61 2" xfId="31519"/>
    <cellStyle name="Normalny 2 98 2 10 61 3" xfId="31520"/>
    <cellStyle name="Normalny 2 98 2 10 61 4" xfId="31521"/>
    <cellStyle name="Normalny 2 98 2 10 61 5" xfId="31522"/>
    <cellStyle name="Normalny 2 98 2 10 61 6" xfId="31523"/>
    <cellStyle name="Normalny 2 98 2 10 62" xfId="31524"/>
    <cellStyle name="Normalny 2 98 2 10 62 2" xfId="31525"/>
    <cellStyle name="Normalny 2 98 2 10 62 3" xfId="31526"/>
    <cellStyle name="Normalny 2 98 2 10 62 4" xfId="31527"/>
    <cellStyle name="Normalny 2 98 2 10 62 5" xfId="31528"/>
    <cellStyle name="Normalny 2 98 2 10 62 6" xfId="31529"/>
    <cellStyle name="Normalny 2 98 2 10 63" xfId="31530"/>
    <cellStyle name="Normalny 2 98 2 10 63 2" xfId="31531"/>
    <cellStyle name="Normalny 2 98 2 10 63 3" xfId="31532"/>
    <cellStyle name="Normalny 2 98 2 10 63 4" xfId="31533"/>
    <cellStyle name="Normalny 2 98 2 10 63 5" xfId="31534"/>
    <cellStyle name="Normalny 2 98 2 10 63 6" xfId="31535"/>
    <cellStyle name="Normalny 2 98 2 10 64" xfId="31536"/>
    <cellStyle name="Normalny 2 98 2 10 64 2" xfId="31537"/>
    <cellStyle name="Normalny 2 98 2 10 64 3" xfId="31538"/>
    <cellStyle name="Normalny 2 98 2 10 64 4" xfId="31539"/>
    <cellStyle name="Normalny 2 98 2 10 64 5" xfId="31540"/>
    <cellStyle name="Normalny 2 98 2 10 64 6" xfId="31541"/>
    <cellStyle name="Normalny 2 98 2 10 65" xfId="31542"/>
    <cellStyle name="Normalny 2 98 2 10 65 2" xfId="31543"/>
    <cellStyle name="Normalny 2 98 2 10 65 3" xfId="31544"/>
    <cellStyle name="Normalny 2 98 2 10 65 4" xfId="31545"/>
    <cellStyle name="Normalny 2 98 2 10 65 5" xfId="31546"/>
    <cellStyle name="Normalny 2 98 2 10 65 6" xfId="31547"/>
    <cellStyle name="Normalny 2 98 2 10 66" xfId="31548"/>
    <cellStyle name="Normalny 2 98 2 10 66 2" xfId="31549"/>
    <cellStyle name="Normalny 2 98 2 10 66 3" xfId="31550"/>
    <cellStyle name="Normalny 2 98 2 10 66 4" xfId="31551"/>
    <cellStyle name="Normalny 2 98 2 10 66 5" xfId="31552"/>
    <cellStyle name="Normalny 2 98 2 10 66 6" xfId="31553"/>
    <cellStyle name="Normalny 2 98 2 10 67" xfId="31554"/>
    <cellStyle name="Normalny 2 98 2 10 67 2" xfId="31555"/>
    <cellStyle name="Normalny 2 98 2 10 67 3" xfId="31556"/>
    <cellStyle name="Normalny 2 98 2 10 67 4" xfId="31557"/>
    <cellStyle name="Normalny 2 98 2 10 67 5" xfId="31558"/>
    <cellStyle name="Normalny 2 98 2 10 67 6" xfId="31559"/>
    <cellStyle name="Normalny 2 98 2 10 68" xfId="31560"/>
    <cellStyle name="Normalny 2 98 2 10 68 2" xfId="31561"/>
    <cellStyle name="Normalny 2 98 2 10 68 3" xfId="31562"/>
    <cellStyle name="Normalny 2 98 2 10 68 4" xfId="31563"/>
    <cellStyle name="Normalny 2 98 2 10 68 5" xfId="31564"/>
    <cellStyle name="Normalny 2 98 2 10 68 6" xfId="31565"/>
    <cellStyle name="Normalny 2 98 2 10 69" xfId="31566"/>
    <cellStyle name="Normalny 2 98 2 10 69 2" xfId="31567"/>
    <cellStyle name="Normalny 2 98 2 10 69 3" xfId="31568"/>
    <cellStyle name="Normalny 2 98 2 10 69 4" xfId="31569"/>
    <cellStyle name="Normalny 2 98 2 10 69 5" xfId="31570"/>
    <cellStyle name="Normalny 2 98 2 10 69 6" xfId="31571"/>
    <cellStyle name="Normalny 2 98 2 10 7" xfId="31572"/>
    <cellStyle name="Normalny 2 98 2 10 7 2" xfId="31573"/>
    <cellStyle name="Normalny 2 98 2 10 7 3" xfId="31574"/>
    <cellStyle name="Normalny 2 98 2 10 7 4" xfId="31575"/>
    <cellStyle name="Normalny 2 98 2 10 7 5" xfId="31576"/>
    <cellStyle name="Normalny 2 98 2 10 7 6" xfId="31577"/>
    <cellStyle name="Normalny 2 98 2 10 70" xfId="31578"/>
    <cellStyle name="Normalny 2 98 2 10 70 2" xfId="31579"/>
    <cellStyle name="Normalny 2 98 2 10 70 3" xfId="31580"/>
    <cellStyle name="Normalny 2 98 2 10 70 4" xfId="31581"/>
    <cellStyle name="Normalny 2 98 2 10 70 5" xfId="31582"/>
    <cellStyle name="Normalny 2 98 2 10 70 6" xfId="31583"/>
    <cellStyle name="Normalny 2 98 2 10 71" xfId="31584"/>
    <cellStyle name="Normalny 2 98 2 10 71 10" xfId="31585"/>
    <cellStyle name="Normalny 2 98 2 10 71 11" xfId="31586"/>
    <cellStyle name="Normalny 2 98 2 10 71 12" xfId="31587"/>
    <cellStyle name="Normalny 2 98 2 10 71 13" xfId="31588"/>
    <cellStyle name="Normalny 2 98 2 10 71 14" xfId="31589"/>
    <cellStyle name="Normalny 2 98 2 10 71 15" xfId="31590"/>
    <cellStyle name="Normalny 2 98 2 10 71 16" xfId="31591"/>
    <cellStyle name="Normalny 2 98 2 10 71 17" xfId="31592"/>
    <cellStyle name="Normalny 2 98 2 10 71 18" xfId="31593"/>
    <cellStyle name="Normalny 2 98 2 10 71 19" xfId="31594"/>
    <cellStyle name="Normalny 2 98 2 10 71 2" xfId="31595"/>
    <cellStyle name="Normalny 2 98 2 10 71 2 2" xfId="31596"/>
    <cellStyle name="Normalny 2 98 2 10 71 2 3" xfId="31597"/>
    <cellStyle name="Normalny 2 98 2 10 71 2 4" xfId="31598"/>
    <cellStyle name="Normalny 2 98 2 10 71 2 5" xfId="31599"/>
    <cellStyle name="Normalny 2 98 2 10 71 2 6" xfId="31600"/>
    <cellStyle name="Normalny 2 98 2 10 71 20" xfId="31601"/>
    <cellStyle name="Normalny 2 98 2 10 71 21" xfId="31602"/>
    <cellStyle name="Normalny 2 98 2 10 71 22" xfId="31603"/>
    <cellStyle name="Normalny 2 98 2 10 71 23" xfId="31604"/>
    <cellStyle name="Normalny 2 98 2 10 71 24" xfId="31605"/>
    <cellStyle name="Normalny 2 98 2 10 71 3" xfId="31606"/>
    <cellStyle name="Normalny 2 98 2 10 71 4" xfId="31607"/>
    <cellStyle name="Normalny 2 98 2 10 71 5" xfId="31608"/>
    <cellStyle name="Normalny 2 98 2 10 71 6" xfId="31609"/>
    <cellStyle name="Normalny 2 98 2 10 71 7" xfId="31610"/>
    <cellStyle name="Normalny 2 98 2 10 71 8" xfId="31611"/>
    <cellStyle name="Normalny 2 98 2 10 71 9" xfId="31612"/>
    <cellStyle name="Normalny 2 98 2 10 72" xfId="31613"/>
    <cellStyle name="Normalny 2 98 2 10 73" xfId="31614"/>
    <cellStyle name="Normalny 2 98 2 10 73 2" xfId="31615"/>
    <cellStyle name="Normalny 2 98 2 10 73 2 2" xfId="31616"/>
    <cellStyle name="Normalny 2 98 2 10 73 2 3" xfId="31617"/>
    <cellStyle name="Normalny 2 98 2 10 73 2 4" xfId="31618"/>
    <cellStyle name="Normalny 2 98 2 10 73 2 5" xfId="31619"/>
    <cellStyle name="Normalny 2 98 2 10 73 2 6" xfId="31620"/>
    <cellStyle name="Normalny 2 98 2 10 74" xfId="31621"/>
    <cellStyle name="Normalny 2 98 2 10 74 2" xfId="31622"/>
    <cellStyle name="Normalny 2 98 2 10 74 3" xfId="31623"/>
    <cellStyle name="Normalny 2 98 2 10 74 4" xfId="31624"/>
    <cellStyle name="Normalny 2 98 2 10 74 5" xfId="31625"/>
    <cellStyle name="Normalny 2 98 2 10 74 6" xfId="31626"/>
    <cellStyle name="Normalny 2 98 2 10 75" xfId="31627"/>
    <cellStyle name="Normalny 2 98 2 10 75 2" xfId="31628"/>
    <cellStyle name="Normalny 2 98 2 10 75 3" xfId="31629"/>
    <cellStyle name="Normalny 2 98 2 10 75 4" xfId="31630"/>
    <cellStyle name="Normalny 2 98 2 10 75 5" xfId="31631"/>
    <cellStyle name="Normalny 2 98 2 10 75 6" xfId="31632"/>
    <cellStyle name="Normalny 2 98 2 10 76" xfId="31633"/>
    <cellStyle name="Normalny 2 98 2 10 76 2" xfId="31634"/>
    <cellStyle name="Normalny 2 98 2 10 76 3" xfId="31635"/>
    <cellStyle name="Normalny 2 98 2 10 76 4" xfId="31636"/>
    <cellStyle name="Normalny 2 98 2 10 76 5" xfId="31637"/>
    <cellStyle name="Normalny 2 98 2 10 76 6" xfId="31638"/>
    <cellStyle name="Normalny 2 98 2 10 77" xfId="31639"/>
    <cellStyle name="Normalny 2 98 2 10 77 2" xfId="31640"/>
    <cellStyle name="Normalny 2 98 2 10 77 3" xfId="31641"/>
    <cellStyle name="Normalny 2 98 2 10 77 4" xfId="31642"/>
    <cellStyle name="Normalny 2 98 2 10 77 5" xfId="31643"/>
    <cellStyle name="Normalny 2 98 2 10 77 6" xfId="31644"/>
    <cellStyle name="Normalny 2 98 2 10 78" xfId="31645"/>
    <cellStyle name="Normalny 2 98 2 10 78 2" xfId="31646"/>
    <cellStyle name="Normalny 2 98 2 10 78 3" xfId="31647"/>
    <cellStyle name="Normalny 2 98 2 10 78 4" xfId="31648"/>
    <cellStyle name="Normalny 2 98 2 10 78 5" xfId="31649"/>
    <cellStyle name="Normalny 2 98 2 10 78 6" xfId="31650"/>
    <cellStyle name="Normalny 2 98 2 10 79" xfId="31651"/>
    <cellStyle name="Normalny 2 98 2 10 79 2" xfId="31652"/>
    <cellStyle name="Normalny 2 98 2 10 79 3" xfId="31653"/>
    <cellStyle name="Normalny 2 98 2 10 79 4" xfId="31654"/>
    <cellStyle name="Normalny 2 98 2 10 79 5" xfId="31655"/>
    <cellStyle name="Normalny 2 98 2 10 79 6" xfId="31656"/>
    <cellStyle name="Normalny 2 98 2 10 8" xfId="31657"/>
    <cellStyle name="Normalny 2 98 2 10 8 2" xfId="31658"/>
    <cellStyle name="Normalny 2 98 2 10 8 3" xfId="31659"/>
    <cellStyle name="Normalny 2 98 2 10 8 4" xfId="31660"/>
    <cellStyle name="Normalny 2 98 2 10 8 5" xfId="31661"/>
    <cellStyle name="Normalny 2 98 2 10 8 6" xfId="31662"/>
    <cellStyle name="Normalny 2 98 2 10 80" xfId="31663"/>
    <cellStyle name="Normalny 2 98 2 10 80 2" xfId="31664"/>
    <cellStyle name="Normalny 2 98 2 10 80 3" xfId="31665"/>
    <cellStyle name="Normalny 2 98 2 10 80 4" xfId="31666"/>
    <cellStyle name="Normalny 2 98 2 10 80 5" xfId="31667"/>
    <cellStyle name="Normalny 2 98 2 10 80 6" xfId="31668"/>
    <cellStyle name="Normalny 2 98 2 10 81" xfId="31669"/>
    <cellStyle name="Normalny 2 98 2 10 81 2" xfId="31670"/>
    <cellStyle name="Normalny 2 98 2 10 81 3" xfId="31671"/>
    <cellStyle name="Normalny 2 98 2 10 81 4" xfId="31672"/>
    <cellStyle name="Normalny 2 98 2 10 81 5" xfId="31673"/>
    <cellStyle name="Normalny 2 98 2 10 81 6" xfId="31674"/>
    <cellStyle name="Normalny 2 98 2 10 82" xfId="31675"/>
    <cellStyle name="Normalny 2 98 2 10 82 2" xfId="31676"/>
    <cellStyle name="Normalny 2 98 2 10 82 3" xfId="31677"/>
    <cellStyle name="Normalny 2 98 2 10 82 4" xfId="31678"/>
    <cellStyle name="Normalny 2 98 2 10 82 5" xfId="31679"/>
    <cellStyle name="Normalny 2 98 2 10 82 6" xfId="31680"/>
    <cellStyle name="Normalny 2 98 2 10 83" xfId="31681"/>
    <cellStyle name="Normalny 2 98 2 10 83 2" xfId="31682"/>
    <cellStyle name="Normalny 2 98 2 10 83 3" xfId="31683"/>
    <cellStyle name="Normalny 2 98 2 10 83 4" xfId="31684"/>
    <cellStyle name="Normalny 2 98 2 10 83 5" xfId="31685"/>
    <cellStyle name="Normalny 2 98 2 10 83 6" xfId="31686"/>
    <cellStyle name="Normalny 2 98 2 10 84" xfId="31687"/>
    <cellStyle name="Normalny 2 98 2 10 84 2" xfId="31688"/>
    <cellStyle name="Normalny 2 98 2 10 84 3" xfId="31689"/>
    <cellStyle name="Normalny 2 98 2 10 84 4" xfId="31690"/>
    <cellStyle name="Normalny 2 98 2 10 84 5" xfId="31691"/>
    <cellStyle name="Normalny 2 98 2 10 84 6" xfId="31692"/>
    <cellStyle name="Normalny 2 98 2 10 85" xfId="31693"/>
    <cellStyle name="Normalny 2 98 2 10 85 2" xfId="31694"/>
    <cellStyle name="Normalny 2 98 2 10 85 3" xfId="31695"/>
    <cellStyle name="Normalny 2 98 2 10 85 4" xfId="31696"/>
    <cellStyle name="Normalny 2 98 2 10 85 5" xfId="31697"/>
    <cellStyle name="Normalny 2 98 2 10 85 6" xfId="31698"/>
    <cellStyle name="Normalny 2 98 2 10 86" xfId="31699"/>
    <cellStyle name="Normalny 2 98 2 10 86 2" xfId="31700"/>
    <cellStyle name="Normalny 2 98 2 10 86 3" xfId="31701"/>
    <cellStyle name="Normalny 2 98 2 10 86 4" xfId="31702"/>
    <cellStyle name="Normalny 2 98 2 10 86 5" xfId="31703"/>
    <cellStyle name="Normalny 2 98 2 10 86 6" xfId="31704"/>
    <cellStyle name="Normalny 2 98 2 10 87" xfId="31705"/>
    <cellStyle name="Normalny 2 98 2 10 87 2" xfId="31706"/>
    <cellStyle name="Normalny 2 98 2 10 87 3" xfId="31707"/>
    <cellStyle name="Normalny 2 98 2 10 87 4" xfId="31708"/>
    <cellStyle name="Normalny 2 98 2 10 87 5" xfId="31709"/>
    <cellStyle name="Normalny 2 98 2 10 87 6" xfId="31710"/>
    <cellStyle name="Normalny 2 98 2 10 88" xfId="31711"/>
    <cellStyle name="Normalny 2 98 2 10 88 2" xfId="31712"/>
    <cellStyle name="Normalny 2 98 2 10 88 3" xfId="31713"/>
    <cellStyle name="Normalny 2 98 2 10 88 4" xfId="31714"/>
    <cellStyle name="Normalny 2 98 2 10 88 5" xfId="31715"/>
    <cellStyle name="Normalny 2 98 2 10 88 6" xfId="31716"/>
    <cellStyle name="Normalny 2 98 2 10 89" xfId="31717"/>
    <cellStyle name="Normalny 2 98 2 10 89 2" xfId="31718"/>
    <cellStyle name="Normalny 2 98 2 10 89 3" xfId="31719"/>
    <cellStyle name="Normalny 2 98 2 10 89 4" xfId="31720"/>
    <cellStyle name="Normalny 2 98 2 10 89 5" xfId="31721"/>
    <cellStyle name="Normalny 2 98 2 10 89 6" xfId="31722"/>
    <cellStyle name="Normalny 2 98 2 10 9" xfId="31723"/>
    <cellStyle name="Normalny 2 98 2 10 9 2" xfId="31724"/>
    <cellStyle name="Normalny 2 98 2 10 9 3" xfId="31725"/>
    <cellStyle name="Normalny 2 98 2 10 9 4" xfId="31726"/>
    <cellStyle name="Normalny 2 98 2 10 9 5" xfId="31727"/>
    <cellStyle name="Normalny 2 98 2 10 9 6" xfId="31728"/>
    <cellStyle name="Normalny 2 98 2 10 90" xfId="31729"/>
    <cellStyle name="Normalny 2 98 2 10 90 2" xfId="31730"/>
    <cellStyle name="Normalny 2 98 2 10 90 3" xfId="31731"/>
    <cellStyle name="Normalny 2 98 2 10 90 4" xfId="31732"/>
    <cellStyle name="Normalny 2 98 2 10 90 5" xfId="31733"/>
    <cellStyle name="Normalny 2 98 2 10 90 6" xfId="31734"/>
    <cellStyle name="Normalny 2 98 2 10 91" xfId="31735"/>
    <cellStyle name="Normalny 2 98 2 10 91 2" xfId="31736"/>
    <cellStyle name="Normalny 2 98 2 10 91 3" xfId="31737"/>
    <cellStyle name="Normalny 2 98 2 10 91 4" xfId="31738"/>
    <cellStyle name="Normalny 2 98 2 10 91 5" xfId="31739"/>
    <cellStyle name="Normalny 2 98 2 10 91 6" xfId="31740"/>
    <cellStyle name="Normalny 2 98 2 10 92" xfId="31741"/>
    <cellStyle name="Normalny 2 98 2 10 92 2" xfId="31742"/>
    <cellStyle name="Normalny 2 98 2 10 92 3" xfId="31743"/>
    <cellStyle name="Normalny 2 98 2 10 92 4" xfId="31744"/>
    <cellStyle name="Normalny 2 98 2 10 92 5" xfId="31745"/>
    <cellStyle name="Normalny 2 98 2 10 92 6" xfId="31746"/>
    <cellStyle name="Normalny 2 98 2 10 93" xfId="31747"/>
    <cellStyle name="Normalny 2 98 2 10 93 2" xfId="31748"/>
    <cellStyle name="Normalny 2 98 2 10 93 3" xfId="31749"/>
    <cellStyle name="Normalny 2 98 2 10 93 4" xfId="31750"/>
    <cellStyle name="Normalny 2 98 2 10 93 5" xfId="31751"/>
    <cellStyle name="Normalny 2 98 2 10 93 6" xfId="31752"/>
    <cellStyle name="Normalny 2 98 2 10 94" xfId="31753"/>
    <cellStyle name="Normalny 2 98 2 10 94 2" xfId="31754"/>
    <cellStyle name="Normalny 2 98 2 10 94 3" xfId="31755"/>
    <cellStyle name="Normalny 2 98 2 10 94 4" xfId="31756"/>
    <cellStyle name="Normalny 2 98 2 10 94 5" xfId="31757"/>
    <cellStyle name="Normalny 2 98 2 10 94 6" xfId="31758"/>
    <cellStyle name="Normalny 2 98 2 10 95" xfId="31759"/>
    <cellStyle name="Normalny 2 98 2 10 96" xfId="31760"/>
    <cellStyle name="Normalny 2 98 2 10 97" xfId="31761"/>
    <cellStyle name="Normalny 2 98 2 10 98" xfId="31762"/>
    <cellStyle name="Normalny 2 98 2 10 99" xfId="31763"/>
    <cellStyle name="Normalny 2 98 2 100" xfId="31764"/>
    <cellStyle name="Normalny 2 98 2 101" xfId="31765"/>
    <cellStyle name="Normalny 2 98 2 102" xfId="31766"/>
    <cellStyle name="Normalny 2 98 2 103" xfId="31767"/>
    <cellStyle name="Normalny 2 98 2 104" xfId="31768"/>
    <cellStyle name="Normalny 2 98 2 104 2" xfId="31769"/>
    <cellStyle name="Normalny 2 98 2 104 3" xfId="31770"/>
    <cellStyle name="Normalny 2 98 2 104 4" xfId="31771"/>
    <cellStyle name="Normalny 2 98 2 104 5" xfId="31772"/>
    <cellStyle name="Normalny 2 98 2 104 6" xfId="31773"/>
    <cellStyle name="Normalny 2 98 2 105" xfId="31774"/>
    <cellStyle name="Normalny 2 98 2 105 2" xfId="31775"/>
    <cellStyle name="Normalny 2 98 2 105 3" xfId="31776"/>
    <cellStyle name="Normalny 2 98 2 105 4" xfId="31777"/>
    <cellStyle name="Normalny 2 98 2 105 5" xfId="31778"/>
    <cellStyle name="Normalny 2 98 2 105 6" xfId="31779"/>
    <cellStyle name="Normalny 2 98 2 11" xfId="31780"/>
    <cellStyle name="Normalny 2 98 2 11 10" xfId="31781"/>
    <cellStyle name="Normalny 2 98 2 11 10 2" xfId="31782"/>
    <cellStyle name="Normalny 2 98 2 11 10 3" xfId="31783"/>
    <cellStyle name="Normalny 2 98 2 11 10 4" xfId="31784"/>
    <cellStyle name="Normalny 2 98 2 11 10 5" xfId="31785"/>
    <cellStyle name="Normalny 2 98 2 11 10 6" xfId="31786"/>
    <cellStyle name="Normalny 2 98 2 11 11" xfId="31787"/>
    <cellStyle name="Normalny 2 98 2 11 11 2" xfId="31788"/>
    <cellStyle name="Normalny 2 98 2 11 11 3" xfId="31789"/>
    <cellStyle name="Normalny 2 98 2 11 11 4" xfId="31790"/>
    <cellStyle name="Normalny 2 98 2 11 11 5" xfId="31791"/>
    <cellStyle name="Normalny 2 98 2 11 11 6" xfId="31792"/>
    <cellStyle name="Normalny 2 98 2 11 12" xfId="31793"/>
    <cellStyle name="Normalny 2 98 2 11 12 2" xfId="31794"/>
    <cellStyle name="Normalny 2 98 2 11 12 3" xfId="31795"/>
    <cellStyle name="Normalny 2 98 2 11 12 4" xfId="31796"/>
    <cellStyle name="Normalny 2 98 2 11 12 5" xfId="31797"/>
    <cellStyle name="Normalny 2 98 2 11 12 6" xfId="31798"/>
    <cellStyle name="Normalny 2 98 2 11 13" xfId="31799"/>
    <cellStyle name="Normalny 2 98 2 11 13 2" xfId="31800"/>
    <cellStyle name="Normalny 2 98 2 11 13 3" xfId="31801"/>
    <cellStyle name="Normalny 2 98 2 11 13 4" xfId="31802"/>
    <cellStyle name="Normalny 2 98 2 11 13 5" xfId="31803"/>
    <cellStyle name="Normalny 2 98 2 11 13 6" xfId="31804"/>
    <cellStyle name="Normalny 2 98 2 11 14" xfId="31805"/>
    <cellStyle name="Normalny 2 98 2 11 14 2" xfId="31806"/>
    <cellStyle name="Normalny 2 98 2 11 14 3" xfId="31807"/>
    <cellStyle name="Normalny 2 98 2 11 14 4" xfId="31808"/>
    <cellStyle name="Normalny 2 98 2 11 14 5" xfId="31809"/>
    <cellStyle name="Normalny 2 98 2 11 14 6" xfId="31810"/>
    <cellStyle name="Normalny 2 98 2 11 15" xfId="31811"/>
    <cellStyle name="Normalny 2 98 2 11 15 2" xfId="31812"/>
    <cellStyle name="Normalny 2 98 2 11 15 3" xfId="31813"/>
    <cellStyle name="Normalny 2 98 2 11 15 4" xfId="31814"/>
    <cellStyle name="Normalny 2 98 2 11 15 5" xfId="31815"/>
    <cellStyle name="Normalny 2 98 2 11 15 6" xfId="31816"/>
    <cellStyle name="Normalny 2 98 2 11 16" xfId="31817"/>
    <cellStyle name="Normalny 2 98 2 11 16 2" xfId="31818"/>
    <cellStyle name="Normalny 2 98 2 11 16 3" xfId="31819"/>
    <cellStyle name="Normalny 2 98 2 11 16 4" xfId="31820"/>
    <cellStyle name="Normalny 2 98 2 11 16 5" xfId="31821"/>
    <cellStyle name="Normalny 2 98 2 11 16 6" xfId="31822"/>
    <cellStyle name="Normalny 2 98 2 11 17" xfId="31823"/>
    <cellStyle name="Normalny 2 98 2 11 17 2" xfId="31824"/>
    <cellStyle name="Normalny 2 98 2 11 17 3" xfId="31825"/>
    <cellStyle name="Normalny 2 98 2 11 17 4" xfId="31826"/>
    <cellStyle name="Normalny 2 98 2 11 17 5" xfId="31827"/>
    <cellStyle name="Normalny 2 98 2 11 17 6" xfId="31828"/>
    <cellStyle name="Normalny 2 98 2 11 18" xfId="31829"/>
    <cellStyle name="Normalny 2 98 2 11 18 2" xfId="31830"/>
    <cellStyle name="Normalny 2 98 2 11 18 3" xfId="31831"/>
    <cellStyle name="Normalny 2 98 2 11 18 4" xfId="31832"/>
    <cellStyle name="Normalny 2 98 2 11 18 5" xfId="31833"/>
    <cellStyle name="Normalny 2 98 2 11 18 6" xfId="31834"/>
    <cellStyle name="Normalny 2 98 2 11 19" xfId="31835"/>
    <cellStyle name="Normalny 2 98 2 11 19 2" xfId="31836"/>
    <cellStyle name="Normalny 2 98 2 11 19 3" xfId="31837"/>
    <cellStyle name="Normalny 2 98 2 11 19 4" xfId="31838"/>
    <cellStyle name="Normalny 2 98 2 11 19 5" xfId="31839"/>
    <cellStyle name="Normalny 2 98 2 11 19 6" xfId="31840"/>
    <cellStyle name="Normalny 2 98 2 11 2" xfId="31841"/>
    <cellStyle name="Normalny 2 98 2 11 2 10" xfId="31842"/>
    <cellStyle name="Normalny 2 98 2 11 2 11" xfId="31843"/>
    <cellStyle name="Normalny 2 98 2 11 2 12" xfId="31844"/>
    <cellStyle name="Normalny 2 98 2 11 2 13" xfId="31845"/>
    <cellStyle name="Normalny 2 98 2 11 2 14" xfId="31846"/>
    <cellStyle name="Normalny 2 98 2 11 2 15" xfId="31847"/>
    <cellStyle name="Normalny 2 98 2 11 2 16" xfId="31848"/>
    <cellStyle name="Normalny 2 98 2 11 2 17" xfId="31849"/>
    <cellStyle name="Normalny 2 98 2 11 2 18" xfId="31850"/>
    <cellStyle name="Normalny 2 98 2 11 2 19" xfId="31851"/>
    <cellStyle name="Normalny 2 98 2 11 2 2" xfId="31852"/>
    <cellStyle name="Normalny 2 98 2 11 2 2 2" xfId="31853"/>
    <cellStyle name="Normalny 2 98 2 11 2 2 3" xfId="31854"/>
    <cellStyle name="Normalny 2 98 2 11 2 2 4" xfId="31855"/>
    <cellStyle name="Normalny 2 98 2 11 2 2 5" xfId="31856"/>
    <cellStyle name="Normalny 2 98 2 11 2 2 6" xfId="31857"/>
    <cellStyle name="Normalny 2 98 2 11 2 20" xfId="31858"/>
    <cellStyle name="Normalny 2 98 2 11 2 21" xfId="31859"/>
    <cellStyle name="Normalny 2 98 2 11 2 22" xfId="31860"/>
    <cellStyle name="Normalny 2 98 2 11 2 23" xfId="31861"/>
    <cellStyle name="Normalny 2 98 2 11 2 24" xfId="31862"/>
    <cellStyle name="Normalny 2 98 2 11 2 3" xfId="31863"/>
    <cellStyle name="Normalny 2 98 2 11 2 4" xfId="31864"/>
    <cellStyle name="Normalny 2 98 2 11 2 5" xfId="31865"/>
    <cellStyle name="Normalny 2 98 2 11 2 6" xfId="31866"/>
    <cellStyle name="Normalny 2 98 2 11 2 7" xfId="31867"/>
    <cellStyle name="Normalny 2 98 2 11 2 8" xfId="31868"/>
    <cellStyle name="Normalny 2 98 2 11 2 9" xfId="31869"/>
    <cellStyle name="Normalny 2 98 2 11 20" xfId="31870"/>
    <cellStyle name="Normalny 2 98 2 11 20 2" xfId="31871"/>
    <cellStyle name="Normalny 2 98 2 11 20 3" xfId="31872"/>
    <cellStyle name="Normalny 2 98 2 11 20 4" xfId="31873"/>
    <cellStyle name="Normalny 2 98 2 11 20 5" xfId="31874"/>
    <cellStyle name="Normalny 2 98 2 11 20 6" xfId="31875"/>
    <cellStyle name="Normalny 2 98 2 11 21" xfId="31876"/>
    <cellStyle name="Normalny 2 98 2 11 21 2" xfId="31877"/>
    <cellStyle name="Normalny 2 98 2 11 21 3" xfId="31878"/>
    <cellStyle name="Normalny 2 98 2 11 21 4" xfId="31879"/>
    <cellStyle name="Normalny 2 98 2 11 21 5" xfId="31880"/>
    <cellStyle name="Normalny 2 98 2 11 21 6" xfId="31881"/>
    <cellStyle name="Normalny 2 98 2 11 22" xfId="31882"/>
    <cellStyle name="Normalny 2 98 2 11 22 2" xfId="31883"/>
    <cellStyle name="Normalny 2 98 2 11 22 3" xfId="31884"/>
    <cellStyle name="Normalny 2 98 2 11 22 4" xfId="31885"/>
    <cellStyle name="Normalny 2 98 2 11 22 5" xfId="31886"/>
    <cellStyle name="Normalny 2 98 2 11 22 6" xfId="31887"/>
    <cellStyle name="Normalny 2 98 2 11 23" xfId="31888"/>
    <cellStyle name="Normalny 2 98 2 11 23 2" xfId="31889"/>
    <cellStyle name="Normalny 2 98 2 11 23 3" xfId="31890"/>
    <cellStyle name="Normalny 2 98 2 11 23 4" xfId="31891"/>
    <cellStyle name="Normalny 2 98 2 11 23 5" xfId="31892"/>
    <cellStyle name="Normalny 2 98 2 11 23 6" xfId="31893"/>
    <cellStyle name="Normalny 2 98 2 11 24" xfId="31894"/>
    <cellStyle name="Normalny 2 98 2 11 24 2" xfId="31895"/>
    <cellStyle name="Normalny 2 98 2 11 24 3" xfId="31896"/>
    <cellStyle name="Normalny 2 98 2 11 24 4" xfId="31897"/>
    <cellStyle name="Normalny 2 98 2 11 24 5" xfId="31898"/>
    <cellStyle name="Normalny 2 98 2 11 24 6" xfId="31899"/>
    <cellStyle name="Normalny 2 98 2 11 25" xfId="31900"/>
    <cellStyle name="Normalny 2 98 2 11 25 2" xfId="31901"/>
    <cellStyle name="Normalny 2 98 2 11 25 3" xfId="31902"/>
    <cellStyle name="Normalny 2 98 2 11 25 4" xfId="31903"/>
    <cellStyle name="Normalny 2 98 2 11 25 5" xfId="31904"/>
    <cellStyle name="Normalny 2 98 2 11 25 6" xfId="31905"/>
    <cellStyle name="Normalny 2 98 2 11 26" xfId="31906"/>
    <cellStyle name="Normalny 2 98 2 11 26 2" xfId="31907"/>
    <cellStyle name="Normalny 2 98 2 11 26 3" xfId="31908"/>
    <cellStyle name="Normalny 2 98 2 11 26 4" xfId="31909"/>
    <cellStyle name="Normalny 2 98 2 11 26 5" xfId="31910"/>
    <cellStyle name="Normalny 2 98 2 11 26 6" xfId="31911"/>
    <cellStyle name="Normalny 2 98 2 11 27" xfId="31912"/>
    <cellStyle name="Normalny 2 98 2 11 28" xfId="31913"/>
    <cellStyle name="Normalny 2 98 2 11 29" xfId="31914"/>
    <cellStyle name="Normalny 2 98 2 11 3" xfId="31915"/>
    <cellStyle name="Normalny 2 98 2 11 30" xfId="31916"/>
    <cellStyle name="Normalny 2 98 2 11 4" xfId="31917"/>
    <cellStyle name="Normalny 2 98 2 11 5" xfId="31918"/>
    <cellStyle name="Normalny 2 98 2 11 5 2" xfId="31919"/>
    <cellStyle name="Normalny 2 98 2 11 5 2 2" xfId="31920"/>
    <cellStyle name="Normalny 2 98 2 11 5 2 3" xfId="31921"/>
    <cellStyle name="Normalny 2 98 2 11 5 2 4" xfId="31922"/>
    <cellStyle name="Normalny 2 98 2 11 5 2 5" xfId="31923"/>
    <cellStyle name="Normalny 2 98 2 11 5 2 6" xfId="31924"/>
    <cellStyle name="Normalny 2 98 2 11 6" xfId="31925"/>
    <cellStyle name="Normalny 2 98 2 11 6 2" xfId="31926"/>
    <cellStyle name="Normalny 2 98 2 11 6 3" xfId="31927"/>
    <cellStyle name="Normalny 2 98 2 11 6 4" xfId="31928"/>
    <cellStyle name="Normalny 2 98 2 11 6 5" xfId="31929"/>
    <cellStyle name="Normalny 2 98 2 11 6 6" xfId="31930"/>
    <cellStyle name="Normalny 2 98 2 11 7" xfId="31931"/>
    <cellStyle name="Normalny 2 98 2 11 7 2" xfId="31932"/>
    <cellStyle name="Normalny 2 98 2 11 7 3" xfId="31933"/>
    <cellStyle name="Normalny 2 98 2 11 7 4" xfId="31934"/>
    <cellStyle name="Normalny 2 98 2 11 7 5" xfId="31935"/>
    <cellStyle name="Normalny 2 98 2 11 7 6" xfId="31936"/>
    <cellStyle name="Normalny 2 98 2 11 8" xfId="31937"/>
    <cellStyle name="Normalny 2 98 2 11 8 2" xfId="31938"/>
    <cellStyle name="Normalny 2 98 2 11 8 3" xfId="31939"/>
    <cellStyle name="Normalny 2 98 2 11 8 4" xfId="31940"/>
    <cellStyle name="Normalny 2 98 2 11 8 5" xfId="31941"/>
    <cellStyle name="Normalny 2 98 2 11 8 6" xfId="31942"/>
    <cellStyle name="Normalny 2 98 2 11 9" xfId="31943"/>
    <cellStyle name="Normalny 2 98 2 11 9 2" xfId="31944"/>
    <cellStyle name="Normalny 2 98 2 11 9 3" xfId="31945"/>
    <cellStyle name="Normalny 2 98 2 11 9 4" xfId="31946"/>
    <cellStyle name="Normalny 2 98 2 11 9 5" xfId="31947"/>
    <cellStyle name="Normalny 2 98 2 11 9 6" xfId="31948"/>
    <cellStyle name="Normalny 2 98 2 12" xfId="31949"/>
    <cellStyle name="Normalny 2 98 2 13" xfId="31950"/>
    <cellStyle name="Normalny 2 98 2 14" xfId="31951"/>
    <cellStyle name="Normalny 2 98 2 15" xfId="31952"/>
    <cellStyle name="Normalny 2 98 2 16" xfId="31953"/>
    <cellStyle name="Normalny 2 98 2 17" xfId="31954"/>
    <cellStyle name="Normalny 2 98 2 18" xfId="31955"/>
    <cellStyle name="Normalny 2 98 2 19" xfId="31956"/>
    <cellStyle name="Normalny 2 98 2 2" xfId="31957"/>
    <cellStyle name="Normalny 2 98 2 2 10" xfId="31958"/>
    <cellStyle name="Normalny 2 98 2 2 10 2" xfId="31959"/>
    <cellStyle name="Normalny 2 98 2 2 10 3" xfId="31960"/>
    <cellStyle name="Normalny 2 98 2 2 10 4" xfId="31961"/>
    <cellStyle name="Normalny 2 98 2 2 10 5" xfId="31962"/>
    <cellStyle name="Normalny 2 98 2 2 10 6" xfId="31963"/>
    <cellStyle name="Normalny 2 98 2 2 100" xfId="31964"/>
    <cellStyle name="Normalny 2 98 2 2 100 2" xfId="31965"/>
    <cellStyle name="Normalny 2 98 2 2 100 3" xfId="31966"/>
    <cellStyle name="Normalny 2 98 2 2 100 4" xfId="31967"/>
    <cellStyle name="Normalny 2 98 2 2 100 5" xfId="31968"/>
    <cellStyle name="Normalny 2 98 2 2 100 6" xfId="31969"/>
    <cellStyle name="Normalny 2 98 2 2 101" xfId="31970"/>
    <cellStyle name="Normalny 2 98 2 2 101 2" xfId="31971"/>
    <cellStyle name="Normalny 2 98 2 2 101 3" xfId="31972"/>
    <cellStyle name="Normalny 2 98 2 2 101 4" xfId="31973"/>
    <cellStyle name="Normalny 2 98 2 2 101 5" xfId="31974"/>
    <cellStyle name="Normalny 2 98 2 2 101 6" xfId="31975"/>
    <cellStyle name="Normalny 2 98 2 2 102" xfId="31976"/>
    <cellStyle name="Normalny 2 98 2 2 102 2" xfId="31977"/>
    <cellStyle name="Normalny 2 98 2 2 102 3" xfId="31978"/>
    <cellStyle name="Normalny 2 98 2 2 102 4" xfId="31979"/>
    <cellStyle name="Normalny 2 98 2 2 102 5" xfId="31980"/>
    <cellStyle name="Normalny 2 98 2 2 102 6" xfId="31981"/>
    <cellStyle name="Normalny 2 98 2 2 103" xfId="31982"/>
    <cellStyle name="Normalny 2 98 2 2 103 2" xfId="31983"/>
    <cellStyle name="Normalny 2 98 2 2 103 3" xfId="31984"/>
    <cellStyle name="Normalny 2 98 2 2 103 4" xfId="31985"/>
    <cellStyle name="Normalny 2 98 2 2 103 5" xfId="31986"/>
    <cellStyle name="Normalny 2 98 2 2 103 6" xfId="31987"/>
    <cellStyle name="Normalny 2 98 2 2 104" xfId="31988"/>
    <cellStyle name="Normalny 2 98 2 2 104 2" xfId="31989"/>
    <cellStyle name="Normalny 2 98 2 2 104 3" xfId="31990"/>
    <cellStyle name="Normalny 2 98 2 2 104 4" xfId="31991"/>
    <cellStyle name="Normalny 2 98 2 2 104 5" xfId="31992"/>
    <cellStyle name="Normalny 2 98 2 2 104 6" xfId="31993"/>
    <cellStyle name="Normalny 2 98 2 2 105" xfId="31994"/>
    <cellStyle name="Normalny 2 98 2 2 105 2" xfId="31995"/>
    <cellStyle name="Normalny 2 98 2 2 105 3" xfId="31996"/>
    <cellStyle name="Normalny 2 98 2 2 105 4" xfId="31997"/>
    <cellStyle name="Normalny 2 98 2 2 105 5" xfId="31998"/>
    <cellStyle name="Normalny 2 98 2 2 105 6" xfId="31999"/>
    <cellStyle name="Normalny 2 98 2 2 106" xfId="32000"/>
    <cellStyle name="Normalny 2 98 2 2 106 2" xfId="32001"/>
    <cellStyle name="Normalny 2 98 2 2 106 3" xfId="32002"/>
    <cellStyle name="Normalny 2 98 2 2 106 4" xfId="32003"/>
    <cellStyle name="Normalny 2 98 2 2 106 5" xfId="32004"/>
    <cellStyle name="Normalny 2 98 2 2 106 6" xfId="32005"/>
    <cellStyle name="Normalny 2 98 2 2 107" xfId="32006"/>
    <cellStyle name="Normalny 2 98 2 2 107 2" xfId="32007"/>
    <cellStyle name="Normalny 2 98 2 2 107 3" xfId="32008"/>
    <cellStyle name="Normalny 2 98 2 2 107 4" xfId="32009"/>
    <cellStyle name="Normalny 2 98 2 2 107 5" xfId="32010"/>
    <cellStyle name="Normalny 2 98 2 2 107 6" xfId="32011"/>
    <cellStyle name="Normalny 2 98 2 2 108" xfId="32012"/>
    <cellStyle name="Normalny 2 98 2 2 108 2" xfId="32013"/>
    <cellStyle name="Normalny 2 98 2 2 108 3" xfId="32014"/>
    <cellStyle name="Normalny 2 98 2 2 108 4" xfId="32015"/>
    <cellStyle name="Normalny 2 98 2 2 108 5" xfId="32016"/>
    <cellStyle name="Normalny 2 98 2 2 108 6" xfId="32017"/>
    <cellStyle name="Normalny 2 98 2 2 109" xfId="32018"/>
    <cellStyle name="Normalny 2 98 2 2 11" xfId="32019"/>
    <cellStyle name="Normalny 2 98 2 2 11 2" xfId="32020"/>
    <cellStyle name="Normalny 2 98 2 2 11 3" xfId="32021"/>
    <cellStyle name="Normalny 2 98 2 2 11 4" xfId="32022"/>
    <cellStyle name="Normalny 2 98 2 2 11 5" xfId="32023"/>
    <cellStyle name="Normalny 2 98 2 2 11 6" xfId="32024"/>
    <cellStyle name="Normalny 2 98 2 2 110" xfId="32025"/>
    <cellStyle name="Normalny 2 98 2 2 111" xfId="32026"/>
    <cellStyle name="Normalny 2 98 2 2 112" xfId="32027"/>
    <cellStyle name="Normalny 2 98 2 2 113" xfId="32028"/>
    <cellStyle name="Normalny 2 98 2 2 114" xfId="32029"/>
    <cellStyle name="Normalny 2 98 2 2 12" xfId="32030"/>
    <cellStyle name="Normalny 2 98 2 2 12 2" xfId="32031"/>
    <cellStyle name="Normalny 2 98 2 2 12 3" xfId="32032"/>
    <cellStyle name="Normalny 2 98 2 2 12 4" xfId="32033"/>
    <cellStyle name="Normalny 2 98 2 2 12 5" xfId="32034"/>
    <cellStyle name="Normalny 2 98 2 2 12 6" xfId="32035"/>
    <cellStyle name="Normalny 2 98 2 2 13" xfId="32036"/>
    <cellStyle name="Normalny 2 98 2 2 13 2" xfId="32037"/>
    <cellStyle name="Normalny 2 98 2 2 13 3" xfId="32038"/>
    <cellStyle name="Normalny 2 98 2 2 13 4" xfId="32039"/>
    <cellStyle name="Normalny 2 98 2 2 13 5" xfId="32040"/>
    <cellStyle name="Normalny 2 98 2 2 13 6" xfId="32041"/>
    <cellStyle name="Normalny 2 98 2 2 14" xfId="32042"/>
    <cellStyle name="Normalny 2 98 2 2 14 2" xfId="32043"/>
    <cellStyle name="Normalny 2 98 2 2 14 3" xfId="32044"/>
    <cellStyle name="Normalny 2 98 2 2 14 4" xfId="32045"/>
    <cellStyle name="Normalny 2 98 2 2 14 5" xfId="32046"/>
    <cellStyle name="Normalny 2 98 2 2 14 6" xfId="32047"/>
    <cellStyle name="Normalny 2 98 2 2 15" xfId="32048"/>
    <cellStyle name="Normalny 2 98 2 2 15 2" xfId="32049"/>
    <cellStyle name="Normalny 2 98 2 2 15 3" xfId="32050"/>
    <cellStyle name="Normalny 2 98 2 2 15 4" xfId="32051"/>
    <cellStyle name="Normalny 2 98 2 2 15 5" xfId="32052"/>
    <cellStyle name="Normalny 2 98 2 2 15 6" xfId="32053"/>
    <cellStyle name="Normalny 2 98 2 2 16" xfId="32054"/>
    <cellStyle name="Normalny 2 98 2 2 16 2" xfId="32055"/>
    <cellStyle name="Normalny 2 98 2 2 16 3" xfId="32056"/>
    <cellStyle name="Normalny 2 98 2 2 16 4" xfId="32057"/>
    <cellStyle name="Normalny 2 98 2 2 16 5" xfId="32058"/>
    <cellStyle name="Normalny 2 98 2 2 16 6" xfId="32059"/>
    <cellStyle name="Normalny 2 98 2 2 17" xfId="32060"/>
    <cellStyle name="Normalny 2 98 2 2 17 2" xfId="32061"/>
    <cellStyle name="Normalny 2 98 2 2 17 3" xfId="32062"/>
    <cellStyle name="Normalny 2 98 2 2 17 4" xfId="32063"/>
    <cellStyle name="Normalny 2 98 2 2 17 5" xfId="32064"/>
    <cellStyle name="Normalny 2 98 2 2 17 6" xfId="32065"/>
    <cellStyle name="Normalny 2 98 2 2 18" xfId="32066"/>
    <cellStyle name="Normalny 2 98 2 2 18 2" xfId="32067"/>
    <cellStyle name="Normalny 2 98 2 2 18 3" xfId="32068"/>
    <cellStyle name="Normalny 2 98 2 2 18 4" xfId="32069"/>
    <cellStyle name="Normalny 2 98 2 2 18 5" xfId="32070"/>
    <cellStyle name="Normalny 2 98 2 2 18 6" xfId="32071"/>
    <cellStyle name="Normalny 2 98 2 2 19" xfId="32072"/>
    <cellStyle name="Normalny 2 98 2 2 19 2" xfId="32073"/>
    <cellStyle name="Normalny 2 98 2 2 19 3" xfId="32074"/>
    <cellStyle name="Normalny 2 98 2 2 19 4" xfId="32075"/>
    <cellStyle name="Normalny 2 98 2 2 19 5" xfId="32076"/>
    <cellStyle name="Normalny 2 98 2 2 19 6" xfId="32077"/>
    <cellStyle name="Normalny 2 98 2 2 2" xfId="32078"/>
    <cellStyle name="Normalny 2 98 2 2 2 10" xfId="32079"/>
    <cellStyle name="Normalny 2 98 2 2 2 11" xfId="32080"/>
    <cellStyle name="Normalny 2 98 2 2 2 12" xfId="32081"/>
    <cellStyle name="Normalny 2 98 2 2 2 13" xfId="32082"/>
    <cellStyle name="Normalny 2 98 2 2 2 14" xfId="32083"/>
    <cellStyle name="Normalny 2 98 2 2 2 15" xfId="32084"/>
    <cellStyle name="Normalny 2 98 2 2 2 16" xfId="32085"/>
    <cellStyle name="Normalny 2 98 2 2 2 17" xfId="32086"/>
    <cellStyle name="Normalny 2 98 2 2 2 18" xfId="32087"/>
    <cellStyle name="Normalny 2 98 2 2 2 19" xfId="32088"/>
    <cellStyle name="Normalny 2 98 2 2 2 2" xfId="32089"/>
    <cellStyle name="Normalny 2 98 2 2 2 2 10" xfId="32090"/>
    <cellStyle name="Normalny 2 98 2 2 2 2 10 2" xfId="32091"/>
    <cellStyle name="Normalny 2 98 2 2 2 2 10 3" xfId="32092"/>
    <cellStyle name="Normalny 2 98 2 2 2 2 10 4" xfId="32093"/>
    <cellStyle name="Normalny 2 98 2 2 2 2 10 5" xfId="32094"/>
    <cellStyle name="Normalny 2 98 2 2 2 2 10 6" xfId="32095"/>
    <cellStyle name="Normalny 2 98 2 2 2 2 11" xfId="32096"/>
    <cellStyle name="Normalny 2 98 2 2 2 2 11 2" xfId="32097"/>
    <cellStyle name="Normalny 2 98 2 2 2 2 11 3" xfId="32098"/>
    <cellStyle name="Normalny 2 98 2 2 2 2 11 4" xfId="32099"/>
    <cellStyle name="Normalny 2 98 2 2 2 2 11 5" xfId="32100"/>
    <cellStyle name="Normalny 2 98 2 2 2 2 11 6" xfId="32101"/>
    <cellStyle name="Normalny 2 98 2 2 2 2 12" xfId="32102"/>
    <cellStyle name="Normalny 2 98 2 2 2 2 12 2" xfId="32103"/>
    <cellStyle name="Normalny 2 98 2 2 2 2 12 3" xfId="32104"/>
    <cellStyle name="Normalny 2 98 2 2 2 2 12 4" xfId="32105"/>
    <cellStyle name="Normalny 2 98 2 2 2 2 12 5" xfId="32106"/>
    <cellStyle name="Normalny 2 98 2 2 2 2 12 6" xfId="32107"/>
    <cellStyle name="Normalny 2 98 2 2 2 2 13" xfId="32108"/>
    <cellStyle name="Normalny 2 98 2 2 2 2 13 2" xfId="32109"/>
    <cellStyle name="Normalny 2 98 2 2 2 2 13 3" xfId="32110"/>
    <cellStyle name="Normalny 2 98 2 2 2 2 13 4" xfId="32111"/>
    <cellStyle name="Normalny 2 98 2 2 2 2 13 5" xfId="32112"/>
    <cellStyle name="Normalny 2 98 2 2 2 2 13 6" xfId="32113"/>
    <cellStyle name="Normalny 2 98 2 2 2 2 14" xfId="32114"/>
    <cellStyle name="Normalny 2 98 2 2 2 2 14 2" xfId="32115"/>
    <cellStyle name="Normalny 2 98 2 2 2 2 14 3" xfId="32116"/>
    <cellStyle name="Normalny 2 98 2 2 2 2 14 4" xfId="32117"/>
    <cellStyle name="Normalny 2 98 2 2 2 2 14 5" xfId="32118"/>
    <cellStyle name="Normalny 2 98 2 2 2 2 14 6" xfId="32119"/>
    <cellStyle name="Normalny 2 98 2 2 2 2 15" xfId="32120"/>
    <cellStyle name="Normalny 2 98 2 2 2 2 15 2" xfId="32121"/>
    <cellStyle name="Normalny 2 98 2 2 2 2 15 3" xfId="32122"/>
    <cellStyle name="Normalny 2 98 2 2 2 2 15 4" xfId="32123"/>
    <cellStyle name="Normalny 2 98 2 2 2 2 15 5" xfId="32124"/>
    <cellStyle name="Normalny 2 98 2 2 2 2 15 6" xfId="32125"/>
    <cellStyle name="Normalny 2 98 2 2 2 2 16" xfId="32126"/>
    <cellStyle name="Normalny 2 98 2 2 2 2 16 2" xfId="32127"/>
    <cellStyle name="Normalny 2 98 2 2 2 2 16 3" xfId="32128"/>
    <cellStyle name="Normalny 2 98 2 2 2 2 16 4" xfId="32129"/>
    <cellStyle name="Normalny 2 98 2 2 2 2 16 5" xfId="32130"/>
    <cellStyle name="Normalny 2 98 2 2 2 2 16 6" xfId="32131"/>
    <cellStyle name="Normalny 2 98 2 2 2 2 17" xfId="32132"/>
    <cellStyle name="Normalny 2 98 2 2 2 2 17 2" xfId="32133"/>
    <cellStyle name="Normalny 2 98 2 2 2 2 17 3" xfId="32134"/>
    <cellStyle name="Normalny 2 98 2 2 2 2 17 4" xfId="32135"/>
    <cellStyle name="Normalny 2 98 2 2 2 2 17 5" xfId="32136"/>
    <cellStyle name="Normalny 2 98 2 2 2 2 17 6" xfId="32137"/>
    <cellStyle name="Normalny 2 98 2 2 2 2 18" xfId="32138"/>
    <cellStyle name="Normalny 2 98 2 2 2 2 18 2" xfId="32139"/>
    <cellStyle name="Normalny 2 98 2 2 2 2 18 3" xfId="32140"/>
    <cellStyle name="Normalny 2 98 2 2 2 2 18 4" xfId="32141"/>
    <cellStyle name="Normalny 2 98 2 2 2 2 18 5" xfId="32142"/>
    <cellStyle name="Normalny 2 98 2 2 2 2 18 6" xfId="32143"/>
    <cellStyle name="Normalny 2 98 2 2 2 2 19" xfId="32144"/>
    <cellStyle name="Normalny 2 98 2 2 2 2 19 2" xfId="32145"/>
    <cellStyle name="Normalny 2 98 2 2 2 2 19 3" xfId="32146"/>
    <cellStyle name="Normalny 2 98 2 2 2 2 19 4" xfId="32147"/>
    <cellStyle name="Normalny 2 98 2 2 2 2 19 5" xfId="32148"/>
    <cellStyle name="Normalny 2 98 2 2 2 2 19 6" xfId="32149"/>
    <cellStyle name="Normalny 2 98 2 2 2 2 2" xfId="32150"/>
    <cellStyle name="Normalny 2 98 2 2 2 2 2 2" xfId="32151"/>
    <cellStyle name="Normalny 2 98 2 2 2 2 2 2 2" xfId="32152"/>
    <cellStyle name="Normalny 2 98 2 2 2 2 2 2 3" xfId="32153"/>
    <cellStyle name="Normalny 2 98 2 2 2 2 2 2 4" xfId="32154"/>
    <cellStyle name="Normalny 2 98 2 2 2 2 2 2 5" xfId="32155"/>
    <cellStyle name="Normalny 2 98 2 2 2 2 2 2 6" xfId="32156"/>
    <cellStyle name="Normalny 2 98 2 2 2 2 20" xfId="32157"/>
    <cellStyle name="Normalny 2 98 2 2 2 2 20 2" xfId="32158"/>
    <cellStyle name="Normalny 2 98 2 2 2 2 20 3" xfId="32159"/>
    <cellStyle name="Normalny 2 98 2 2 2 2 20 4" xfId="32160"/>
    <cellStyle name="Normalny 2 98 2 2 2 2 20 5" xfId="32161"/>
    <cellStyle name="Normalny 2 98 2 2 2 2 20 6" xfId="32162"/>
    <cellStyle name="Normalny 2 98 2 2 2 2 21" xfId="32163"/>
    <cellStyle name="Normalny 2 98 2 2 2 2 21 2" xfId="32164"/>
    <cellStyle name="Normalny 2 98 2 2 2 2 21 3" xfId="32165"/>
    <cellStyle name="Normalny 2 98 2 2 2 2 21 4" xfId="32166"/>
    <cellStyle name="Normalny 2 98 2 2 2 2 21 5" xfId="32167"/>
    <cellStyle name="Normalny 2 98 2 2 2 2 21 6" xfId="32168"/>
    <cellStyle name="Normalny 2 98 2 2 2 2 22" xfId="32169"/>
    <cellStyle name="Normalny 2 98 2 2 2 2 22 2" xfId="32170"/>
    <cellStyle name="Normalny 2 98 2 2 2 2 22 3" xfId="32171"/>
    <cellStyle name="Normalny 2 98 2 2 2 2 22 4" xfId="32172"/>
    <cellStyle name="Normalny 2 98 2 2 2 2 22 5" xfId="32173"/>
    <cellStyle name="Normalny 2 98 2 2 2 2 22 6" xfId="32174"/>
    <cellStyle name="Normalny 2 98 2 2 2 2 23" xfId="32175"/>
    <cellStyle name="Normalny 2 98 2 2 2 2 23 2" xfId="32176"/>
    <cellStyle name="Normalny 2 98 2 2 2 2 23 3" xfId="32177"/>
    <cellStyle name="Normalny 2 98 2 2 2 2 23 4" xfId="32178"/>
    <cellStyle name="Normalny 2 98 2 2 2 2 23 5" xfId="32179"/>
    <cellStyle name="Normalny 2 98 2 2 2 2 23 6" xfId="32180"/>
    <cellStyle name="Normalny 2 98 2 2 2 2 24" xfId="32181"/>
    <cellStyle name="Normalny 2 98 2 2 2 2 24 2" xfId="32182"/>
    <cellStyle name="Normalny 2 98 2 2 2 2 24 3" xfId="32183"/>
    <cellStyle name="Normalny 2 98 2 2 2 2 24 4" xfId="32184"/>
    <cellStyle name="Normalny 2 98 2 2 2 2 24 5" xfId="32185"/>
    <cellStyle name="Normalny 2 98 2 2 2 2 24 6" xfId="32186"/>
    <cellStyle name="Normalny 2 98 2 2 2 2 25" xfId="32187"/>
    <cellStyle name="Normalny 2 98 2 2 2 2 26" xfId="32188"/>
    <cellStyle name="Normalny 2 98 2 2 2 2 27" xfId="32189"/>
    <cellStyle name="Normalny 2 98 2 2 2 2 28" xfId="32190"/>
    <cellStyle name="Normalny 2 98 2 2 2 2 3" xfId="32191"/>
    <cellStyle name="Normalny 2 98 2 2 2 2 3 2" xfId="32192"/>
    <cellStyle name="Normalny 2 98 2 2 2 2 3 3" xfId="32193"/>
    <cellStyle name="Normalny 2 98 2 2 2 2 3 4" xfId="32194"/>
    <cellStyle name="Normalny 2 98 2 2 2 2 3 5" xfId="32195"/>
    <cellStyle name="Normalny 2 98 2 2 2 2 3 6" xfId="32196"/>
    <cellStyle name="Normalny 2 98 2 2 2 2 4" xfId="32197"/>
    <cellStyle name="Normalny 2 98 2 2 2 2 4 2" xfId="32198"/>
    <cellStyle name="Normalny 2 98 2 2 2 2 4 3" xfId="32199"/>
    <cellStyle name="Normalny 2 98 2 2 2 2 4 4" xfId="32200"/>
    <cellStyle name="Normalny 2 98 2 2 2 2 4 5" xfId="32201"/>
    <cellStyle name="Normalny 2 98 2 2 2 2 4 6" xfId="32202"/>
    <cellStyle name="Normalny 2 98 2 2 2 2 5" xfId="32203"/>
    <cellStyle name="Normalny 2 98 2 2 2 2 5 2" xfId="32204"/>
    <cellStyle name="Normalny 2 98 2 2 2 2 5 3" xfId="32205"/>
    <cellStyle name="Normalny 2 98 2 2 2 2 5 4" xfId="32206"/>
    <cellStyle name="Normalny 2 98 2 2 2 2 5 5" xfId="32207"/>
    <cellStyle name="Normalny 2 98 2 2 2 2 5 6" xfId="32208"/>
    <cellStyle name="Normalny 2 98 2 2 2 2 6" xfId="32209"/>
    <cellStyle name="Normalny 2 98 2 2 2 2 6 2" xfId="32210"/>
    <cellStyle name="Normalny 2 98 2 2 2 2 6 3" xfId="32211"/>
    <cellStyle name="Normalny 2 98 2 2 2 2 6 4" xfId="32212"/>
    <cellStyle name="Normalny 2 98 2 2 2 2 6 5" xfId="32213"/>
    <cellStyle name="Normalny 2 98 2 2 2 2 6 6" xfId="32214"/>
    <cellStyle name="Normalny 2 98 2 2 2 2 7" xfId="32215"/>
    <cellStyle name="Normalny 2 98 2 2 2 2 7 2" xfId="32216"/>
    <cellStyle name="Normalny 2 98 2 2 2 2 7 3" xfId="32217"/>
    <cellStyle name="Normalny 2 98 2 2 2 2 7 4" xfId="32218"/>
    <cellStyle name="Normalny 2 98 2 2 2 2 7 5" xfId="32219"/>
    <cellStyle name="Normalny 2 98 2 2 2 2 7 6" xfId="32220"/>
    <cellStyle name="Normalny 2 98 2 2 2 2 8" xfId="32221"/>
    <cellStyle name="Normalny 2 98 2 2 2 2 8 2" xfId="32222"/>
    <cellStyle name="Normalny 2 98 2 2 2 2 8 3" xfId="32223"/>
    <cellStyle name="Normalny 2 98 2 2 2 2 8 4" xfId="32224"/>
    <cellStyle name="Normalny 2 98 2 2 2 2 8 5" xfId="32225"/>
    <cellStyle name="Normalny 2 98 2 2 2 2 8 6" xfId="32226"/>
    <cellStyle name="Normalny 2 98 2 2 2 2 9" xfId="32227"/>
    <cellStyle name="Normalny 2 98 2 2 2 2 9 2" xfId="32228"/>
    <cellStyle name="Normalny 2 98 2 2 2 2 9 3" xfId="32229"/>
    <cellStyle name="Normalny 2 98 2 2 2 2 9 4" xfId="32230"/>
    <cellStyle name="Normalny 2 98 2 2 2 2 9 5" xfId="32231"/>
    <cellStyle name="Normalny 2 98 2 2 2 2 9 6" xfId="32232"/>
    <cellStyle name="Normalny 2 98 2 2 2 20" xfId="32233"/>
    <cellStyle name="Normalny 2 98 2 2 2 21" xfId="32234"/>
    <cellStyle name="Normalny 2 98 2 2 2 22" xfId="32235"/>
    <cellStyle name="Normalny 2 98 2 2 2 23" xfId="32236"/>
    <cellStyle name="Normalny 2 98 2 2 2 24" xfId="32237"/>
    <cellStyle name="Normalny 2 98 2 2 2 25" xfId="32238"/>
    <cellStyle name="Normalny 2 98 2 2 2 26" xfId="32239"/>
    <cellStyle name="Normalny 2 98 2 2 2 27" xfId="32240"/>
    <cellStyle name="Normalny 2 98 2 2 2 27 2" xfId="32241"/>
    <cellStyle name="Normalny 2 98 2 2 2 27 3" xfId="32242"/>
    <cellStyle name="Normalny 2 98 2 2 2 27 4" xfId="32243"/>
    <cellStyle name="Normalny 2 98 2 2 2 27 5" xfId="32244"/>
    <cellStyle name="Normalny 2 98 2 2 2 27 6" xfId="32245"/>
    <cellStyle name="Normalny 2 98 2 2 2 28" xfId="32246"/>
    <cellStyle name="Normalny 2 98 2 2 2 28 2" xfId="32247"/>
    <cellStyle name="Normalny 2 98 2 2 2 28 3" xfId="32248"/>
    <cellStyle name="Normalny 2 98 2 2 2 28 4" xfId="32249"/>
    <cellStyle name="Normalny 2 98 2 2 2 28 5" xfId="32250"/>
    <cellStyle name="Normalny 2 98 2 2 2 28 6" xfId="32251"/>
    <cellStyle name="Normalny 2 98 2 2 2 3" xfId="32252"/>
    <cellStyle name="Normalny 2 98 2 2 2 3 2" xfId="32253"/>
    <cellStyle name="Normalny 2 98 2 2 2 3 3" xfId="32254"/>
    <cellStyle name="Normalny 2 98 2 2 2 3 4" xfId="32255"/>
    <cellStyle name="Normalny 2 98 2 2 2 3 5" xfId="32256"/>
    <cellStyle name="Normalny 2 98 2 2 2 3 6" xfId="32257"/>
    <cellStyle name="Normalny 2 98 2 2 2 4" xfId="32258"/>
    <cellStyle name="Normalny 2 98 2 2 2 4 2" xfId="32259"/>
    <cellStyle name="Normalny 2 98 2 2 2 4 3" xfId="32260"/>
    <cellStyle name="Normalny 2 98 2 2 2 4 4" xfId="32261"/>
    <cellStyle name="Normalny 2 98 2 2 2 4 5" xfId="32262"/>
    <cellStyle name="Normalny 2 98 2 2 2 4 6" xfId="32263"/>
    <cellStyle name="Normalny 2 98 2 2 2 5" xfId="32264"/>
    <cellStyle name="Normalny 2 98 2 2 2 5 2" xfId="32265"/>
    <cellStyle name="Normalny 2 98 2 2 2 5 3" xfId="32266"/>
    <cellStyle name="Normalny 2 98 2 2 2 5 4" xfId="32267"/>
    <cellStyle name="Normalny 2 98 2 2 2 5 5" xfId="32268"/>
    <cellStyle name="Normalny 2 98 2 2 2 5 6" xfId="32269"/>
    <cellStyle name="Normalny 2 98 2 2 2 6" xfId="32270"/>
    <cellStyle name="Normalny 2 98 2 2 2 7" xfId="32271"/>
    <cellStyle name="Normalny 2 98 2 2 2 8" xfId="32272"/>
    <cellStyle name="Normalny 2 98 2 2 2 9" xfId="32273"/>
    <cellStyle name="Normalny 2 98 2 2 20" xfId="32274"/>
    <cellStyle name="Normalny 2 98 2 2 20 2" xfId="32275"/>
    <cellStyle name="Normalny 2 98 2 2 20 3" xfId="32276"/>
    <cellStyle name="Normalny 2 98 2 2 20 4" xfId="32277"/>
    <cellStyle name="Normalny 2 98 2 2 20 5" xfId="32278"/>
    <cellStyle name="Normalny 2 98 2 2 20 6" xfId="32279"/>
    <cellStyle name="Normalny 2 98 2 2 21" xfId="32280"/>
    <cellStyle name="Normalny 2 98 2 2 21 2" xfId="32281"/>
    <cellStyle name="Normalny 2 98 2 2 21 3" xfId="32282"/>
    <cellStyle name="Normalny 2 98 2 2 21 4" xfId="32283"/>
    <cellStyle name="Normalny 2 98 2 2 21 5" xfId="32284"/>
    <cellStyle name="Normalny 2 98 2 2 21 6" xfId="32285"/>
    <cellStyle name="Normalny 2 98 2 2 22" xfId="32286"/>
    <cellStyle name="Normalny 2 98 2 2 22 2" xfId="32287"/>
    <cellStyle name="Normalny 2 98 2 2 22 3" xfId="32288"/>
    <cellStyle name="Normalny 2 98 2 2 22 4" xfId="32289"/>
    <cellStyle name="Normalny 2 98 2 2 22 5" xfId="32290"/>
    <cellStyle name="Normalny 2 98 2 2 22 6" xfId="32291"/>
    <cellStyle name="Normalny 2 98 2 2 23" xfId="32292"/>
    <cellStyle name="Normalny 2 98 2 2 23 2" xfId="32293"/>
    <cellStyle name="Normalny 2 98 2 2 23 3" xfId="32294"/>
    <cellStyle name="Normalny 2 98 2 2 23 4" xfId="32295"/>
    <cellStyle name="Normalny 2 98 2 2 23 5" xfId="32296"/>
    <cellStyle name="Normalny 2 98 2 2 23 6" xfId="32297"/>
    <cellStyle name="Normalny 2 98 2 2 24" xfId="32298"/>
    <cellStyle name="Normalny 2 98 2 2 24 2" xfId="32299"/>
    <cellStyle name="Normalny 2 98 2 2 24 3" xfId="32300"/>
    <cellStyle name="Normalny 2 98 2 2 24 4" xfId="32301"/>
    <cellStyle name="Normalny 2 98 2 2 24 5" xfId="32302"/>
    <cellStyle name="Normalny 2 98 2 2 24 6" xfId="32303"/>
    <cellStyle name="Normalny 2 98 2 2 25" xfId="32304"/>
    <cellStyle name="Normalny 2 98 2 2 25 2" xfId="32305"/>
    <cellStyle name="Normalny 2 98 2 2 25 3" xfId="32306"/>
    <cellStyle name="Normalny 2 98 2 2 25 4" xfId="32307"/>
    <cellStyle name="Normalny 2 98 2 2 25 5" xfId="32308"/>
    <cellStyle name="Normalny 2 98 2 2 25 6" xfId="32309"/>
    <cellStyle name="Normalny 2 98 2 2 26" xfId="32310"/>
    <cellStyle name="Normalny 2 98 2 2 26 2" xfId="32311"/>
    <cellStyle name="Normalny 2 98 2 2 26 3" xfId="32312"/>
    <cellStyle name="Normalny 2 98 2 2 26 4" xfId="32313"/>
    <cellStyle name="Normalny 2 98 2 2 26 5" xfId="32314"/>
    <cellStyle name="Normalny 2 98 2 2 26 6" xfId="32315"/>
    <cellStyle name="Normalny 2 98 2 2 27" xfId="32316"/>
    <cellStyle name="Normalny 2 98 2 2 27 2" xfId="32317"/>
    <cellStyle name="Normalny 2 98 2 2 27 3" xfId="32318"/>
    <cellStyle name="Normalny 2 98 2 2 27 4" xfId="32319"/>
    <cellStyle name="Normalny 2 98 2 2 27 5" xfId="32320"/>
    <cellStyle name="Normalny 2 98 2 2 27 6" xfId="32321"/>
    <cellStyle name="Normalny 2 98 2 2 28" xfId="32322"/>
    <cellStyle name="Normalny 2 98 2 2 28 2" xfId="32323"/>
    <cellStyle name="Normalny 2 98 2 2 28 3" xfId="32324"/>
    <cellStyle name="Normalny 2 98 2 2 28 4" xfId="32325"/>
    <cellStyle name="Normalny 2 98 2 2 28 5" xfId="32326"/>
    <cellStyle name="Normalny 2 98 2 2 28 6" xfId="32327"/>
    <cellStyle name="Normalny 2 98 2 2 29" xfId="32328"/>
    <cellStyle name="Normalny 2 98 2 2 29 2" xfId="32329"/>
    <cellStyle name="Normalny 2 98 2 2 29 3" xfId="32330"/>
    <cellStyle name="Normalny 2 98 2 2 29 4" xfId="32331"/>
    <cellStyle name="Normalny 2 98 2 2 29 5" xfId="32332"/>
    <cellStyle name="Normalny 2 98 2 2 29 6" xfId="32333"/>
    <cellStyle name="Normalny 2 98 2 2 3" xfId="32334"/>
    <cellStyle name="Normalny 2 98 2 2 3 2" xfId="32335"/>
    <cellStyle name="Normalny 2 98 2 2 3 3" xfId="32336"/>
    <cellStyle name="Normalny 2 98 2 2 3 4" xfId="32337"/>
    <cellStyle name="Normalny 2 98 2 2 3 5" xfId="32338"/>
    <cellStyle name="Normalny 2 98 2 2 3 6" xfId="32339"/>
    <cellStyle name="Normalny 2 98 2 2 30" xfId="32340"/>
    <cellStyle name="Normalny 2 98 2 2 30 2" xfId="32341"/>
    <cellStyle name="Normalny 2 98 2 2 30 3" xfId="32342"/>
    <cellStyle name="Normalny 2 98 2 2 30 4" xfId="32343"/>
    <cellStyle name="Normalny 2 98 2 2 30 5" xfId="32344"/>
    <cellStyle name="Normalny 2 98 2 2 30 6" xfId="32345"/>
    <cellStyle name="Normalny 2 98 2 2 31" xfId="32346"/>
    <cellStyle name="Normalny 2 98 2 2 31 2" xfId="32347"/>
    <cellStyle name="Normalny 2 98 2 2 31 3" xfId="32348"/>
    <cellStyle name="Normalny 2 98 2 2 31 4" xfId="32349"/>
    <cellStyle name="Normalny 2 98 2 2 31 5" xfId="32350"/>
    <cellStyle name="Normalny 2 98 2 2 31 6" xfId="32351"/>
    <cellStyle name="Normalny 2 98 2 2 32" xfId="32352"/>
    <cellStyle name="Normalny 2 98 2 2 32 2" xfId="32353"/>
    <cellStyle name="Normalny 2 98 2 2 32 3" xfId="32354"/>
    <cellStyle name="Normalny 2 98 2 2 32 4" xfId="32355"/>
    <cellStyle name="Normalny 2 98 2 2 32 5" xfId="32356"/>
    <cellStyle name="Normalny 2 98 2 2 32 6" xfId="32357"/>
    <cellStyle name="Normalny 2 98 2 2 33" xfId="32358"/>
    <cellStyle name="Normalny 2 98 2 2 33 2" xfId="32359"/>
    <cellStyle name="Normalny 2 98 2 2 33 3" xfId="32360"/>
    <cellStyle name="Normalny 2 98 2 2 33 4" xfId="32361"/>
    <cellStyle name="Normalny 2 98 2 2 33 5" xfId="32362"/>
    <cellStyle name="Normalny 2 98 2 2 33 6" xfId="32363"/>
    <cellStyle name="Normalny 2 98 2 2 34" xfId="32364"/>
    <cellStyle name="Normalny 2 98 2 2 34 2" xfId="32365"/>
    <cellStyle name="Normalny 2 98 2 2 34 3" xfId="32366"/>
    <cellStyle name="Normalny 2 98 2 2 34 4" xfId="32367"/>
    <cellStyle name="Normalny 2 98 2 2 34 5" xfId="32368"/>
    <cellStyle name="Normalny 2 98 2 2 34 6" xfId="32369"/>
    <cellStyle name="Normalny 2 98 2 2 35" xfId="32370"/>
    <cellStyle name="Normalny 2 98 2 2 35 2" xfId="32371"/>
    <cellStyle name="Normalny 2 98 2 2 35 3" xfId="32372"/>
    <cellStyle name="Normalny 2 98 2 2 35 4" xfId="32373"/>
    <cellStyle name="Normalny 2 98 2 2 35 5" xfId="32374"/>
    <cellStyle name="Normalny 2 98 2 2 35 6" xfId="32375"/>
    <cellStyle name="Normalny 2 98 2 2 36" xfId="32376"/>
    <cellStyle name="Normalny 2 98 2 2 36 2" xfId="32377"/>
    <cellStyle name="Normalny 2 98 2 2 36 3" xfId="32378"/>
    <cellStyle name="Normalny 2 98 2 2 36 4" xfId="32379"/>
    <cellStyle name="Normalny 2 98 2 2 36 5" xfId="32380"/>
    <cellStyle name="Normalny 2 98 2 2 36 6" xfId="32381"/>
    <cellStyle name="Normalny 2 98 2 2 37" xfId="32382"/>
    <cellStyle name="Normalny 2 98 2 2 37 2" xfId="32383"/>
    <cellStyle name="Normalny 2 98 2 2 37 3" xfId="32384"/>
    <cellStyle name="Normalny 2 98 2 2 37 4" xfId="32385"/>
    <cellStyle name="Normalny 2 98 2 2 37 5" xfId="32386"/>
    <cellStyle name="Normalny 2 98 2 2 37 6" xfId="32387"/>
    <cellStyle name="Normalny 2 98 2 2 38" xfId="32388"/>
    <cellStyle name="Normalny 2 98 2 2 38 2" xfId="32389"/>
    <cellStyle name="Normalny 2 98 2 2 38 3" xfId="32390"/>
    <cellStyle name="Normalny 2 98 2 2 38 4" xfId="32391"/>
    <cellStyle name="Normalny 2 98 2 2 38 5" xfId="32392"/>
    <cellStyle name="Normalny 2 98 2 2 38 6" xfId="32393"/>
    <cellStyle name="Normalny 2 98 2 2 39" xfId="32394"/>
    <cellStyle name="Normalny 2 98 2 2 39 2" xfId="32395"/>
    <cellStyle name="Normalny 2 98 2 2 39 3" xfId="32396"/>
    <cellStyle name="Normalny 2 98 2 2 39 4" xfId="32397"/>
    <cellStyle name="Normalny 2 98 2 2 39 5" xfId="32398"/>
    <cellStyle name="Normalny 2 98 2 2 39 6" xfId="32399"/>
    <cellStyle name="Normalny 2 98 2 2 4" xfId="32400"/>
    <cellStyle name="Normalny 2 98 2 2 4 2" xfId="32401"/>
    <cellStyle name="Normalny 2 98 2 2 4 3" xfId="32402"/>
    <cellStyle name="Normalny 2 98 2 2 4 4" xfId="32403"/>
    <cellStyle name="Normalny 2 98 2 2 4 5" xfId="32404"/>
    <cellStyle name="Normalny 2 98 2 2 4 6" xfId="32405"/>
    <cellStyle name="Normalny 2 98 2 2 40" xfId="32406"/>
    <cellStyle name="Normalny 2 98 2 2 40 2" xfId="32407"/>
    <cellStyle name="Normalny 2 98 2 2 40 3" xfId="32408"/>
    <cellStyle name="Normalny 2 98 2 2 40 4" xfId="32409"/>
    <cellStyle name="Normalny 2 98 2 2 40 5" xfId="32410"/>
    <cellStyle name="Normalny 2 98 2 2 40 6" xfId="32411"/>
    <cellStyle name="Normalny 2 98 2 2 41" xfId="32412"/>
    <cellStyle name="Normalny 2 98 2 2 41 2" xfId="32413"/>
    <cellStyle name="Normalny 2 98 2 2 41 3" xfId="32414"/>
    <cellStyle name="Normalny 2 98 2 2 41 4" xfId="32415"/>
    <cellStyle name="Normalny 2 98 2 2 41 5" xfId="32416"/>
    <cellStyle name="Normalny 2 98 2 2 41 6" xfId="32417"/>
    <cellStyle name="Normalny 2 98 2 2 42" xfId="32418"/>
    <cellStyle name="Normalny 2 98 2 2 42 2" xfId="32419"/>
    <cellStyle name="Normalny 2 98 2 2 42 3" xfId="32420"/>
    <cellStyle name="Normalny 2 98 2 2 42 4" xfId="32421"/>
    <cellStyle name="Normalny 2 98 2 2 42 5" xfId="32422"/>
    <cellStyle name="Normalny 2 98 2 2 42 6" xfId="32423"/>
    <cellStyle name="Normalny 2 98 2 2 43" xfId="32424"/>
    <cellStyle name="Normalny 2 98 2 2 43 2" xfId="32425"/>
    <cellStyle name="Normalny 2 98 2 2 43 3" xfId="32426"/>
    <cellStyle name="Normalny 2 98 2 2 43 4" xfId="32427"/>
    <cellStyle name="Normalny 2 98 2 2 43 5" xfId="32428"/>
    <cellStyle name="Normalny 2 98 2 2 43 6" xfId="32429"/>
    <cellStyle name="Normalny 2 98 2 2 44" xfId="32430"/>
    <cellStyle name="Normalny 2 98 2 2 44 2" xfId="32431"/>
    <cellStyle name="Normalny 2 98 2 2 44 3" xfId="32432"/>
    <cellStyle name="Normalny 2 98 2 2 44 4" xfId="32433"/>
    <cellStyle name="Normalny 2 98 2 2 44 5" xfId="32434"/>
    <cellStyle name="Normalny 2 98 2 2 44 6" xfId="32435"/>
    <cellStyle name="Normalny 2 98 2 2 45" xfId="32436"/>
    <cellStyle name="Normalny 2 98 2 2 45 2" xfId="32437"/>
    <cellStyle name="Normalny 2 98 2 2 45 3" xfId="32438"/>
    <cellStyle name="Normalny 2 98 2 2 45 4" xfId="32439"/>
    <cellStyle name="Normalny 2 98 2 2 45 5" xfId="32440"/>
    <cellStyle name="Normalny 2 98 2 2 45 6" xfId="32441"/>
    <cellStyle name="Normalny 2 98 2 2 46" xfId="32442"/>
    <cellStyle name="Normalny 2 98 2 2 46 2" xfId="32443"/>
    <cellStyle name="Normalny 2 98 2 2 46 3" xfId="32444"/>
    <cellStyle name="Normalny 2 98 2 2 46 4" xfId="32445"/>
    <cellStyle name="Normalny 2 98 2 2 46 5" xfId="32446"/>
    <cellStyle name="Normalny 2 98 2 2 46 6" xfId="32447"/>
    <cellStyle name="Normalny 2 98 2 2 47" xfId="32448"/>
    <cellStyle name="Normalny 2 98 2 2 47 2" xfId="32449"/>
    <cellStyle name="Normalny 2 98 2 2 47 3" xfId="32450"/>
    <cellStyle name="Normalny 2 98 2 2 47 4" xfId="32451"/>
    <cellStyle name="Normalny 2 98 2 2 47 5" xfId="32452"/>
    <cellStyle name="Normalny 2 98 2 2 47 6" xfId="32453"/>
    <cellStyle name="Normalny 2 98 2 2 48" xfId="32454"/>
    <cellStyle name="Normalny 2 98 2 2 48 2" xfId="32455"/>
    <cellStyle name="Normalny 2 98 2 2 48 3" xfId="32456"/>
    <cellStyle name="Normalny 2 98 2 2 48 4" xfId="32457"/>
    <cellStyle name="Normalny 2 98 2 2 48 5" xfId="32458"/>
    <cellStyle name="Normalny 2 98 2 2 48 6" xfId="32459"/>
    <cellStyle name="Normalny 2 98 2 2 49" xfId="32460"/>
    <cellStyle name="Normalny 2 98 2 2 49 2" xfId="32461"/>
    <cellStyle name="Normalny 2 98 2 2 49 3" xfId="32462"/>
    <cellStyle name="Normalny 2 98 2 2 49 4" xfId="32463"/>
    <cellStyle name="Normalny 2 98 2 2 49 5" xfId="32464"/>
    <cellStyle name="Normalny 2 98 2 2 49 6" xfId="32465"/>
    <cellStyle name="Normalny 2 98 2 2 5" xfId="32466"/>
    <cellStyle name="Normalny 2 98 2 2 5 2" xfId="32467"/>
    <cellStyle name="Normalny 2 98 2 2 5 3" xfId="32468"/>
    <cellStyle name="Normalny 2 98 2 2 5 4" xfId="32469"/>
    <cellStyle name="Normalny 2 98 2 2 5 5" xfId="32470"/>
    <cellStyle name="Normalny 2 98 2 2 5 6" xfId="32471"/>
    <cellStyle name="Normalny 2 98 2 2 50" xfId="32472"/>
    <cellStyle name="Normalny 2 98 2 2 50 2" xfId="32473"/>
    <cellStyle name="Normalny 2 98 2 2 50 3" xfId="32474"/>
    <cellStyle name="Normalny 2 98 2 2 50 4" xfId="32475"/>
    <cellStyle name="Normalny 2 98 2 2 50 5" xfId="32476"/>
    <cellStyle name="Normalny 2 98 2 2 50 6" xfId="32477"/>
    <cellStyle name="Normalny 2 98 2 2 51" xfId="32478"/>
    <cellStyle name="Normalny 2 98 2 2 51 2" xfId="32479"/>
    <cellStyle name="Normalny 2 98 2 2 51 3" xfId="32480"/>
    <cellStyle name="Normalny 2 98 2 2 51 4" xfId="32481"/>
    <cellStyle name="Normalny 2 98 2 2 51 5" xfId="32482"/>
    <cellStyle name="Normalny 2 98 2 2 51 6" xfId="32483"/>
    <cellStyle name="Normalny 2 98 2 2 52" xfId="32484"/>
    <cellStyle name="Normalny 2 98 2 2 52 2" xfId="32485"/>
    <cellStyle name="Normalny 2 98 2 2 52 3" xfId="32486"/>
    <cellStyle name="Normalny 2 98 2 2 52 4" xfId="32487"/>
    <cellStyle name="Normalny 2 98 2 2 52 5" xfId="32488"/>
    <cellStyle name="Normalny 2 98 2 2 52 6" xfId="32489"/>
    <cellStyle name="Normalny 2 98 2 2 53" xfId="32490"/>
    <cellStyle name="Normalny 2 98 2 2 53 2" xfId="32491"/>
    <cellStyle name="Normalny 2 98 2 2 53 3" xfId="32492"/>
    <cellStyle name="Normalny 2 98 2 2 53 4" xfId="32493"/>
    <cellStyle name="Normalny 2 98 2 2 53 5" xfId="32494"/>
    <cellStyle name="Normalny 2 98 2 2 53 6" xfId="32495"/>
    <cellStyle name="Normalny 2 98 2 2 54" xfId="32496"/>
    <cellStyle name="Normalny 2 98 2 2 54 2" xfId="32497"/>
    <cellStyle name="Normalny 2 98 2 2 54 3" xfId="32498"/>
    <cellStyle name="Normalny 2 98 2 2 54 4" xfId="32499"/>
    <cellStyle name="Normalny 2 98 2 2 54 5" xfId="32500"/>
    <cellStyle name="Normalny 2 98 2 2 54 6" xfId="32501"/>
    <cellStyle name="Normalny 2 98 2 2 55" xfId="32502"/>
    <cellStyle name="Normalny 2 98 2 2 55 2" xfId="32503"/>
    <cellStyle name="Normalny 2 98 2 2 55 3" xfId="32504"/>
    <cellStyle name="Normalny 2 98 2 2 55 4" xfId="32505"/>
    <cellStyle name="Normalny 2 98 2 2 55 5" xfId="32506"/>
    <cellStyle name="Normalny 2 98 2 2 55 6" xfId="32507"/>
    <cellStyle name="Normalny 2 98 2 2 56" xfId="32508"/>
    <cellStyle name="Normalny 2 98 2 2 56 2" xfId="32509"/>
    <cellStyle name="Normalny 2 98 2 2 56 3" xfId="32510"/>
    <cellStyle name="Normalny 2 98 2 2 56 4" xfId="32511"/>
    <cellStyle name="Normalny 2 98 2 2 56 5" xfId="32512"/>
    <cellStyle name="Normalny 2 98 2 2 56 6" xfId="32513"/>
    <cellStyle name="Normalny 2 98 2 2 57" xfId="32514"/>
    <cellStyle name="Normalny 2 98 2 2 57 2" xfId="32515"/>
    <cellStyle name="Normalny 2 98 2 2 57 3" xfId="32516"/>
    <cellStyle name="Normalny 2 98 2 2 57 4" xfId="32517"/>
    <cellStyle name="Normalny 2 98 2 2 57 5" xfId="32518"/>
    <cellStyle name="Normalny 2 98 2 2 57 6" xfId="32519"/>
    <cellStyle name="Normalny 2 98 2 2 58" xfId="32520"/>
    <cellStyle name="Normalny 2 98 2 2 58 2" xfId="32521"/>
    <cellStyle name="Normalny 2 98 2 2 58 3" xfId="32522"/>
    <cellStyle name="Normalny 2 98 2 2 58 4" xfId="32523"/>
    <cellStyle name="Normalny 2 98 2 2 58 5" xfId="32524"/>
    <cellStyle name="Normalny 2 98 2 2 58 6" xfId="32525"/>
    <cellStyle name="Normalny 2 98 2 2 59" xfId="32526"/>
    <cellStyle name="Normalny 2 98 2 2 59 2" xfId="32527"/>
    <cellStyle name="Normalny 2 98 2 2 59 3" xfId="32528"/>
    <cellStyle name="Normalny 2 98 2 2 59 4" xfId="32529"/>
    <cellStyle name="Normalny 2 98 2 2 59 5" xfId="32530"/>
    <cellStyle name="Normalny 2 98 2 2 59 6" xfId="32531"/>
    <cellStyle name="Normalny 2 98 2 2 6" xfId="32532"/>
    <cellStyle name="Normalny 2 98 2 2 6 2" xfId="32533"/>
    <cellStyle name="Normalny 2 98 2 2 6 3" xfId="32534"/>
    <cellStyle name="Normalny 2 98 2 2 6 4" xfId="32535"/>
    <cellStyle name="Normalny 2 98 2 2 6 5" xfId="32536"/>
    <cellStyle name="Normalny 2 98 2 2 6 6" xfId="32537"/>
    <cellStyle name="Normalny 2 98 2 2 60" xfId="32538"/>
    <cellStyle name="Normalny 2 98 2 2 60 2" xfId="32539"/>
    <cellStyle name="Normalny 2 98 2 2 60 3" xfId="32540"/>
    <cellStyle name="Normalny 2 98 2 2 60 4" xfId="32541"/>
    <cellStyle name="Normalny 2 98 2 2 60 5" xfId="32542"/>
    <cellStyle name="Normalny 2 98 2 2 60 6" xfId="32543"/>
    <cellStyle name="Normalny 2 98 2 2 61" xfId="32544"/>
    <cellStyle name="Normalny 2 98 2 2 61 2" xfId="32545"/>
    <cellStyle name="Normalny 2 98 2 2 61 3" xfId="32546"/>
    <cellStyle name="Normalny 2 98 2 2 61 4" xfId="32547"/>
    <cellStyle name="Normalny 2 98 2 2 61 5" xfId="32548"/>
    <cellStyle name="Normalny 2 98 2 2 61 6" xfId="32549"/>
    <cellStyle name="Normalny 2 98 2 2 62" xfId="32550"/>
    <cellStyle name="Normalny 2 98 2 2 62 2" xfId="32551"/>
    <cellStyle name="Normalny 2 98 2 2 62 3" xfId="32552"/>
    <cellStyle name="Normalny 2 98 2 2 62 4" xfId="32553"/>
    <cellStyle name="Normalny 2 98 2 2 62 5" xfId="32554"/>
    <cellStyle name="Normalny 2 98 2 2 62 6" xfId="32555"/>
    <cellStyle name="Normalny 2 98 2 2 63" xfId="32556"/>
    <cellStyle name="Normalny 2 98 2 2 63 2" xfId="32557"/>
    <cellStyle name="Normalny 2 98 2 2 63 3" xfId="32558"/>
    <cellStyle name="Normalny 2 98 2 2 63 4" xfId="32559"/>
    <cellStyle name="Normalny 2 98 2 2 63 5" xfId="32560"/>
    <cellStyle name="Normalny 2 98 2 2 63 6" xfId="32561"/>
    <cellStyle name="Normalny 2 98 2 2 64" xfId="32562"/>
    <cellStyle name="Normalny 2 98 2 2 64 2" xfId="32563"/>
    <cellStyle name="Normalny 2 98 2 2 64 3" xfId="32564"/>
    <cellStyle name="Normalny 2 98 2 2 64 4" xfId="32565"/>
    <cellStyle name="Normalny 2 98 2 2 64 5" xfId="32566"/>
    <cellStyle name="Normalny 2 98 2 2 64 6" xfId="32567"/>
    <cellStyle name="Normalny 2 98 2 2 65" xfId="32568"/>
    <cellStyle name="Normalny 2 98 2 2 65 2" xfId="32569"/>
    <cellStyle name="Normalny 2 98 2 2 65 3" xfId="32570"/>
    <cellStyle name="Normalny 2 98 2 2 65 4" xfId="32571"/>
    <cellStyle name="Normalny 2 98 2 2 65 5" xfId="32572"/>
    <cellStyle name="Normalny 2 98 2 2 65 6" xfId="32573"/>
    <cellStyle name="Normalny 2 98 2 2 66" xfId="32574"/>
    <cellStyle name="Normalny 2 98 2 2 66 2" xfId="32575"/>
    <cellStyle name="Normalny 2 98 2 2 66 3" xfId="32576"/>
    <cellStyle name="Normalny 2 98 2 2 66 4" xfId="32577"/>
    <cellStyle name="Normalny 2 98 2 2 66 5" xfId="32578"/>
    <cellStyle name="Normalny 2 98 2 2 66 6" xfId="32579"/>
    <cellStyle name="Normalny 2 98 2 2 67" xfId="32580"/>
    <cellStyle name="Normalny 2 98 2 2 67 2" xfId="32581"/>
    <cellStyle name="Normalny 2 98 2 2 67 3" xfId="32582"/>
    <cellStyle name="Normalny 2 98 2 2 67 4" xfId="32583"/>
    <cellStyle name="Normalny 2 98 2 2 67 5" xfId="32584"/>
    <cellStyle name="Normalny 2 98 2 2 67 6" xfId="32585"/>
    <cellStyle name="Normalny 2 98 2 2 68" xfId="32586"/>
    <cellStyle name="Normalny 2 98 2 2 68 2" xfId="32587"/>
    <cellStyle name="Normalny 2 98 2 2 68 3" xfId="32588"/>
    <cellStyle name="Normalny 2 98 2 2 68 4" xfId="32589"/>
    <cellStyle name="Normalny 2 98 2 2 68 5" xfId="32590"/>
    <cellStyle name="Normalny 2 98 2 2 68 6" xfId="32591"/>
    <cellStyle name="Normalny 2 98 2 2 69" xfId="32592"/>
    <cellStyle name="Normalny 2 98 2 2 69 2" xfId="32593"/>
    <cellStyle name="Normalny 2 98 2 2 69 3" xfId="32594"/>
    <cellStyle name="Normalny 2 98 2 2 69 4" xfId="32595"/>
    <cellStyle name="Normalny 2 98 2 2 69 5" xfId="32596"/>
    <cellStyle name="Normalny 2 98 2 2 69 6" xfId="32597"/>
    <cellStyle name="Normalny 2 98 2 2 7" xfId="32598"/>
    <cellStyle name="Normalny 2 98 2 2 7 2" xfId="32599"/>
    <cellStyle name="Normalny 2 98 2 2 7 3" xfId="32600"/>
    <cellStyle name="Normalny 2 98 2 2 7 4" xfId="32601"/>
    <cellStyle name="Normalny 2 98 2 2 7 5" xfId="32602"/>
    <cellStyle name="Normalny 2 98 2 2 7 6" xfId="32603"/>
    <cellStyle name="Normalny 2 98 2 2 70" xfId="32604"/>
    <cellStyle name="Normalny 2 98 2 2 70 2" xfId="32605"/>
    <cellStyle name="Normalny 2 98 2 2 70 3" xfId="32606"/>
    <cellStyle name="Normalny 2 98 2 2 70 4" xfId="32607"/>
    <cellStyle name="Normalny 2 98 2 2 70 5" xfId="32608"/>
    <cellStyle name="Normalny 2 98 2 2 70 6" xfId="32609"/>
    <cellStyle name="Normalny 2 98 2 2 71" xfId="32610"/>
    <cellStyle name="Normalny 2 98 2 2 71 2" xfId="32611"/>
    <cellStyle name="Normalny 2 98 2 2 71 3" xfId="32612"/>
    <cellStyle name="Normalny 2 98 2 2 71 4" xfId="32613"/>
    <cellStyle name="Normalny 2 98 2 2 71 5" xfId="32614"/>
    <cellStyle name="Normalny 2 98 2 2 71 6" xfId="32615"/>
    <cellStyle name="Normalny 2 98 2 2 72" xfId="32616"/>
    <cellStyle name="Normalny 2 98 2 2 72 2" xfId="32617"/>
    <cellStyle name="Normalny 2 98 2 2 72 3" xfId="32618"/>
    <cellStyle name="Normalny 2 98 2 2 72 4" xfId="32619"/>
    <cellStyle name="Normalny 2 98 2 2 72 5" xfId="32620"/>
    <cellStyle name="Normalny 2 98 2 2 72 6" xfId="32621"/>
    <cellStyle name="Normalny 2 98 2 2 73" xfId="32622"/>
    <cellStyle name="Normalny 2 98 2 2 73 2" xfId="32623"/>
    <cellStyle name="Normalny 2 98 2 2 73 3" xfId="32624"/>
    <cellStyle name="Normalny 2 98 2 2 73 4" xfId="32625"/>
    <cellStyle name="Normalny 2 98 2 2 73 5" xfId="32626"/>
    <cellStyle name="Normalny 2 98 2 2 73 6" xfId="32627"/>
    <cellStyle name="Normalny 2 98 2 2 74" xfId="32628"/>
    <cellStyle name="Normalny 2 98 2 2 74 2" xfId="32629"/>
    <cellStyle name="Normalny 2 98 2 2 74 3" xfId="32630"/>
    <cellStyle name="Normalny 2 98 2 2 74 4" xfId="32631"/>
    <cellStyle name="Normalny 2 98 2 2 74 5" xfId="32632"/>
    <cellStyle name="Normalny 2 98 2 2 74 6" xfId="32633"/>
    <cellStyle name="Normalny 2 98 2 2 75" xfId="32634"/>
    <cellStyle name="Normalny 2 98 2 2 75 2" xfId="32635"/>
    <cellStyle name="Normalny 2 98 2 2 75 3" xfId="32636"/>
    <cellStyle name="Normalny 2 98 2 2 75 4" xfId="32637"/>
    <cellStyle name="Normalny 2 98 2 2 75 5" xfId="32638"/>
    <cellStyle name="Normalny 2 98 2 2 75 6" xfId="32639"/>
    <cellStyle name="Normalny 2 98 2 2 76" xfId="32640"/>
    <cellStyle name="Normalny 2 98 2 2 76 2" xfId="32641"/>
    <cellStyle name="Normalny 2 98 2 2 76 3" xfId="32642"/>
    <cellStyle name="Normalny 2 98 2 2 76 4" xfId="32643"/>
    <cellStyle name="Normalny 2 98 2 2 76 5" xfId="32644"/>
    <cellStyle name="Normalny 2 98 2 2 76 6" xfId="32645"/>
    <cellStyle name="Normalny 2 98 2 2 77" xfId="32646"/>
    <cellStyle name="Normalny 2 98 2 2 77 2" xfId="32647"/>
    <cellStyle name="Normalny 2 98 2 2 77 3" xfId="32648"/>
    <cellStyle name="Normalny 2 98 2 2 77 4" xfId="32649"/>
    <cellStyle name="Normalny 2 98 2 2 77 5" xfId="32650"/>
    <cellStyle name="Normalny 2 98 2 2 77 6" xfId="32651"/>
    <cellStyle name="Normalny 2 98 2 2 78" xfId="32652"/>
    <cellStyle name="Normalny 2 98 2 2 78 2" xfId="32653"/>
    <cellStyle name="Normalny 2 98 2 2 78 3" xfId="32654"/>
    <cellStyle name="Normalny 2 98 2 2 78 4" xfId="32655"/>
    <cellStyle name="Normalny 2 98 2 2 78 5" xfId="32656"/>
    <cellStyle name="Normalny 2 98 2 2 78 6" xfId="32657"/>
    <cellStyle name="Normalny 2 98 2 2 79" xfId="32658"/>
    <cellStyle name="Normalny 2 98 2 2 79 2" xfId="32659"/>
    <cellStyle name="Normalny 2 98 2 2 79 3" xfId="32660"/>
    <cellStyle name="Normalny 2 98 2 2 79 4" xfId="32661"/>
    <cellStyle name="Normalny 2 98 2 2 79 5" xfId="32662"/>
    <cellStyle name="Normalny 2 98 2 2 79 6" xfId="32663"/>
    <cellStyle name="Normalny 2 98 2 2 8" xfId="32664"/>
    <cellStyle name="Normalny 2 98 2 2 8 2" xfId="32665"/>
    <cellStyle name="Normalny 2 98 2 2 8 3" xfId="32666"/>
    <cellStyle name="Normalny 2 98 2 2 8 4" xfId="32667"/>
    <cellStyle name="Normalny 2 98 2 2 8 5" xfId="32668"/>
    <cellStyle name="Normalny 2 98 2 2 8 6" xfId="32669"/>
    <cellStyle name="Normalny 2 98 2 2 80" xfId="32670"/>
    <cellStyle name="Normalny 2 98 2 2 80 2" xfId="32671"/>
    <cellStyle name="Normalny 2 98 2 2 80 3" xfId="32672"/>
    <cellStyle name="Normalny 2 98 2 2 80 4" xfId="32673"/>
    <cellStyle name="Normalny 2 98 2 2 80 5" xfId="32674"/>
    <cellStyle name="Normalny 2 98 2 2 80 6" xfId="32675"/>
    <cellStyle name="Normalny 2 98 2 2 81" xfId="32676"/>
    <cellStyle name="Normalny 2 98 2 2 81 2" xfId="32677"/>
    <cellStyle name="Normalny 2 98 2 2 81 3" xfId="32678"/>
    <cellStyle name="Normalny 2 98 2 2 81 4" xfId="32679"/>
    <cellStyle name="Normalny 2 98 2 2 81 5" xfId="32680"/>
    <cellStyle name="Normalny 2 98 2 2 81 6" xfId="32681"/>
    <cellStyle name="Normalny 2 98 2 2 82" xfId="32682"/>
    <cellStyle name="Normalny 2 98 2 2 82 2" xfId="32683"/>
    <cellStyle name="Normalny 2 98 2 2 82 3" xfId="32684"/>
    <cellStyle name="Normalny 2 98 2 2 82 4" xfId="32685"/>
    <cellStyle name="Normalny 2 98 2 2 82 5" xfId="32686"/>
    <cellStyle name="Normalny 2 98 2 2 82 6" xfId="32687"/>
    <cellStyle name="Normalny 2 98 2 2 83" xfId="32688"/>
    <cellStyle name="Normalny 2 98 2 2 83 2" xfId="32689"/>
    <cellStyle name="Normalny 2 98 2 2 83 3" xfId="32690"/>
    <cellStyle name="Normalny 2 98 2 2 83 4" xfId="32691"/>
    <cellStyle name="Normalny 2 98 2 2 83 5" xfId="32692"/>
    <cellStyle name="Normalny 2 98 2 2 83 6" xfId="32693"/>
    <cellStyle name="Normalny 2 98 2 2 84" xfId="32694"/>
    <cellStyle name="Normalny 2 98 2 2 84 2" xfId="32695"/>
    <cellStyle name="Normalny 2 98 2 2 84 3" xfId="32696"/>
    <cellStyle name="Normalny 2 98 2 2 84 4" xfId="32697"/>
    <cellStyle name="Normalny 2 98 2 2 84 5" xfId="32698"/>
    <cellStyle name="Normalny 2 98 2 2 84 6" xfId="32699"/>
    <cellStyle name="Normalny 2 98 2 2 85" xfId="32700"/>
    <cellStyle name="Normalny 2 98 2 2 85 10" xfId="32701"/>
    <cellStyle name="Normalny 2 98 2 2 85 11" xfId="32702"/>
    <cellStyle name="Normalny 2 98 2 2 85 12" xfId="32703"/>
    <cellStyle name="Normalny 2 98 2 2 85 13" xfId="32704"/>
    <cellStyle name="Normalny 2 98 2 2 85 14" xfId="32705"/>
    <cellStyle name="Normalny 2 98 2 2 85 15" xfId="32706"/>
    <cellStyle name="Normalny 2 98 2 2 85 16" xfId="32707"/>
    <cellStyle name="Normalny 2 98 2 2 85 17" xfId="32708"/>
    <cellStyle name="Normalny 2 98 2 2 85 18" xfId="32709"/>
    <cellStyle name="Normalny 2 98 2 2 85 19" xfId="32710"/>
    <cellStyle name="Normalny 2 98 2 2 85 2" xfId="32711"/>
    <cellStyle name="Normalny 2 98 2 2 85 2 2" xfId="32712"/>
    <cellStyle name="Normalny 2 98 2 2 85 2 3" xfId="32713"/>
    <cellStyle name="Normalny 2 98 2 2 85 2 4" xfId="32714"/>
    <cellStyle name="Normalny 2 98 2 2 85 2 5" xfId="32715"/>
    <cellStyle name="Normalny 2 98 2 2 85 2 6" xfId="32716"/>
    <cellStyle name="Normalny 2 98 2 2 85 20" xfId="32717"/>
    <cellStyle name="Normalny 2 98 2 2 85 21" xfId="32718"/>
    <cellStyle name="Normalny 2 98 2 2 85 22" xfId="32719"/>
    <cellStyle name="Normalny 2 98 2 2 85 23" xfId="32720"/>
    <cellStyle name="Normalny 2 98 2 2 85 24" xfId="32721"/>
    <cellStyle name="Normalny 2 98 2 2 85 3" xfId="32722"/>
    <cellStyle name="Normalny 2 98 2 2 85 4" xfId="32723"/>
    <cellStyle name="Normalny 2 98 2 2 85 5" xfId="32724"/>
    <cellStyle name="Normalny 2 98 2 2 85 6" xfId="32725"/>
    <cellStyle name="Normalny 2 98 2 2 85 7" xfId="32726"/>
    <cellStyle name="Normalny 2 98 2 2 85 8" xfId="32727"/>
    <cellStyle name="Normalny 2 98 2 2 85 9" xfId="32728"/>
    <cellStyle name="Normalny 2 98 2 2 86" xfId="32729"/>
    <cellStyle name="Normalny 2 98 2 2 87" xfId="32730"/>
    <cellStyle name="Normalny 2 98 2 2 87 2" xfId="32731"/>
    <cellStyle name="Normalny 2 98 2 2 87 2 2" xfId="32732"/>
    <cellStyle name="Normalny 2 98 2 2 87 2 3" xfId="32733"/>
    <cellStyle name="Normalny 2 98 2 2 87 2 4" xfId="32734"/>
    <cellStyle name="Normalny 2 98 2 2 87 2 5" xfId="32735"/>
    <cellStyle name="Normalny 2 98 2 2 87 2 6" xfId="32736"/>
    <cellStyle name="Normalny 2 98 2 2 88" xfId="32737"/>
    <cellStyle name="Normalny 2 98 2 2 88 2" xfId="32738"/>
    <cellStyle name="Normalny 2 98 2 2 88 3" xfId="32739"/>
    <cellStyle name="Normalny 2 98 2 2 88 4" xfId="32740"/>
    <cellStyle name="Normalny 2 98 2 2 88 5" xfId="32741"/>
    <cellStyle name="Normalny 2 98 2 2 88 6" xfId="32742"/>
    <cellStyle name="Normalny 2 98 2 2 89" xfId="32743"/>
    <cellStyle name="Normalny 2 98 2 2 89 2" xfId="32744"/>
    <cellStyle name="Normalny 2 98 2 2 89 3" xfId="32745"/>
    <cellStyle name="Normalny 2 98 2 2 89 4" xfId="32746"/>
    <cellStyle name="Normalny 2 98 2 2 89 5" xfId="32747"/>
    <cellStyle name="Normalny 2 98 2 2 89 6" xfId="32748"/>
    <cellStyle name="Normalny 2 98 2 2 9" xfId="32749"/>
    <cellStyle name="Normalny 2 98 2 2 9 2" xfId="32750"/>
    <cellStyle name="Normalny 2 98 2 2 9 3" xfId="32751"/>
    <cellStyle name="Normalny 2 98 2 2 9 4" xfId="32752"/>
    <cellStyle name="Normalny 2 98 2 2 9 5" xfId="32753"/>
    <cellStyle name="Normalny 2 98 2 2 9 6" xfId="32754"/>
    <cellStyle name="Normalny 2 98 2 2 90" xfId="32755"/>
    <cellStyle name="Normalny 2 98 2 2 90 2" xfId="32756"/>
    <cellStyle name="Normalny 2 98 2 2 90 3" xfId="32757"/>
    <cellStyle name="Normalny 2 98 2 2 90 4" xfId="32758"/>
    <cellStyle name="Normalny 2 98 2 2 90 5" xfId="32759"/>
    <cellStyle name="Normalny 2 98 2 2 90 6" xfId="32760"/>
    <cellStyle name="Normalny 2 98 2 2 91" xfId="32761"/>
    <cellStyle name="Normalny 2 98 2 2 91 2" xfId="32762"/>
    <cellStyle name="Normalny 2 98 2 2 91 3" xfId="32763"/>
    <cellStyle name="Normalny 2 98 2 2 91 4" xfId="32764"/>
    <cellStyle name="Normalny 2 98 2 2 91 5" xfId="32765"/>
    <cellStyle name="Normalny 2 98 2 2 91 6" xfId="32766"/>
    <cellStyle name="Normalny 2 98 2 2 92" xfId="32767"/>
    <cellStyle name="Normalny 2 98 2 2 92 2" xfId="32768"/>
    <cellStyle name="Normalny 2 98 2 2 92 3" xfId="32769"/>
    <cellStyle name="Normalny 2 98 2 2 92 4" xfId="32770"/>
    <cellStyle name="Normalny 2 98 2 2 92 5" xfId="32771"/>
    <cellStyle name="Normalny 2 98 2 2 92 6" xfId="32772"/>
    <cellStyle name="Normalny 2 98 2 2 93" xfId="32773"/>
    <cellStyle name="Normalny 2 98 2 2 93 2" xfId="32774"/>
    <cellStyle name="Normalny 2 98 2 2 93 3" xfId="32775"/>
    <cellStyle name="Normalny 2 98 2 2 93 4" xfId="32776"/>
    <cellStyle name="Normalny 2 98 2 2 93 5" xfId="32777"/>
    <cellStyle name="Normalny 2 98 2 2 93 6" xfId="32778"/>
    <cellStyle name="Normalny 2 98 2 2 94" xfId="32779"/>
    <cellStyle name="Normalny 2 98 2 2 94 2" xfId="32780"/>
    <cellStyle name="Normalny 2 98 2 2 94 3" xfId="32781"/>
    <cellStyle name="Normalny 2 98 2 2 94 4" xfId="32782"/>
    <cellStyle name="Normalny 2 98 2 2 94 5" xfId="32783"/>
    <cellStyle name="Normalny 2 98 2 2 94 6" xfId="32784"/>
    <cellStyle name="Normalny 2 98 2 2 95" xfId="32785"/>
    <cellStyle name="Normalny 2 98 2 2 95 2" xfId="32786"/>
    <cellStyle name="Normalny 2 98 2 2 95 3" xfId="32787"/>
    <cellStyle name="Normalny 2 98 2 2 95 4" xfId="32788"/>
    <cellStyle name="Normalny 2 98 2 2 95 5" xfId="32789"/>
    <cellStyle name="Normalny 2 98 2 2 95 6" xfId="32790"/>
    <cellStyle name="Normalny 2 98 2 2 96" xfId="32791"/>
    <cellStyle name="Normalny 2 98 2 2 96 2" xfId="32792"/>
    <cellStyle name="Normalny 2 98 2 2 96 3" xfId="32793"/>
    <cellStyle name="Normalny 2 98 2 2 96 4" xfId="32794"/>
    <cellStyle name="Normalny 2 98 2 2 96 5" xfId="32795"/>
    <cellStyle name="Normalny 2 98 2 2 96 6" xfId="32796"/>
    <cellStyle name="Normalny 2 98 2 2 97" xfId="32797"/>
    <cellStyle name="Normalny 2 98 2 2 97 2" xfId="32798"/>
    <cellStyle name="Normalny 2 98 2 2 97 3" xfId="32799"/>
    <cellStyle name="Normalny 2 98 2 2 97 4" xfId="32800"/>
    <cellStyle name="Normalny 2 98 2 2 97 5" xfId="32801"/>
    <cellStyle name="Normalny 2 98 2 2 97 6" xfId="32802"/>
    <cellStyle name="Normalny 2 98 2 2 98" xfId="32803"/>
    <cellStyle name="Normalny 2 98 2 2 98 2" xfId="32804"/>
    <cellStyle name="Normalny 2 98 2 2 98 3" xfId="32805"/>
    <cellStyle name="Normalny 2 98 2 2 98 4" xfId="32806"/>
    <cellStyle name="Normalny 2 98 2 2 98 5" xfId="32807"/>
    <cellStyle name="Normalny 2 98 2 2 98 6" xfId="32808"/>
    <cellStyle name="Normalny 2 98 2 2 99" xfId="32809"/>
    <cellStyle name="Normalny 2 98 2 2 99 2" xfId="32810"/>
    <cellStyle name="Normalny 2 98 2 2 99 3" xfId="32811"/>
    <cellStyle name="Normalny 2 98 2 2 99 4" xfId="32812"/>
    <cellStyle name="Normalny 2 98 2 2 99 5" xfId="32813"/>
    <cellStyle name="Normalny 2 98 2 2 99 6" xfId="32814"/>
    <cellStyle name="Normalny 2 98 2 20" xfId="32815"/>
    <cellStyle name="Normalny 2 98 2 21" xfId="32816"/>
    <cellStyle name="Normalny 2 98 2 22" xfId="32817"/>
    <cellStyle name="Normalny 2 98 2 23" xfId="32818"/>
    <cellStyle name="Normalny 2 98 2 24" xfId="32819"/>
    <cellStyle name="Normalny 2 98 2 25" xfId="32820"/>
    <cellStyle name="Normalny 2 98 2 26" xfId="32821"/>
    <cellStyle name="Normalny 2 98 2 27" xfId="32822"/>
    <cellStyle name="Normalny 2 98 2 28" xfId="32823"/>
    <cellStyle name="Normalny 2 98 2 29" xfId="32824"/>
    <cellStyle name="Normalny 2 98 2 3" xfId="32825"/>
    <cellStyle name="Normalny 2 98 2 3 2" xfId="32826"/>
    <cellStyle name="Normalny 2 98 2 3 3" xfId="32827"/>
    <cellStyle name="Normalny 2 98 2 3 4" xfId="32828"/>
    <cellStyle name="Normalny 2 98 2 3 5" xfId="32829"/>
    <cellStyle name="Normalny 2 98 2 3 6" xfId="32830"/>
    <cellStyle name="Normalny 2 98 2 30" xfId="32831"/>
    <cellStyle name="Normalny 2 98 2 31" xfId="32832"/>
    <cellStyle name="Normalny 2 98 2 32" xfId="32833"/>
    <cellStyle name="Normalny 2 98 2 33" xfId="32834"/>
    <cellStyle name="Normalny 2 98 2 34" xfId="32835"/>
    <cellStyle name="Normalny 2 98 2 35" xfId="32836"/>
    <cellStyle name="Normalny 2 98 2 36" xfId="32837"/>
    <cellStyle name="Normalny 2 98 2 37" xfId="32838"/>
    <cellStyle name="Normalny 2 98 2 38" xfId="32839"/>
    <cellStyle name="Normalny 2 98 2 39" xfId="32840"/>
    <cellStyle name="Normalny 2 98 2 4" xfId="32841"/>
    <cellStyle name="Normalny 2 98 2 4 2" xfId="32842"/>
    <cellStyle name="Normalny 2 98 2 4 3" xfId="32843"/>
    <cellStyle name="Normalny 2 98 2 4 4" xfId="32844"/>
    <cellStyle name="Normalny 2 98 2 4 5" xfId="32845"/>
    <cellStyle name="Normalny 2 98 2 4 6" xfId="32846"/>
    <cellStyle name="Normalny 2 98 2 40" xfId="32847"/>
    <cellStyle name="Normalny 2 98 2 41" xfId="32848"/>
    <cellStyle name="Normalny 2 98 2 42" xfId="32849"/>
    <cellStyle name="Normalny 2 98 2 43" xfId="32850"/>
    <cellStyle name="Normalny 2 98 2 44" xfId="32851"/>
    <cellStyle name="Normalny 2 98 2 45" xfId="32852"/>
    <cellStyle name="Normalny 2 98 2 46" xfId="32853"/>
    <cellStyle name="Normalny 2 98 2 47" xfId="32854"/>
    <cellStyle name="Normalny 2 98 2 48" xfId="32855"/>
    <cellStyle name="Normalny 2 98 2 49" xfId="32856"/>
    <cellStyle name="Normalny 2 98 2 5" xfId="32857"/>
    <cellStyle name="Normalny 2 98 2 5 2" xfId="32858"/>
    <cellStyle name="Normalny 2 98 2 5 3" xfId="32859"/>
    <cellStyle name="Normalny 2 98 2 5 4" xfId="32860"/>
    <cellStyle name="Normalny 2 98 2 5 5" xfId="32861"/>
    <cellStyle name="Normalny 2 98 2 5 6" xfId="32862"/>
    <cellStyle name="Normalny 2 98 2 50" xfId="32863"/>
    <cellStyle name="Normalny 2 98 2 51" xfId="32864"/>
    <cellStyle name="Normalny 2 98 2 52" xfId="32865"/>
    <cellStyle name="Normalny 2 98 2 53" xfId="32866"/>
    <cellStyle name="Normalny 2 98 2 54" xfId="32867"/>
    <cellStyle name="Normalny 2 98 2 55" xfId="32868"/>
    <cellStyle name="Normalny 2 98 2 56" xfId="32869"/>
    <cellStyle name="Normalny 2 98 2 57" xfId="32870"/>
    <cellStyle name="Normalny 2 98 2 58" xfId="32871"/>
    <cellStyle name="Normalny 2 98 2 59" xfId="32872"/>
    <cellStyle name="Normalny 2 98 2 6" xfId="32873"/>
    <cellStyle name="Normalny 2 98 2 6 2" xfId="32874"/>
    <cellStyle name="Normalny 2 98 2 6 3" xfId="32875"/>
    <cellStyle name="Normalny 2 98 2 6 4" xfId="32876"/>
    <cellStyle name="Normalny 2 98 2 6 5" xfId="32877"/>
    <cellStyle name="Normalny 2 98 2 6 6" xfId="32878"/>
    <cellStyle name="Normalny 2 98 2 60" xfId="32879"/>
    <cellStyle name="Normalny 2 98 2 61" xfId="32880"/>
    <cellStyle name="Normalny 2 98 2 62" xfId="32881"/>
    <cellStyle name="Normalny 2 98 2 63" xfId="32882"/>
    <cellStyle name="Normalny 2 98 2 64" xfId="32883"/>
    <cellStyle name="Normalny 2 98 2 65" xfId="32884"/>
    <cellStyle name="Normalny 2 98 2 66" xfId="32885"/>
    <cellStyle name="Normalny 2 98 2 67" xfId="32886"/>
    <cellStyle name="Normalny 2 98 2 68" xfId="32887"/>
    <cellStyle name="Normalny 2 98 2 69" xfId="32888"/>
    <cellStyle name="Normalny 2 98 2 7" xfId="32889"/>
    <cellStyle name="Normalny 2 98 2 7 2" xfId="32890"/>
    <cellStyle name="Normalny 2 98 2 7 3" xfId="32891"/>
    <cellStyle name="Normalny 2 98 2 7 4" xfId="32892"/>
    <cellStyle name="Normalny 2 98 2 7 5" xfId="32893"/>
    <cellStyle name="Normalny 2 98 2 7 6" xfId="32894"/>
    <cellStyle name="Normalny 2 98 2 70" xfId="32895"/>
    <cellStyle name="Normalny 2 98 2 71" xfId="32896"/>
    <cellStyle name="Normalny 2 98 2 72" xfId="32897"/>
    <cellStyle name="Normalny 2 98 2 73" xfId="32898"/>
    <cellStyle name="Normalny 2 98 2 74" xfId="32899"/>
    <cellStyle name="Normalny 2 98 2 75" xfId="32900"/>
    <cellStyle name="Normalny 2 98 2 76" xfId="32901"/>
    <cellStyle name="Normalny 2 98 2 77" xfId="32902"/>
    <cellStyle name="Normalny 2 98 2 78" xfId="32903"/>
    <cellStyle name="Normalny 2 98 2 79" xfId="32904"/>
    <cellStyle name="Normalny 2 98 2 8" xfId="32905"/>
    <cellStyle name="Normalny 2 98 2 8 2" xfId="32906"/>
    <cellStyle name="Normalny 2 98 2 8 3" xfId="32907"/>
    <cellStyle name="Normalny 2 98 2 8 4" xfId="32908"/>
    <cellStyle name="Normalny 2 98 2 8 5" xfId="32909"/>
    <cellStyle name="Normalny 2 98 2 8 6" xfId="32910"/>
    <cellStyle name="Normalny 2 98 2 80" xfId="32911"/>
    <cellStyle name="Normalny 2 98 2 80 10" xfId="32912"/>
    <cellStyle name="Normalny 2 98 2 80 10 2" xfId="32913"/>
    <cellStyle name="Normalny 2 98 2 80 10 3" xfId="32914"/>
    <cellStyle name="Normalny 2 98 2 80 10 4" xfId="32915"/>
    <cellStyle name="Normalny 2 98 2 80 10 5" xfId="32916"/>
    <cellStyle name="Normalny 2 98 2 80 10 6" xfId="32917"/>
    <cellStyle name="Normalny 2 98 2 80 11" xfId="32918"/>
    <cellStyle name="Normalny 2 98 2 80 11 2" xfId="32919"/>
    <cellStyle name="Normalny 2 98 2 80 11 3" xfId="32920"/>
    <cellStyle name="Normalny 2 98 2 80 11 4" xfId="32921"/>
    <cellStyle name="Normalny 2 98 2 80 11 5" xfId="32922"/>
    <cellStyle name="Normalny 2 98 2 80 11 6" xfId="32923"/>
    <cellStyle name="Normalny 2 98 2 80 12" xfId="32924"/>
    <cellStyle name="Normalny 2 98 2 80 12 2" xfId="32925"/>
    <cellStyle name="Normalny 2 98 2 80 12 3" xfId="32926"/>
    <cellStyle name="Normalny 2 98 2 80 12 4" xfId="32927"/>
    <cellStyle name="Normalny 2 98 2 80 12 5" xfId="32928"/>
    <cellStyle name="Normalny 2 98 2 80 12 6" xfId="32929"/>
    <cellStyle name="Normalny 2 98 2 80 13" xfId="32930"/>
    <cellStyle name="Normalny 2 98 2 80 13 2" xfId="32931"/>
    <cellStyle name="Normalny 2 98 2 80 13 3" xfId="32932"/>
    <cellStyle name="Normalny 2 98 2 80 13 4" xfId="32933"/>
    <cellStyle name="Normalny 2 98 2 80 13 5" xfId="32934"/>
    <cellStyle name="Normalny 2 98 2 80 13 6" xfId="32935"/>
    <cellStyle name="Normalny 2 98 2 80 14" xfId="32936"/>
    <cellStyle name="Normalny 2 98 2 80 14 2" xfId="32937"/>
    <cellStyle name="Normalny 2 98 2 80 14 3" xfId="32938"/>
    <cellStyle name="Normalny 2 98 2 80 14 4" xfId="32939"/>
    <cellStyle name="Normalny 2 98 2 80 14 5" xfId="32940"/>
    <cellStyle name="Normalny 2 98 2 80 14 6" xfId="32941"/>
    <cellStyle name="Normalny 2 98 2 80 15" xfId="32942"/>
    <cellStyle name="Normalny 2 98 2 80 15 2" xfId="32943"/>
    <cellStyle name="Normalny 2 98 2 80 15 3" xfId="32944"/>
    <cellStyle name="Normalny 2 98 2 80 15 4" xfId="32945"/>
    <cellStyle name="Normalny 2 98 2 80 15 5" xfId="32946"/>
    <cellStyle name="Normalny 2 98 2 80 15 6" xfId="32947"/>
    <cellStyle name="Normalny 2 98 2 80 16" xfId="32948"/>
    <cellStyle name="Normalny 2 98 2 80 16 2" xfId="32949"/>
    <cellStyle name="Normalny 2 98 2 80 16 3" xfId="32950"/>
    <cellStyle name="Normalny 2 98 2 80 16 4" xfId="32951"/>
    <cellStyle name="Normalny 2 98 2 80 16 5" xfId="32952"/>
    <cellStyle name="Normalny 2 98 2 80 16 6" xfId="32953"/>
    <cellStyle name="Normalny 2 98 2 80 17" xfId="32954"/>
    <cellStyle name="Normalny 2 98 2 80 17 2" xfId="32955"/>
    <cellStyle name="Normalny 2 98 2 80 17 3" xfId="32956"/>
    <cellStyle name="Normalny 2 98 2 80 17 4" xfId="32957"/>
    <cellStyle name="Normalny 2 98 2 80 17 5" xfId="32958"/>
    <cellStyle name="Normalny 2 98 2 80 17 6" xfId="32959"/>
    <cellStyle name="Normalny 2 98 2 80 18" xfId="32960"/>
    <cellStyle name="Normalny 2 98 2 80 18 2" xfId="32961"/>
    <cellStyle name="Normalny 2 98 2 80 18 3" xfId="32962"/>
    <cellStyle name="Normalny 2 98 2 80 18 4" xfId="32963"/>
    <cellStyle name="Normalny 2 98 2 80 18 5" xfId="32964"/>
    <cellStyle name="Normalny 2 98 2 80 18 6" xfId="32965"/>
    <cellStyle name="Normalny 2 98 2 80 19" xfId="32966"/>
    <cellStyle name="Normalny 2 98 2 80 19 2" xfId="32967"/>
    <cellStyle name="Normalny 2 98 2 80 19 3" xfId="32968"/>
    <cellStyle name="Normalny 2 98 2 80 19 4" xfId="32969"/>
    <cellStyle name="Normalny 2 98 2 80 19 5" xfId="32970"/>
    <cellStyle name="Normalny 2 98 2 80 19 6" xfId="32971"/>
    <cellStyle name="Normalny 2 98 2 80 2" xfId="32972"/>
    <cellStyle name="Normalny 2 98 2 80 2 2" xfId="32973"/>
    <cellStyle name="Normalny 2 98 2 80 2 2 2" xfId="32974"/>
    <cellStyle name="Normalny 2 98 2 80 2 2 3" xfId="32975"/>
    <cellStyle name="Normalny 2 98 2 80 2 2 4" xfId="32976"/>
    <cellStyle name="Normalny 2 98 2 80 2 2 5" xfId="32977"/>
    <cellStyle name="Normalny 2 98 2 80 2 2 6" xfId="32978"/>
    <cellStyle name="Normalny 2 98 2 80 20" xfId="32979"/>
    <cellStyle name="Normalny 2 98 2 80 20 2" xfId="32980"/>
    <cellStyle name="Normalny 2 98 2 80 20 3" xfId="32981"/>
    <cellStyle name="Normalny 2 98 2 80 20 4" xfId="32982"/>
    <cellStyle name="Normalny 2 98 2 80 20 5" xfId="32983"/>
    <cellStyle name="Normalny 2 98 2 80 20 6" xfId="32984"/>
    <cellStyle name="Normalny 2 98 2 80 21" xfId="32985"/>
    <cellStyle name="Normalny 2 98 2 80 21 2" xfId="32986"/>
    <cellStyle name="Normalny 2 98 2 80 21 3" xfId="32987"/>
    <cellStyle name="Normalny 2 98 2 80 21 4" xfId="32988"/>
    <cellStyle name="Normalny 2 98 2 80 21 5" xfId="32989"/>
    <cellStyle name="Normalny 2 98 2 80 21 6" xfId="32990"/>
    <cellStyle name="Normalny 2 98 2 80 22" xfId="32991"/>
    <cellStyle name="Normalny 2 98 2 80 22 2" xfId="32992"/>
    <cellStyle name="Normalny 2 98 2 80 22 3" xfId="32993"/>
    <cellStyle name="Normalny 2 98 2 80 22 4" xfId="32994"/>
    <cellStyle name="Normalny 2 98 2 80 22 5" xfId="32995"/>
    <cellStyle name="Normalny 2 98 2 80 22 6" xfId="32996"/>
    <cellStyle name="Normalny 2 98 2 80 23" xfId="32997"/>
    <cellStyle name="Normalny 2 98 2 80 23 2" xfId="32998"/>
    <cellStyle name="Normalny 2 98 2 80 23 3" xfId="32999"/>
    <cellStyle name="Normalny 2 98 2 80 23 4" xfId="33000"/>
    <cellStyle name="Normalny 2 98 2 80 23 5" xfId="33001"/>
    <cellStyle name="Normalny 2 98 2 80 23 6" xfId="33002"/>
    <cellStyle name="Normalny 2 98 2 80 24" xfId="33003"/>
    <cellStyle name="Normalny 2 98 2 80 24 2" xfId="33004"/>
    <cellStyle name="Normalny 2 98 2 80 24 3" xfId="33005"/>
    <cellStyle name="Normalny 2 98 2 80 24 4" xfId="33006"/>
    <cellStyle name="Normalny 2 98 2 80 24 5" xfId="33007"/>
    <cellStyle name="Normalny 2 98 2 80 24 6" xfId="33008"/>
    <cellStyle name="Normalny 2 98 2 80 25" xfId="33009"/>
    <cellStyle name="Normalny 2 98 2 80 26" xfId="33010"/>
    <cellStyle name="Normalny 2 98 2 80 27" xfId="33011"/>
    <cellStyle name="Normalny 2 98 2 80 28" xfId="33012"/>
    <cellStyle name="Normalny 2 98 2 80 3" xfId="33013"/>
    <cellStyle name="Normalny 2 98 2 80 3 2" xfId="33014"/>
    <cellStyle name="Normalny 2 98 2 80 3 3" xfId="33015"/>
    <cellStyle name="Normalny 2 98 2 80 3 4" xfId="33016"/>
    <cellStyle name="Normalny 2 98 2 80 3 5" xfId="33017"/>
    <cellStyle name="Normalny 2 98 2 80 3 6" xfId="33018"/>
    <cellStyle name="Normalny 2 98 2 80 4" xfId="33019"/>
    <cellStyle name="Normalny 2 98 2 80 4 2" xfId="33020"/>
    <cellStyle name="Normalny 2 98 2 80 4 3" xfId="33021"/>
    <cellStyle name="Normalny 2 98 2 80 4 4" xfId="33022"/>
    <cellStyle name="Normalny 2 98 2 80 4 5" xfId="33023"/>
    <cellStyle name="Normalny 2 98 2 80 4 6" xfId="33024"/>
    <cellStyle name="Normalny 2 98 2 80 5" xfId="33025"/>
    <cellStyle name="Normalny 2 98 2 80 5 2" xfId="33026"/>
    <cellStyle name="Normalny 2 98 2 80 5 3" xfId="33027"/>
    <cellStyle name="Normalny 2 98 2 80 5 4" xfId="33028"/>
    <cellStyle name="Normalny 2 98 2 80 5 5" xfId="33029"/>
    <cellStyle name="Normalny 2 98 2 80 5 6" xfId="33030"/>
    <cellStyle name="Normalny 2 98 2 80 6" xfId="33031"/>
    <cellStyle name="Normalny 2 98 2 80 6 2" xfId="33032"/>
    <cellStyle name="Normalny 2 98 2 80 6 3" xfId="33033"/>
    <cellStyle name="Normalny 2 98 2 80 6 4" xfId="33034"/>
    <cellStyle name="Normalny 2 98 2 80 6 5" xfId="33035"/>
    <cellStyle name="Normalny 2 98 2 80 6 6" xfId="33036"/>
    <cellStyle name="Normalny 2 98 2 80 7" xfId="33037"/>
    <cellStyle name="Normalny 2 98 2 80 7 2" xfId="33038"/>
    <cellStyle name="Normalny 2 98 2 80 7 3" xfId="33039"/>
    <cellStyle name="Normalny 2 98 2 80 7 4" xfId="33040"/>
    <cellStyle name="Normalny 2 98 2 80 7 5" xfId="33041"/>
    <cellStyle name="Normalny 2 98 2 80 7 6" xfId="33042"/>
    <cellStyle name="Normalny 2 98 2 80 8" xfId="33043"/>
    <cellStyle name="Normalny 2 98 2 80 8 2" xfId="33044"/>
    <cellStyle name="Normalny 2 98 2 80 8 3" xfId="33045"/>
    <cellStyle name="Normalny 2 98 2 80 8 4" xfId="33046"/>
    <cellStyle name="Normalny 2 98 2 80 8 5" xfId="33047"/>
    <cellStyle name="Normalny 2 98 2 80 8 6" xfId="33048"/>
    <cellStyle name="Normalny 2 98 2 80 9" xfId="33049"/>
    <cellStyle name="Normalny 2 98 2 80 9 2" xfId="33050"/>
    <cellStyle name="Normalny 2 98 2 80 9 3" xfId="33051"/>
    <cellStyle name="Normalny 2 98 2 80 9 4" xfId="33052"/>
    <cellStyle name="Normalny 2 98 2 80 9 5" xfId="33053"/>
    <cellStyle name="Normalny 2 98 2 80 9 6" xfId="33054"/>
    <cellStyle name="Normalny 2 98 2 81" xfId="33055"/>
    <cellStyle name="Normalny 2 98 2 81 2" xfId="33056"/>
    <cellStyle name="Normalny 2 98 2 81 3" xfId="33057"/>
    <cellStyle name="Normalny 2 98 2 81 4" xfId="33058"/>
    <cellStyle name="Normalny 2 98 2 81 5" xfId="33059"/>
    <cellStyle name="Normalny 2 98 2 81 6" xfId="33060"/>
    <cellStyle name="Normalny 2 98 2 82" xfId="33061"/>
    <cellStyle name="Normalny 2 98 2 82 2" xfId="33062"/>
    <cellStyle name="Normalny 2 98 2 82 3" xfId="33063"/>
    <cellStyle name="Normalny 2 98 2 82 4" xfId="33064"/>
    <cellStyle name="Normalny 2 98 2 82 5" xfId="33065"/>
    <cellStyle name="Normalny 2 98 2 82 6" xfId="33066"/>
    <cellStyle name="Normalny 2 98 2 83" xfId="33067"/>
    <cellStyle name="Normalny 2 98 2 84" xfId="33068"/>
    <cellStyle name="Normalny 2 98 2 85" xfId="33069"/>
    <cellStyle name="Normalny 2 98 2 86" xfId="33070"/>
    <cellStyle name="Normalny 2 98 2 87" xfId="33071"/>
    <cellStyle name="Normalny 2 98 2 88" xfId="33072"/>
    <cellStyle name="Normalny 2 98 2 89" xfId="33073"/>
    <cellStyle name="Normalny 2 98 2 9" xfId="33074"/>
    <cellStyle name="Normalny 2 98 2 9 2" xfId="33075"/>
    <cellStyle name="Normalny 2 98 2 9 3" xfId="33076"/>
    <cellStyle name="Normalny 2 98 2 9 4" xfId="33077"/>
    <cellStyle name="Normalny 2 98 2 9 5" xfId="33078"/>
    <cellStyle name="Normalny 2 98 2 9 6" xfId="33079"/>
    <cellStyle name="Normalny 2 98 2 90" xfId="33080"/>
    <cellStyle name="Normalny 2 98 2 91" xfId="33081"/>
    <cellStyle name="Normalny 2 98 2 92" xfId="33082"/>
    <cellStyle name="Normalny 2 98 2 93" xfId="33083"/>
    <cellStyle name="Normalny 2 98 2 94" xfId="33084"/>
    <cellStyle name="Normalny 2 98 2 95" xfId="33085"/>
    <cellStyle name="Normalny 2 98 2 96" xfId="33086"/>
    <cellStyle name="Normalny 2 98 2 97" xfId="33087"/>
    <cellStyle name="Normalny 2 98 2 98" xfId="33088"/>
    <cellStyle name="Normalny 2 98 2 99" xfId="33089"/>
    <cellStyle name="Normalny 2 98 20" xfId="33090"/>
    <cellStyle name="Normalny 2 98 20 2" xfId="33091"/>
    <cellStyle name="Normalny 2 98 20 3" xfId="33092"/>
    <cellStyle name="Normalny 2 98 20 4" xfId="33093"/>
    <cellStyle name="Normalny 2 98 20 5" xfId="33094"/>
    <cellStyle name="Normalny 2 98 20 6" xfId="33095"/>
    <cellStyle name="Normalny 2 98 21" xfId="33096"/>
    <cellStyle name="Normalny 2 98 21 2" xfId="33097"/>
    <cellStyle name="Normalny 2 98 21 3" xfId="33098"/>
    <cellStyle name="Normalny 2 98 21 4" xfId="33099"/>
    <cellStyle name="Normalny 2 98 21 5" xfId="33100"/>
    <cellStyle name="Normalny 2 98 21 6" xfId="33101"/>
    <cellStyle name="Normalny 2 98 22" xfId="33102"/>
    <cellStyle name="Normalny 2 98 22 2" xfId="33103"/>
    <cellStyle name="Normalny 2 98 22 3" xfId="33104"/>
    <cellStyle name="Normalny 2 98 22 4" xfId="33105"/>
    <cellStyle name="Normalny 2 98 22 5" xfId="33106"/>
    <cellStyle name="Normalny 2 98 22 6" xfId="33107"/>
    <cellStyle name="Normalny 2 98 23" xfId="33108"/>
    <cellStyle name="Normalny 2 98 23 2" xfId="33109"/>
    <cellStyle name="Normalny 2 98 23 3" xfId="33110"/>
    <cellStyle name="Normalny 2 98 23 4" xfId="33111"/>
    <cellStyle name="Normalny 2 98 23 5" xfId="33112"/>
    <cellStyle name="Normalny 2 98 23 6" xfId="33113"/>
    <cellStyle name="Normalny 2 98 24" xfId="33114"/>
    <cellStyle name="Normalny 2 98 24 2" xfId="33115"/>
    <cellStyle name="Normalny 2 98 24 3" xfId="33116"/>
    <cellStyle name="Normalny 2 98 24 4" xfId="33117"/>
    <cellStyle name="Normalny 2 98 24 5" xfId="33118"/>
    <cellStyle name="Normalny 2 98 24 6" xfId="33119"/>
    <cellStyle name="Normalny 2 98 25" xfId="33120"/>
    <cellStyle name="Normalny 2 98 25 2" xfId="33121"/>
    <cellStyle name="Normalny 2 98 25 3" xfId="33122"/>
    <cellStyle name="Normalny 2 98 25 4" xfId="33123"/>
    <cellStyle name="Normalny 2 98 25 5" xfId="33124"/>
    <cellStyle name="Normalny 2 98 25 6" xfId="33125"/>
    <cellStyle name="Normalny 2 98 26" xfId="33126"/>
    <cellStyle name="Normalny 2 98 26 2" xfId="33127"/>
    <cellStyle name="Normalny 2 98 26 3" xfId="33128"/>
    <cellStyle name="Normalny 2 98 26 4" xfId="33129"/>
    <cellStyle name="Normalny 2 98 26 5" xfId="33130"/>
    <cellStyle name="Normalny 2 98 26 6" xfId="33131"/>
    <cellStyle name="Normalny 2 98 27" xfId="33132"/>
    <cellStyle name="Normalny 2 98 27 2" xfId="33133"/>
    <cellStyle name="Normalny 2 98 27 3" xfId="33134"/>
    <cellStyle name="Normalny 2 98 27 4" xfId="33135"/>
    <cellStyle name="Normalny 2 98 27 5" xfId="33136"/>
    <cellStyle name="Normalny 2 98 27 6" xfId="33137"/>
    <cellStyle name="Normalny 2 98 28" xfId="33138"/>
    <cellStyle name="Normalny 2 98 28 2" xfId="33139"/>
    <cellStyle name="Normalny 2 98 28 3" xfId="33140"/>
    <cellStyle name="Normalny 2 98 28 4" xfId="33141"/>
    <cellStyle name="Normalny 2 98 28 5" xfId="33142"/>
    <cellStyle name="Normalny 2 98 28 6" xfId="33143"/>
    <cellStyle name="Normalny 2 98 29" xfId="33144"/>
    <cellStyle name="Normalny 2 98 29 2" xfId="33145"/>
    <cellStyle name="Normalny 2 98 29 3" xfId="33146"/>
    <cellStyle name="Normalny 2 98 29 4" xfId="33147"/>
    <cellStyle name="Normalny 2 98 29 5" xfId="33148"/>
    <cellStyle name="Normalny 2 98 29 6" xfId="33149"/>
    <cellStyle name="Normalny 2 98 3" xfId="33150"/>
    <cellStyle name="Normalny 2 98 3 2" xfId="33151"/>
    <cellStyle name="Normalny 2 98 3 3" xfId="33152"/>
    <cellStyle name="Normalny 2 98 3 4" xfId="33153"/>
    <cellStyle name="Normalny 2 98 3 5" xfId="33154"/>
    <cellStyle name="Normalny 2 98 3 6" xfId="33155"/>
    <cellStyle name="Normalny 2 98 30" xfId="33156"/>
    <cellStyle name="Normalny 2 98 30 2" xfId="33157"/>
    <cellStyle name="Normalny 2 98 30 3" xfId="33158"/>
    <cellStyle name="Normalny 2 98 30 4" xfId="33159"/>
    <cellStyle name="Normalny 2 98 30 5" xfId="33160"/>
    <cellStyle name="Normalny 2 98 30 6" xfId="33161"/>
    <cellStyle name="Normalny 2 98 31" xfId="33162"/>
    <cellStyle name="Normalny 2 98 31 2" xfId="33163"/>
    <cellStyle name="Normalny 2 98 31 3" xfId="33164"/>
    <cellStyle name="Normalny 2 98 31 4" xfId="33165"/>
    <cellStyle name="Normalny 2 98 31 5" xfId="33166"/>
    <cellStyle name="Normalny 2 98 31 6" xfId="33167"/>
    <cellStyle name="Normalny 2 98 32" xfId="33168"/>
    <cellStyle name="Normalny 2 98 32 2" xfId="33169"/>
    <cellStyle name="Normalny 2 98 32 3" xfId="33170"/>
    <cellStyle name="Normalny 2 98 32 4" xfId="33171"/>
    <cellStyle name="Normalny 2 98 32 5" xfId="33172"/>
    <cellStyle name="Normalny 2 98 32 6" xfId="33173"/>
    <cellStyle name="Normalny 2 98 33" xfId="33174"/>
    <cellStyle name="Normalny 2 98 33 2" xfId="33175"/>
    <cellStyle name="Normalny 2 98 33 3" xfId="33176"/>
    <cellStyle name="Normalny 2 98 33 4" xfId="33177"/>
    <cellStyle name="Normalny 2 98 33 5" xfId="33178"/>
    <cellStyle name="Normalny 2 98 33 6" xfId="33179"/>
    <cellStyle name="Normalny 2 98 34" xfId="33180"/>
    <cellStyle name="Normalny 2 98 34 2" xfId="33181"/>
    <cellStyle name="Normalny 2 98 34 3" xfId="33182"/>
    <cellStyle name="Normalny 2 98 34 4" xfId="33183"/>
    <cellStyle name="Normalny 2 98 34 5" xfId="33184"/>
    <cellStyle name="Normalny 2 98 34 6" xfId="33185"/>
    <cellStyle name="Normalny 2 98 35" xfId="33186"/>
    <cellStyle name="Normalny 2 98 35 2" xfId="33187"/>
    <cellStyle name="Normalny 2 98 35 3" xfId="33188"/>
    <cellStyle name="Normalny 2 98 35 4" xfId="33189"/>
    <cellStyle name="Normalny 2 98 35 5" xfId="33190"/>
    <cellStyle name="Normalny 2 98 35 6" xfId="33191"/>
    <cellStyle name="Normalny 2 98 36" xfId="33192"/>
    <cellStyle name="Normalny 2 98 36 2" xfId="33193"/>
    <cellStyle name="Normalny 2 98 36 3" xfId="33194"/>
    <cellStyle name="Normalny 2 98 36 4" xfId="33195"/>
    <cellStyle name="Normalny 2 98 36 5" xfId="33196"/>
    <cellStyle name="Normalny 2 98 36 6" xfId="33197"/>
    <cellStyle name="Normalny 2 98 37" xfId="33198"/>
    <cellStyle name="Normalny 2 98 37 2" xfId="33199"/>
    <cellStyle name="Normalny 2 98 37 3" xfId="33200"/>
    <cellStyle name="Normalny 2 98 37 4" xfId="33201"/>
    <cellStyle name="Normalny 2 98 37 5" xfId="33202"/>
    <cellStyle name="Normalny 2 98 37 6" xfId="33203"/>
    <cellStyle name="Normalny 2 98 38" xfId="33204"/>
    <cellStyle name="Normalny 2 98 38 2" xfId="33205"/>
    <cellStyle name="Normalny 2 98 38 3" xfId="33206"/>
    <cellStyle name="Normalny 2 98 38 4" xfId="33207"/>
    <cellStyle name="Normalny 2 98 38 5" xfId="33208"/>
    <cellStyle name="Normalny 2 98 38 6" xfId="33209"/>
    <cellStyle name="Normalny 2 98 39" xfId="33210"/>
    <cellStyle name="Normalny 2 98 39 2" xfId="33211"/>
    <cellStyle name="Normalny 2 98 39 3" xfId="33212"/>
    <cellStyle name="Normalny 2 98 39 4" xfId="33213"/>
    <cellStyle name="Normalny 2 98 39 5" xfId="33214"/>
    <cellStyle name="Normalny 2 98 39 6" xfId="33215"/>
    <cellStyle name="Normalny 2 98 4" xfId="33216"/>
    <cellStyle name="Normalny 2 98 4 2" xfId="33217"/>
    <cellStyle name="Normalny 2 98 4 3" xfId="33218"/>
    <cellStyle name="Normalny 2 98 4 4" xfId="33219"/>
    <cellStyle name="Normalny 2 98 4 5" xfId="33220"/>
    <cellStyle name="Normalny 2 98 4 6" xfId="33221"/>
    <cellStyle name="Normalny 2 98 40" xfId="33222"/>
    <cellStyle name="Normalny 2 98 40 2" xfId="33223"/>
    <cellStyle name="Normalny 2 98 40 3" xfId="33224"/>
    <cellStyle name="Normalny 2 98 40 4" xfId="33225"/>
    <cellStyle name="Normalny 2 98 40 5" xfId="33226"/>
    <cellStyle name="Normalny 2 98 40 6" xfId="33227"/>
    <cellStyle name="Normalny 2 98 41" xfId="33228"/>
    <cellStyle name="Normalny 2 98 41 2" xfId="33229"/>
    <cellStyle name="Normalny 2 98 41 3" xfId="33230"/>
    <cellStyle name="Normalny 2 98 41 4" xfId="33231"/>
    <cellStyle name="Normalny 2 98 41 5" xfId="33232"/>
    <cellStyle name="Normalny 2 98 41 6" xfId="33233"/>
    <cellStyle name="Normalny 2 98 42" xfId="33234"/>
    <cellStyle name="Normalny 2 98 42 2" xfId="33235"/>
    <cellStyle name="Normalny 2 98 42 3" xfId="33236"/>
    <cellStyle name="Normalny 2 98 42 4" xfId="33237"/>
    <cellStyle name="Normalny 2 98 42 5" xfId="33238"/>
    <cellStyle name="Normalny 2 98 42 6" xfId="33239"/>
    <cellStyle name="Normalny 2 98 43" xfId="33240"/>
    <cellStyle name="Normalny 2 98 43 2" xfId="33241"/>
    <cellStyle name="Normalny 2 98 43 3" xfId="33242"/>
    <cellStyle name="Normalny 2 98 43 4" xfId="33243"/>
    <cellStyle name="Normalny 2 98 43 5" xfId="33244"/>
    <cellStyle name="Normalny 2 98 43 6" xfId="33245"/>
    <cellStyle name="Normalny 2 98 44" xfId="33246"/>
    <cellStyle name="Normalny 2 98 44 2" xfId="33247"/>
    <cellStyle name="Normalny 2 98 44 3" xfId="33248"/>
    <cellStyle name="Normalny 2 98 44 4" xfId="33249"/>
    <cellStyle name="Normalny 2 98 44 5" xfId="33250"/>
    <cellStyle name="Normalny 2 98 44 6" xfId="33251"/>
    <cellStyle name="Normalny 2 98 45" xfId="33252"/>
    <cellStyle name="Normalny 2 98 45 2" xfId="33253"/>
    <cellStyle name="Normalny 2 98 45 3" xfId="33254"/>
    <cellStyle name="Normalny 2 98 45 4" xfId="33255"/>
    <cellStyle name="Normalny 2 98 45 5" xfId="33256"/>
    <cellStyle name="Normalny 2 98 45 6" xfId="33257"/>
    <cellStyle name="Normalny 2 98 46" xfId="33258"/>
    <cellStyle name="Normalny 2 98 46 2" xfId="33259"/>
    <cellStyle name="Normalny 2 98 46 3" xfId="33260"/>
    <cellStyle name="Normalny 2 98 46 4" xfId="33261"/>
    <cellStyle name="Normalny 2 98 46 5" xfId="33262"/>
    <cellStyle name="Normalny 2 98 46 6" xfId="33263"/>
    <cellStyle name="Normalny 2 98 47" xfId="33264"/>
    <cellStyle name="Normalny 2 98 47 2" xfId="33265"/>
    <cellStyle name="Normalny 2 98 47 3" xfId="33266"/>
    <cellStyle name="Normalny 2 98 47 4" xfId="33267"/>
    <cellStyle name="Normalny 2 98 47 5" xfId="33268"/>
    <cellStyle name="Normalny 2 98 47 6" xfId="33269"/>
    <cellStyle name="Normalny 2 98 48" xfId="33270"/>
    <cellStyle name="Normalny 2 98 48 2" xfId="33271"/>
    <cellStyle name="Normalny 2 98 48 3" xfId="33272"/>
    <cellStyle name="Normalny 2 98 48 4" xfId="33273"/>
    <cellStyle name="Normalny 2 98 48 5" xfId="33274"/>
    <cellStyle name="Normalny 2 98 48 6" xfId="33275"/>
    <cellStyle name="Normalny 2 98 49" xfId="33276"/>
    <cellStyle name="Normalny 2 98 49 2" xfId="33277"/>
    <cellStyle name="Normalny 2 98 49 3" xfId="33278"/>
    <cellStyle name="Normalny 2 98 49 4" xfId="33279"/>
    <cellStyle name="Normalny 2 98 49 5" xfId="33280"/>
    <cellStyle name="Normalny 2 98 49 6" xfId="33281"/>
    <cellStyle name="Normalny 2 98 5" xfId="33282"/>
    <cellStyle name="Normalny 2 98 5 2" xfId="33283"/>
    <cellStyle name="Normalny 2 98 5 3" xfId="33284"/>
    <cellStyle name="Normalny 2 98 5 4" xfId="33285"/>
    <cellStyle name="Normalny 2 98 5 5" xfId="33286"/>
    <cellStyle name="Normalny 2 98 5 6" xfId="33287"/>
    <cellStyle name="Normalny 2 98 50" xfId="33288"/>
    <cellStyle name="Normalny 2 98 50 2" xfId="33289"/>
    <cellStyle name="Normalny 2 98 50 3" xfId="33290"/>
    <cellStyle name="Normalny 2 98 50 4" xfId="33291"/>
    <cellStyle name="Normalny 2 98 50 5" xfId="33292"/>
    <cellStyle name="Normalny 2 98 50 6" xfId="33293"/>
    <cellStyle name="Normalny 2 98 51" xfId="33294"/>
    <cellStyle name="Normalny 2 98 51 2" xfId="33295"/>
    <cellStyle name="Normalny 2 98 51 3" xfId="33296"/>
    <cellStyle name="Normalny 2 98 51 4" xfId="33297"/>
    <cellStyle name="Normalny 2 98 51 5" xfId="33298"/>
    <cellStyle name="Normalny 2 98 51 6" xfId="33299"/>
    <cellStyle name="Normalny 2 98 52" xfId="33300"/>
    <cellStyle name="Normalny 2 98 52 2" xfId="33301"/>
    <cellStyle name="Normalny 2 98 52 3" xfId="33302"/>
    <cellStyle name="Normalny 2 98 52 4" xfId="33303"/>
    <cellStyle name="Normalny 2 98 52 5" xfId="33304"/>
    <cellStyle name="Normalny 2 98 52 6" xfId="33305"/>
    <cellStyle name="Normalny 2 98 53" xfId="33306"/>
    <cellStyle name="Normalny 2 98 53 2" xfId="33307"/>
    <cellStyle name="Normalny 2 98 53 3" xfId="33308"/>
    <cellStyle name="Normalny 2 98 53 4" xfId="33309"/>
    <cellStyle name="Normalny 2 98 53 5" xfId="33310"/>
    <cellStyle name="Normalny 2 98 53 6" xfId="33311"/>
    <cellStyle name="Normalny 2 98 54" xfId="33312"/>
    <cellStyle name="Normalny 2 98 54 2" xfId="33313"/>
    <cellStyle name="Normalny 2 98 54 3" xfId="33314"/>
    <cellStyle name="Normalny 2 98 54 4" xfId="33315"/>
    <cellStyle name="Normalny 2 98 54 5" xfId="33316"/>
    <cellStyle name="Normalny 2 98 54 6" xfId="33317"/>
    <cellStyle name="Normalny 2 98 55" xfId="33318"/>
    <cellStyle name="Normalny 2 98 55 2" xfId="33319"/>
    <cellStyle name="Normalny 2 98 55 3" xfId="33320"/>
    <cellStyle name="Normalny 2 98 55 4" xfId="33321"/>
    <cellStyle name="Normalny 2 98 55 5" xfId="33322"/>
    <cellStyle name="Normalny 2 98 55 6" xfId="33323"/>
    <cellStyle name="Normalny 2 98 56" xfId="33324"/>
    <cellStyle name="Normalny 2 98 56 2" xfId="33325"/>
    <cellStyle name="Normalny 2 98 56 3" xfId="33326"/>
    <cellStyle name="Normalny 2 98 56 4" xfId="33327"/>
    <cellStyle name="Normalny 2 98 56 5" xfId="33328"/>
    <cellStyle name="Normalny 2 98 56 6" xfId="33329"/>
    <cellStyle name="Normalny 2 98 57" xfId="33330"/>
    <cellStyle name="Normalny 2 98 57 2" xfId="33331"/>
    <cellStyle name="Normalny 2 98 57 3" xfId="33332"/>
    <cellStyle name="Normalny 2 98 57 4" xfId="33333"/>
    <cellStyle name="Normalny 2 98 57 5" xfId="33334"/>
    <cellStyle name="Normalny 2 98 57 6" xfId="33335"/>
    <cellStyle name="Normalny 2 98 58" xfId="33336"/>
    <cellStyle name="Normalny 2 98 58 2" xfId="33337"/>
    <cellStyle name="Normalny 2 98 58 3" xfId="33338"/>
    <cellStyle name="Normalny 2 98 58 4" xfId="33339"/>
    <cellStyle name="Normalny 2 98 58 5" xfId="33340"/>
    <cellStyle name="Normalny 2 98 58 6" xfId="33341"/>
    <cellStyle name="Normalny 2 98 59" xfId="33342"/>
    <cellStyle name="Normalny 2 98 59 2" xfId="33343"/>
    <cellStyle name="Normalny 2 98 59 3" xfId="33344"/>
    <cellStyle name="Normalny 2 98 59 4" xfId="33345"/>
    <cellStyle name="Normalny 2 98 59 5" xfId="33346"/>
    <cellStyle name="Normalny 2 98 59 6" xfId="33347"/>
    <cellStyle name="Normalny 2 98 6" xfId="33348"/>
    <cellStyle name="Normalny 2 98 6 10" xfId="33349"/>
    <cellStyle name="Normalny 2 98 6 11" xfId="33350"/>
    <cellStyle name="Normalny 2 98 6 12" xfId="33351"/>
    <cellStyle name="Normalny 2 98 6 13" xfId="33352"/>
    <cellStyle name="Normalny 2 98 6 14" xfId="33353"/>
    <cellStyle name="Normalny 2 98 6 15" xfId="33354"/>
    <cellStyle name="Normalny 2 98 6 16" xfId="33355"/>
    <cellStyle name="Normalny 2 98 6 17" xfId="33356"/>
    <cellStyle name="Normalny 2 98 6 18" xfId="33357"/>
    <cellStyle name="Normalny 2 98 6 19" xfId="33358"/>
    <cellStyle name="Normalny 2 98 6 2" xfId="33359"/>
    <cellStyle name="Normalny 2 98 6 2 10" xfId="33360"/>
    <cellStyle name="Normalny 2 98 6 2 10 2" xfId="33361"/>
    <cellStyle name="Normalny 2 98 6 2 10 3" xfId="33362"/>
    <cellStyle name="Normalny 2 98 6 2 10 4" xfId="33363"/>
    <cellStyle name="Normalny 2 98 6 2 10 5" xfId="33364"/>
    <cellStyle name="Normalny 2 98 6 2 10 6" xfId="33365"/>
    <cellStyle name="Normalny 2 98 6 2 100" xfId="33366"/>
    <cellStyle name="Normalny 2 98 6 2 11" xfId="33367"/>
    <cellStyle name="Normalny 2 98 6 2 11 2" xfId="33368"/>
    <cellStyle name="Normalny 2 98 6 2 11 3" xfId="33369"/>
    <cellStyle name="Normalny 2 98 6 2 11 4" xfId="33370"/>
    <cellStyle name="Normalny 2 98 6 2 11 5" xfId="33371"/>
    <cellStyle name="Normalny 2 98 6 2 11 6" xfId="33372"/>
    <cellStyle name="Normalny 2 98 6 2 12" xfId="33373"/>
    <cellStyle name="Normalny 2 98 6 2 12 2" xfId="33374"/>
    <cellStyle name="Normalny 2 98 6 2 12 3" xfId="33375"/>
    <cellStyle name="Normalny 2 98 6 2 12 4" xfId="33376"/>
    <cellStyle name="Normalny 2 98 6 2 12 5" xfId="33377"/>
    <cellStyle name="Normalny 2 98 6 2 12 6" xfId="33378"/>
    <cellStyle name="Normalny 2 98 6 2 13" xfId="33379"/>
    <cellStyle name="Normalny 2 98 6 2 13 2" xfId="33380"/>
    <cellStyle name="Normalny 2 98 6 2 13 3" xfId="33381"/>
    <cellStyle name="Normalny 2 98 6 2 13 4" xfId="33382"/>
    <cellStyle name="Normalny 2 98 6 2 13 5" xfId="33383"/>
    <cellStyle name="Normalny 2 98 6 2 13 6" xfId="33384"/>
    <cellStyle name="Normalny 2 98 6 2 14" xfId="33385"/>
    <cellStyle name="Normalny 2 98 6 2 14 2" xfId="33386"/>
    <cellStyle name="Normalny 2 98 6 2 14 3" xfId="33387"/>
    <cellStyle name="Normalny 2 98 6 2 14 4" xfId="33388"/>
    <cellStyle name="Normalny 2 98 6 2 14 5" xfId="33389"/>
    <cellStyle name="Normalny 2 98 6 2 14 6" xfId="33390"/>
    <cellStyle name="Normalny 2 98 6 2 15" xfId="33391"/>
    <cellStyle name="Normalny 2 98 6 2 15 2" xfId="33392"/>
    <cellStyle name="Normalny 2 98 6 2 15 3" xfId="33393"/>
    <cellStyle name="Normalny 2 98 6 2 15 4" xfId="33394"/>
    <cellStyle name="Normalny 2 98 6 2 15 5" xfId="33395"/>
    <cellStyle name="Normalny 2 98 6 2 15 6" xfId="33396"/>
    <cellStyle name="Normalny 2 98 6 2 16" xfId="33397"/>
    <cellStyle name="Normalny 2 98 6 2 16 2" xfId="33398"/>
    <cellStyle name="Normalny 2 98 6 2 16 3" xfId="33399"/>
    <cellStyle name="Normalny 2 98 6 2 16 4" xfId="33400"/>
    <cellStyle name="Normalny 2 98 6 2 16 5" xfId="33401"/>
    <cellStyle name="Normalny 2 98 6 2 16 6" xfId="33402"/>
    <cellStyle name="Normalny 2 98 6 2 17" xfId="33403"/>
    <cellStyle name="Normalny 2 98 6 2 17 2" xfId="33404"/>
    <cellStyle name="Normalny 2 98 6 2 17 3" xfId="33405"/>
    <cellStyle name="Normalny 2 98 6 2 17 4" xfId="33406"/>
    <cellStyle name="Normalny 2 98 6 2 17 5" xfId="33407"/>
    <cellStyle name="Normalny 2 98 6 2 17 6" xfId="33408"/>
    <cellStyle name="Normalny 2 98 6 2 18" xfId="33409"/>
    <cellStyle name="Normalny 2 98 6 2 18 2" xfId="33410"/>
    <cellStyle name="Normalny 2 98 6 2 18 3" xfId="33411"/>
    <cellStyle name="Normalny 2 98 6 2 18 4" xfId="33412"/>
    <cellStyle name="Normalny 2 98 6 2 18 5" xfId="33413"/>
    <cellStyle name="Normalny 2 98 6 2 18 6" xfId="33414"/>
    <cellStyle name="Normalny 2 98 6 2 19" xfId="33415"/>
    <cellStyle name="Normalny 2 98 6 2 19 2" xfId="33416"/>
    <cellStyle name="Normalny 2 98 6 2 19 3" xfId="33417"/>
    <cellStyle name="Normalny 2 98 6 2 19 4" xfId="33418"/>
    <cellStyle name="Normalny 2 98 6 2 19 5" xfId="33419"/>
    <cellStyle name="Normalny 2 98 6 2 19 6" xfId="33420"/>
    <cellStyle name="Normalny 2 98 6 2 2" xfId="33421"/>
    <cellStyle name="Normalny 2 98 6 2 2 10" xfId="33422"/>
    <cellStyle name="Normalny 2 98 6 2 2 11" xfId="33423"/>
    <cellStyle name="Normalny 2 98 6 2 2 12" xfId="33424"/>
    <cellStyle name="Normalny 2 98 6 2 2 13" xfId="33425"/>
    <cellStyle name="Normalny 2 98 6 2 2 14" xfId="33426"/>
    <cellStyle name="Normalny 2 98 6 2 2 15" xfId="33427"/>
    <cellStyle name="Normalny 2 98 6 2 2 16" xfId="33428"/>
    <cellStyle name="Normalny 2 98 6 2 2 17" xfId="33429"/>
    <cellStyle name="Normalny 2 98 6 2 2 18" xfId="33430"/>
    <cellStyle name="Normalny 2 98 6 2 2 19" xfId="33431"/>
    <cellStyle name="Normalny 2 98 6 2 2 2" xfId="33432"/>
    <cellStyle name="Normalny 2 98 6 2 2 2 10" xfId="33433"/>
    <cellStyle name="Normalny 2 98 6 2 2 2 10 2" xfId="33434"/>
    <cellStyle name="Normalny 2 98 6 2 2 2 10 3" xfId="33435"/>
    <cellStyle name="Normalny 2 98 6 2 2 2 10 4" xfId="33436"/>
    <cellStyle name="Normalny 2 98 6 2 2 2 10 5" xfId="33437"/>
    <cellStyle name="Normalny 2 98 6 2 2 2 10 6" xfId="33438"/>
    <cellStyle name="Normalny 2 98 6 2 2 2 11" xfId="33439"/>
    <cellStyle name="Normalny 2 98 6 2 2 2 11 2" xfId="33440"/>
    <cellStyle name="Normalny 2 98 6 2 2 2 11 3" xfId="33441"/>
    <cellStyle name="Normalny 2 98 6 2 2 2 11 4" xfId="33442"/>
    <cellStyle name="Normalny 2 98 6 2 2 2 11 5" xfId="33443"/>
    <cellStyle name="Normalny 2 98 6 2 2 2 11 6" xfId="33444"/>
    <cellStyle name="Normalny 2 98 6 2 2 2 12" xfId="33445"/>
    <cellStyle name="Normalny 2 98 6 2 2 2 12 2" xfId="33446"/>
    <cellStyle name="Normalny 2 98 6 2 2 2 12 3" xfId="33447"/>
    <cellStyle name="Normalny 2 98 6 2 2 2 12 4" xfId="33448"/>
    <cellStyle name="Normalny 2 98 6 2 2 2 12 5" xfId="33449"/>
    <cellStyle name="Normalny 2 98 6 2 2 2 12 6" xfId="33450"/>
    <cellStyle name="Normalny 2 98 6 2 2 2 13" xfId="33451"/>
    <cellStyle name="Normalny 2 98 6 2 2 2 13 2" xfId="33452"/>
    <cellStyle name="Normalny 2 98 6 2 2 2 13 3" xfId="33453"/>
    <cellStyle name="Normalny 2 98 6 2 2 2 13 4" xfId="33454"/>
    <cellStyle name="Normalny 2 98 6 2 2 2 13 5" xfId="33455"/>
    <cellStyle name="Normalny 2 98 6 2 2 2 13 6" xfId="33456"/>
    <cellStyle name="Normalny 2 98 6 2 2 2 14" xfId="33457"/>
    <cellStyle name="Normalny 2 98 6 2 2 2 14 2" xfId="33458"/>
    <cellStyle name="Normalny 2 98 6 2 2 2 14 3" xfId="33459"/>
    <cellStyle name="Normalny 2 98 6 2 2 2 14 4" xfId="33460"/>
    <cellStyle name="Normalny 2 98 6 2 2 2 14 5" xfId="33461"/>
    <cellStyle name="Normalny 2 98 6 2 2 2 14 6" xfId="33462"/>
    <cellStyle name="Normalny 2 98 6 2 2 2 15" xfId="33463"/>
    <cellStyle name="Normalny 2 98 6 2 2 2 15 2" xfId="33464"/>
    <cellStyle name="Normalny 2 98 6 2 2 2 15 3" xfId="33465"/>
    <cellStyle name="Normalny 2 98 6 2 2 2 15 4" xfId="33466"/>
    <cellStyle name="Normalny 2 98 6 2 2 2 15 5" xfId="33467"/>
    <cellStyle name="Normalny 2 98 6 2 2 2 15 6" xfId="33468"/>
    <cellStyle name="Normalny 2 98 6 2 2 2 16" xfId="33469"/>
    <cellStyle name="Normalny 2 98 6 2 2 2 16 2" xfId="33470"/>
    <cellStyle name="Normalny 2 98 6 2 2 2 16 3" xfId="33471"/>
    <cellStyle name="Normalny 2 98 6 2 2 2 16 4" xfId="33472"/>
    <cellStyle name="Normalny 2 98 6 2 2 2 16 5" xfId="33473"/>
    <cellStyle name="Normalny 2 98 6 2 2 2 16 6" xfId="33474"/>
    <cellStyle name="Normalny 2 98 6 2 2 2 17" xfId="33475"/>
    <cellStyle name="Normalny 2 98 6 2 2 2 17 2" xfId="33476"/>
    <cellStyle name="Normalny 2 98 6 2 2 2 17 3" xfId="33477"/>
    <cellStyle name="Normalny 2 98 6 2 2 2 17 4" xfId="33478"/>
    <cellStyle name="Normalny 2 98 6 2 2 2 17 5" xfId="33479"/>
    <cellStyle name="Normalny 2 98 6 2 2 2 17 6" xfId="33480"/>
    <cellStyle name="Normalny 2 98 6 2 2 2 18" xfId="33481"/>
    <cellStyle name="Normalny 2 98 6 2 2 2 18 2" xfId="33482"/>
    <cellStyle name="Normalny 2 98 6 2 2 2 18 3" xfId="33483"/>
    <cellStyle name="Normalny 2 98 6 2 2 2 18 4" xfId="33484"/>
    <cellStyle name="Normalny 2 98 6 2 2 2 18 5" xfId="33485"/>
    <cellStyle name="Normalny 2 98 6 2 2 2 18 6" xfId="33486"/>
    <cellStyle name="Normalny 2 98 6 2 2 2 19" xfId="33487"/>
    <cellStyle name="Normalny 2 98 6 2 2 2 19 2" xfId="33488"/>
    <cellStyle name="Normalny 2 98 6 2 2 2 19 3" xfId="33489"/>
    <cellStyle name="Normalny 2 98 6 2 2 2 19 4" xfId="33490"/>
    <cellStyle name="Normalny 2 98 6 2 2 2 19 5" xfId="33491"/>
    <cellStyle name="Normalny 2 98 6 2 2 2 19 6" xfId="33492"/>
    <cellStyle name="Normalny 2 98 6 2 2 2 2" xfId="33493"/>
    <cellStyle name="Normalny 2 98 6 2 2 2 2 2" xfId="33494"/>
    <cellStyle name="Normalny 2 98 6 2 2 2 2 2 2" xfId="33495"/>
    <cellStyle name="Normalny 2 98 6 2 2 2 2 2 3" xfId="33496"/>
    <cellStyle name="Normalny 2 98 6 2 2 2 2 2 4" xfId="33497"/>
    <cellStyle name="Normalny 2 98 6 2 2 2 2 2 5" xfId="33498"/>
    <cellStyle name="Normalny 2 98 6 2 2 2 2 2 6" xfId="33499"/>
    <cellStyle name="Normalny 2 98 6 2 2 2 20" xfId="33500"/>
    <cellStyle name="Normalny 2 98 6 2 2 2 20 2" xfId="33501"/>
    <cellStyle name="Normalny 2 98 6 2 2 2 20 3" xfId="33502"/>
    <cellStyle name="Normalny 2 98 6 2 2 2 20 4" xfId="33503"/>
    <cellStyle name="Normalny 2 98 6 2 2 2 20 5" xfId="33504"/>
    <cellStyle name="Normalny 2 98 6 2 2 2 20 6" xfId="33505"/>
    <cellStyle name="Normalny 2 98 6 2 2 2 21" xfId="33506"/>
    <cellStyle name="Normalny 2 98 6 2 2 2 21 2" xfId="33507"/>
    <cellStyle name="Normalny 2 98 6 2 2 2 21 3" xfId="33508"/>
    <cellStyle name="Normalny 2 98 6 2 2 2 21 4" xfId="33509"/>
    <cellStyle name="Normalny 2 98 6 2 2 2 21 5" xfId="33510"/>
    <cellStyle name="Normalny 2 98 6 2 2 2 21 6" xfId="33511"/>
    <cellStyle name="Normalny 2 98 6 2 2 2 22" xfId="33512"/>
    <cellStyle name="Normalny 2 98 6 2 2 2 22 2" xfId="33513"/>
    <cellStyle name="Normalny 2 98 6 2 2 2 22 3" xfId="33514"/>
    <cellStyle name="Normalny 2 98 6 2 2 2 22 4" xfId="33515"/>
    <cellStyle name="Normalny 2 98 6 2 2 2 22 5" xfId="33516"/>
    <cellStyle name="Normalny 2 98 6 2 2 2 22 6" xfId="33517"/>
    <cellStyle name="Normalny 2 98 6 2 2 2 23" xfId="33518"/>
    <cellStyle name="Normalny 2 98 6 2 2 2 23 2" xfId="33519"/>
    <cellStyle name="Normalny 2 98 6 2 2 2 23 3" xfId="33520"/>
    <cellStyle name="Normalny 2 98 6 2 2 2 23 4" xfId="33521"/>
    <cellStyle name="Normalny 2 98 6 2 2 2 23 5" xfId="33522"/>
    <cellStyle name="Normalny 2 98 6 2 2 2 23 6" xfId="33523"/>
    <cellStyle name="Normalny 2 98 6 2 2 2 24" xfId="33524"/>
    <cellStyle name="Normalny 2 98 6 2 2 2 24 2" xfId="33525"/>
    <cellStyle name="Normalny 2 98 6 2 2 2 24 3" xfId="33526"/>
    <cellStyle name="Normalny 2 98 6 2 2 2 24 4" xfId="33527"/>
    <cellStyle name="Normalny 2 98 6 2 2 2 24 5" xfId="33528"/>
    <cellStyle name="Normalny 2 98 6 2 2 2 24 6" xfId="33529"/>
    <cellStyle name="Normalny 2 98 6 2 2 2 25" xfId="33530"/>
    <cellStyle name="Normalny 2 98 6 2 2 2 26" xfId="33531"/>
    <cellStyle name="Normalny 2 98 6 2 2 2 27" xfId="33532"/>
    <cellStyle name="Normalny 2 98 6 2 2 2 28" xfId="33533"/>
    <cellStyle name="Normalny 2 98 6 2 2 2 3" xfId="33534"/>
    <cellStyle name="Normalny 2 98 6 2 2 2 3 2" xfId="33535"/>
    <cellStyle name="Normalny 2 98 6 2 2 2 3 3" xfId="33536"/>
    <cellStyle name="Normalny 2 98 6 2 2 2 3 4" xfId="33537"/>
    <cellStyle name="Normalny 2 98 6 2 2 2 3 5" xfId="33538"/>
    <cellStyle name="Normalny 2 98 6 2 2 2 3 6" xfId="33539"/>
    <cellStyle name="Normalny 2 98 6 2 2 2 4" xfId="33540"/>
    <cellStyle name="Normalny 2 98 6 2 2 2 4 2" xfId="33541"/>
    <cellStyle name="Normalny 2 98 6 2 2 2 4 3" xfId="33542"/>
    <cellStyle name="Normalny 2 98 6 2 2 2 4 4" xfId="33543"/>
    <cellStyle name="Normalny 2 98 6 2 2 2 4 5" xfId="33544"/>
    <cellStyle name="Normalny 2 98 6 2 2 2 4 6" xfId="33545"/>
    <cellStyle name="Normalny 2 98 6 2 2 2 5" xfId="33546"/>
    <cellStyle name="Normalny 2 98 6 2 2 2 5 2" xfId="33547"/>
    <cellStyle name="Normalny 2 98 6 2 2 2 5 3" xfId="33548"/>
    <cellStyle name="Normalny 2 98 6 2 2 2 5 4" xfId="33549"/>
    <cellStyle name="Normalny 2 98 6 2 2 2 5 5" xfId="33550"/>
    <cellStyle name="Normalny 2 98 6 2 2 2 5 6" xfId="33551"/>
    <cellStyle name="Normalny 2 98 6 2 2 2 6" xfId="33552"/>
    <cellStyle name="Normalny 2 98 6 2 2 2 6 2" xfId="33553"/>
    <cellStyle name="Normalny 2 98 6 2 2 2 6 3" xfId="33554"/>
    <cellStyle name="Normalny 2 98 6 2 2 2 6 4" xfId="33555"/>
    <cellStyle name="Normalny 2 98 6 2 2 2 6 5" xfId="33556"/>
    <cellStyle name="Normalny 2 98 6 2 2 2 6 6" xfId="33557"/>
    <cellStyle name="Normalny 2 98 6 2 2 2 7" xfId="33558"/>
    <cellStyle name="Normalny 2 98 6 2 2 2 7 2" xfId="33559"/>
    <cellStyle name="Normalny 2 98 6 2 2 2 7 3" xfId="33560"/>
    <cellStyle name="Normalny 2 98 6 2 2 2 7 4" xfId="33561"/>
    <cellStyle name="Normalny 2 98 6 2 2 2 7 5" xfId="33562"/>
    <cellStyle name="Normalny 2 98 6 2 2 2 7 6" xfId="33563"/>
    <cellStyle name="Normalny 2 98 6 2 2 2 8" xfId="33564"/>
    <cellStyle name="Normalny 2 98 6 2 2 2 8 2" xfId="33565"/>
    <cellStyle name="Normalny 2 98 6 2 2 2 8 3" xfId="33566"/>
    <cellStyle name="Normalny 2 98 6 2 2 2 8 4" xfId="33567"/>
    <cellStyle name="Normalny 2 98 6 2 2 2 8 5" xfId="33568"/>
    <cellStyle name="Normalny 2 98 6 2 2 2 8 6" xfId="33569"/>
    <cellStyle name="Normalny 2 98 6 2 2 2 9" xfId="33570"/>
    <cellStyle name="Normalny 2 98 6 2 2 2 9 2" xfId="33571"/>
    <cellStyle name="Normalny 2 98 6 2 2 2 9 3" xfId="33572"/>
    <cellStyle name="Normalny 2 98 6 2 2 2 9 4" xfId="33573"/>
    <cellStyle name="Normalny 2 98 6 2 2 2 9 5" xfId="33574"/>
    <cellStyle name="Normalny 2 98 6 2 2 2 9 6" xfId="33575"/>
    <cellStyle name="Normalny 2 98 6 2 2 20" xfId="33576"/>
    <cellStyle name="Normalny 2 98 6 2 2 21" xfId="33577"/>
    <cellStyle name="Normalny 2 98 6 2 2 22" xfId="33578"/>
    <cellStyle name="Normalny 2 98 6 2 2 23" xfId="33579"/>
    <cellStyle name="Normalny 2 98 6 2 2 24" xfId="33580"/>
    <cellStyle name="Normalny 2 98 6 2 2 25" xfId="33581"/>
    <cellStyle name="Normalny 2 98 6 2 2 26" xfId="33582"/>
    <cellStyle name="Normalny 2 98 6 2 2 3" xfId="33583"/>
    <cellStyle name="Normalny 2 98 6 2 2 3 2" xfId="33584"/>
    <cellStyle name="Normalny 2 98 6 2 2 3 3" xfId="33585"/>
    <cellStyle name="Normalny 2 98 6 2 2 3 4" xfId="33586"/>
    <cellStyle name="Normalny 2 98 6 2 2 3 5" xfId="33587"/>
    <cellStyle name="Normalny 2 98 6 2 2 3 6" xfId="33588"/>
    <cellStyle name="Normalny 2 98 6 2 2 4" xfId="33589"/>
    <cellStyle name="Normalny 2 98 6 2 2 4 2" xfId="33590"/>
    <cellStyle name="Normalny 2 98 6 2 2 4 3" xfId="33591"/>
    <cellStyle name="Normalny 2 98 6 2 2 4 4" xfId="33592"/>
    <cellStyle name="Normalny 2 98 6 2 2 4 5" xfId="33593"/>
    <cellStyle name="Normalny 2 98 6 2 2 4 6" xfId="33594"/>
    <cellStyle name="Normalny 2 98 6 2 2 5" xfId="33595"/>
    <cellStyle name="Normalny 2 98 6 2 2 5 2" xfId="33596"/>
    <cellStyle name="Normalny 2 98 6 2 2 5 3" xfId="33597"/>
    <cellStyle name="Normalny 2 98 6 2 2 5 4" xfId="33598"/>
    <cellStyle name="Normalny 2 98 6 2 2 5 5" xfId="33599"/>
    <cellStyle name="Normalny 2 98 6 2 2 5 6" xfId="33600"/>
    <cellStyle name="Normalny 2 98 6 2 2 6" xfId="33601"/>
    <cellStyle name="Normalny 2 98 6 2 2 7" xfId="33602"/>
    <cellStyle name="Normalny 2 98 6 2 2 8" xfId="33603"/>
    <cellStyle name="Normalny 2 98 6 2 2 9" xfId="33604"/>
    <cellStyle name="Normalny 2 98 6 2 20" xfId="33605"/>
    <cellStyle name="Normalny 2 98 6 2 20 2" xfId="33606"/>
    <cellStyle name="Normalny 2 98 6 2 20 3" xfId="33607"/>
    <cellStyle name="Normalny 2 98 6 2 20 4" xfId="33608"/>
    <cellStyle name="Normalny 2 98 6 2 20 5" xfId="33609"/>
    <cellStyle name="Normalny 2 98 6 2 20 6" xfId="33610"/>
    <cellStyle name="Normalny 2 98 6 2 21" xfId="33611"/>
    <cellStyle name="Normalny 2 98 6 2 21 2" xfId="33612"/>
    <cellStyle name="Normalny 2 98 6 2 21 3" xfId="33613"/>
    <cellStyle name="Normalny 2 98 6 2 21 4" xfId="33614"/>
    <cellStyle name="Normalny 2 98 6 2 21 5" xfId="33615"/>
    <cellStyle name="Normalny 2 98 6 2 21 6" xfId="33616"/>
    <cellStyle name="Normalny 2 98 6 2 22" xfId="33617"/>
    <cellStyle name="Normalny 2 98 6 2 22 2" xfId="33618"/>
    <cellStyle name="Normalny 2 98 6 2 22 3" xfId="33619"/>
    <cellStyle name="Normalny 2 98 6 2 22 4" xfId="33620"/>
    <cellStyle name="Normalny 2 98 6 2 22 5" xfId="33621"/>
    <cellStyle name="Normalny 2 98 6 2 22 6" xfId="33622"/>
    <cellStyle name="Normalny 2 98 6 2 23" xfId="33623"/>
    <cellStyle name="Normalny 2 98 6 2 23 2" xfId="33624"/>
    <cellStyle name="Normalny 2 98 6 2 23 3" xfId="33625"/>
    <cellStyle name="Normalny 2 98 6 2 23 4" xfId="33626"/>
    <cellStyle name="Normalny 2 98 6 2 23 5" xfId="33627"/>
    <cellStyle name="Normalny 2 98 6 2 23 6" xfId="33628"/>
    <cellStyle name="Normalny 2 98 6 2 24" xfId="33629"/>
    <cellStyle name="Normalny 2 98 6 2 24 2" xfId="33630"/>
    <cellStyle name="Normalny 2 98 6 2 24 3" xfId="33631"/>
    <cellStyle name="Normalny 2 98 6 2 24 4" xfId="33632"/>
    <cellStyle name="Normalny 2 98 6 2 24 5" xfId="33633"/>
    <cellStyle name="Normalny 2 98 6 2 24 6" xfId="33634"/>
    <cellStyle name="Normalny 2 98 6 2 25" xfId="33635"/>
    <cellStyle name="Normalny 2 98 6 2 25 2" xfId="33636"/>
    <cellStyle name="Normalny 2 98 6 2 25 3" xfId="33637"/>
    <cellStyle name="Normalny 2 98 6 2 25 4" xfId="33638"/>
    <cellStyle name="Normalny 2 98 6 2 25 5" xfId="33639"/>
    <cellStyle name="Normalny 2 98 6 2 25 6" xfId="33640"/>
    <cellStyle name="Normalny 2 98 6 2 26" xfId="33641"/>
    <cellStyle name="Normalny 2 98 6 2 26 2" xfId="33642"/>
    <cellStyle name="Normalny 2 98 6 2 26 3" xfId="33643"/>
    <cellStyle name="Normalny 2 98 6 2 26 4" xfId="33644"/>
    <cellStyle name="Normalny 2 98 6 2 26 5" xfId="33645"/>
    <cellStyle name="Normalny 2 98 6 2 26 6" xfId="33646"/>
    <cellStyle name="Normalny 2 98 6 2 27" xfId="33647"/>
    <cellStyle name="Normalny 2 98 6 2 27 2" xfId="33648"/>
    <cellStyle name="Normalny 2 98 6 2 27 3" xfId="33649"/>
    <cellStyle name="Normalny 2 98 6 2 27 4" xfId="33650"/>
    <cellStyle name="Normalny 2 98 6 2 27 5" xfId="33651"/>
    <cellStyle name="Normalny 2 98 6 2 27 6" xfId="33652"/>
    <cellStyle name="Normalny 2 98 6 2 28" xfId="33653"/>
    <cellStyle name="Normalny 2 98 6 2 28 2" xfId="33654"/>
    <cellStyle name="Normalny 2 98 6 2 28 3" xfId="33655"/>
    <cellStyle name="Normalny 2 98 6 2 28 4" xfId="33656"/>
    <cellStyle name="Normalny 2 98 6 2 28 5" xfId="33657"/>
    <cellStyle name="Normalny 2 98 6 2 28 6" xfId="33658"/>
    <cellStyle name="Normalny 2 98 6 2 29" xfId="33659"/>
    <cellStyle name="Normalny 2 98 6 2 29 2" xfId="33660"/>
    <cellStyle name="Normalny 2 98 6 2 29 3" xfId="33661"/>
    <cellStyle name="Normalny 2 98 6 2 29 4" xfId="33662"/>
    <cellStyle name="Normalny 2 98 6 2 29 5" xfId="33663"/>
    <cellStyle name="Normalny 2 98 6 2 29 6" xfId="33664"/>
    <cellStyle name="Normalny 2 98 6 2 3" xfId="33665"/>
    <cellStyle name="Normalny 2 98 6 2 3 2" xfId="33666"/>
    <cellStyle name="Normalny 2 98 6 2 3 3" xfId="33667"/>
    <cellStyle name="Normalny 2 98 6 2 3 4" xfId="33668"/>
    <cellStyle name="Normalny 2 98 6 2 3 5" xfId="33669"/>
    <cellStyle name="Normalny 2 98 6 2 3 6" xfId="33670"/>
    <cellStyle name="Normalny 2 98 6 2 30" xfId="33671"/>
    <cellStyle name="Normalny 2 98 6 2 30 2" xfId="33672"/>
    <cellStyle name="Normalny 2 98 6 2 30 3" xfId="33673"/>
    <cellStyle name="Normalny 2 98 6 2 30 4" xfId="33674"/>
    <cellStyle name="Normalny 2 98 6 2 30 5" xfId="33675"/>
    <cellStyle name="Normalny 2 98 6 2 30 6" xfId="33676"/>
    <cellStyle name="Normalny 2 98 6 2 31" xfId="33677"/>
    <cellStyle name="Normalny 2 98 6 2 31 2" xfId="33678"/>
    <cellStyle name="Normalny 2 98 6 2 31 3" xfId="33679"/>
    <cellStyle name="Normalny 2 98 6 2 31 4" xfId="33680"/>
    <cellStyle name="Normalny 2 98 6 2 31 5" xfId="33681"/>
    <cellStyle name="Normalny 2 98 6 2 31 6" xfId="33682"/>
    <cellStyle name="Normalny 2 98 6 2 32" xfId="33683"/>
    <cellStyle name="Normalny 2 98 6 2 32 2" xfId="33684"/>
    <cellStyle name="Normalny 2 98 6 2 32 3" xfId="33685"/>
    <cellStyle name="Normalny 2 98 6 2 32 4" xfId="33686"/>
    <cellStyle name="Normalny 2 98 6 2 32 5" xfId="33687"/>
    <cellStyle name="Normalny 2 98 6 2 32 6" xfId="33688"/>
    <cellStyle name="Normalny 2 98 6 2 33" xfId="33689"/>
    <cellStyle name="Normalny 2 98 6 2 33 2" xfId="33690"/>
    <cellStyle name="Normalny 2 98 6 2 33 3" xfId="33691"/>
    <cellStyle name="Normalny 2 98 6 2 33 4" xfId="33692"/>
    <cellStyle name="Normalny 2 98 6 2 33 5" xfId="33693"/>
    <cellStyle name="Normalny 2 98 6 2 33 6" xfId="33694"/>
    <cellStyle name="Normalny 2 98 6 2 34" xfId="33695"/>
    <cellStyle name="Normalny 2 98 6 2 34 2" xfId="33696"/>
    <cellStyle name="Normalny 2 98 6 2 34 3" xfId="33697"/>
    <cellStyle name="Normalny 2 98 6 2 34 4" xfId="33698"/>
    <cellStyle name="Normalny 2 98 6 2 34 5" xfId="33699"/>
    <cellStyle name="Normalny 2 98 6 2 34 6" xfId="33700"/>
    <cellStyle name="Normalny 2 98 6 2 35" xfId="33701"/>
    <cellStyle name="Normalny 2 98 6 2 35 2" xfId="33702"/>
    <cellStyle name="Normalny 2 98 6 2 35 3" xfId="33703"/>
    <cellStyle name="Normalny 2 98 6 2 35 4" xfId="33704"/>
    <cellStyle name="Normalny 2 98 6 2 35 5" xfId="33705"/>
    <cellStyle name="Normalny 2 98 6 2 35 6" xfId="33706"/>
    <cellStyle name="Normalny 2 98 6 2 36" xfId="33707"/>
    <cellStyle name="Normalny 2 98 6 2 36 2" xfId="33708"/>
    <cellStyle name="Normalny 2 98 6 2 36 3" xfId="33709"/>
    <cellStyle name="Normalny 2 98 6 2 36 4" xfId="33710"/>
    <cellStyle name="Normalny 2 98 6 2 36 5" xfId="33711"/>
    <cellStyle name="Normalny 2 98 6 2 36 6" xfId="33712"/>
    <cellStyle name="Normalny 2 98 6 2 37" xfId="33713"/>
    <cellStyle name="Normalny 2 98 6 2 37 2" xfId="33714"/>
    <cellStyle name="Normalny 2 98 6 2 37 3" xfId="33715"/>
    <cellStyle name="Normalny 2 98 6 2 37 4" xfId="33716"/>
    <cellStyle name="Normalny 2 98 6 2 37 5" xfId="33717"/>
    <cellStyle name="Normalny 2 98 6 2 37 6" xfId="33718"/>
    <cellStyle name="Normalny 2 98 6 2 38" xfId="33719"/>
    <cellStyle name="Normalny 2 98 6 2 38 2" xfId="33720"/>
    <cellStyle name="Normalny 2 98 6 2 38 3" xfId="33721"/>
    <cellStyle name="Normalny 2 98 6 2 38 4" xfId="33722"/>
    <cellStyle name="Normalny 2 98 6 2 38 5" xfId="33723"/>
    <cellStyle name="Normalny 2 98 6 2 38 6" xfId="33724"/>
    <cellStyle name="Normalny 2 98 6 2 39" xfId="33725"/>
    <cellStyle name="Normalny 2 98 6 2 39 2" xfId="33726"/>
    <cellStyle name="Normalny 2 98 6 2 39 3" xfId="33727"/>
    <cellStyle name="Normalny 2 98 6 2 39 4" xfId="33728"/>
    <cellStyle name="Normalny 2 98 6 2 39 5" xfId="33729"/>
    <cellStyle name="Normalny 2 98 6 2 39 6" xfId="33730"/>
    <cellStyle name="Normalny 2 98 6 2 4" xfId="33731"/>
    <cellStyle name="Normalny 2 98 6 2 4 2" xfId="33732"/>
    <cellStyle name="Normalny 2 98 6 2 4 3" xfId="33733"/>
    <cellStyle name="Normalny 2 98 6 2 4 4" xfId="33734"/>
    <cellStyle name="Normalny 2 98 6 2 4 5" xfId="33735"/>
    <cellStyle name="Normalny 2 98 6 2 4 6" xfId="33736"/>
    <cellStyle name="Normalny 2 98 6 2 40" xfId="33737"/>
    <cellStyle name="Normalny 2 98 6 2 40 2" xfId="33738"/>
    <cellStyle name="Normalny 2 98 6 2 40 3" xfId="33739"/>
    <cellStyle name="Normalny 2 98 6 2 40 4" xfId="33740"/>
    <cellStyle name="Normalny 2 98 6 2 40 5" xfId="33741"/>
    <cellStyle name="Normalny 2 98 6 2 40 6" xfId="33742"/>
    <cellStyle name="Normalny 2 98 6 2 41" xfId="33743"/>
    <cellStyle name="Normalny 2 98 6 2 41 2" xfId="33744"/>
    <cellStyle name="Normalny 2 98 6 2 41 3" xfId="33745"/>
    <cellStyle name="Normalny 2 98 6 2 41 4" xfId="33746"/>
    <cellStyle name="Normalny 2 98 6 2 41 5" xfId="33747"/>
    <cellStyle name="Normalny 2 98 6 2 41 6" xfId="33748"/>
    <cellStyle name="Normalny 2 98 6 2 42" xfId="33749"/>
    <cellStyle name="Normalny 2 98 6 2 42 2" xfId="33750"/>
    <cellStyle name="Normalny 2 98 6 2 42 3" xfId="33751"/>
    <cellStyle name="Normalny 2 98 6 2 42 4" xfId="33752"/>
    <cellStyle name="Normalny 2 98 6 2 42 5" xfId="33753"/>
    <cellStyle name="Normalny 2 98 6 2 42 6" xfId="33754"/>
    <cellStyle name="Normalny 2 98 6 2 43" xfId="33755"/>
    <cellStyle name="Normalny 2 98 6 2 43 2" xfId="33756"/>
    <cellStyle name="Normalny 2 98 6 2 43 3" xfId="33757"/>
    <cellStyle name="Normalny 2 98 6 2 43 4" xfId="33758"/>
    <cellStyle name="Normalny 2 98 6 2 43 5" xfId="33759"/>
    <cellStyle name="Normalny 2 98 6 2 43 6" xfId="33760"/>
    <cellStyle name="Normalny 2 98 6 2 44" xfId="33761"/>
    <cellStyle name="Normalny 2 98 6 2 44 2" xfId="33762"/>
    <cellStyle name="Normalny 2 98 6 2 44 3" xfId="33763"/>
    <cellStyle name="Normalny 2 98 6 2 44 4" xfId="33764"/>
    <cellStyle name="Normalny 2 98 6 2 44 5" xfId="33765"/>
    <cellStyle name="Normalny 2 98 6 2 44 6" xfId="33766"/>
    <cellStyle name="Normalny 2 98 6 2 45" xfId="33767"/>
    <cellStyle name="Normalny 2 98 6 2 45 2" xfId="33768"/>
    <cellStyle name="Normalny 2 98 6 2 45 3" xfId="33769"/>
    <cellStyle name="Normalny 2 98 6 2 45 4" xfId="33770"/>
    <cellStyle name="Normalny 2 98 6 2 45 5" xfId="33771"/>
    <cellStyle name="Normalny 2 98 6 2 45 6" xfId="33772"/>
    <cellStyle name="Normalny 2 98 6 2 46" xfId="33773"/>
    <cellStyle name="Normalny 2 98 6 2 46 2" xfId="33774"/>
    <cellStyle name="Normalny 2 98 6 2 46 3" xfId="33775"/>
    <cellStyle name="Normalny 2 98 6 2 46 4" xfId="33776"/>
    <cellStyle name="Normalny 2 98 6 2 46 5" xfId="33777"/>
    <cellStyle name="Normalny 2 98 6 2 46 6" xfId="33778"/>
    <cellStyle name="Normalny 2 98 6 2 47" xfId="33779"/>
    <cellStyle name="Normalny 2 98 6 2 47 2" xfId="33780"/>
    <cellStyle name="Normalny 2 98 6 2 47 3" xfId="33781"/>
    <cellStyle name="Normalny 2 98 6 2 47 4" xfId="33782"/>
    <cellStyle name="Normalny 2 98 6 2 47 5" xfId="33783"/>
    <cellStyle name="Normalny 2 98 6 2 47 6" xfId="33784"/>
    <cellStyle name="Normalny 2 98 6 2 48" xfId="33785"/>
    <cellStyle name="Normalny 2 98 6 2 48 2" xfId="33786"/>
    <cellStyle name="Normalny 2 98 6 2 48 3" xfId="33787"/>
    <cellStyle name="Normalny 2 98 6 2 48 4" xfId="33788"/>
    <cellStyle name="Normalny 2 98 6 2 48 5" xfId="33789"/>
    <cellStyle name="Normalny 2 98 6 2 48 6" xfId="33790"/>
    <cellStyle name="Normalny 2 98 6 2 49" xfId="33791"/>
    <cellStyle name="Normalny 2 98 6 2 49 2" xfId="33792"/>
    <cellStyle name="Normalny 2 98 6 2 49 3" xfId="33793"/>
    <cellStyle name="Normalny 2 98 6 2 49 4" xfId="33794"/>
    <cellStyle name="Normalny 2 98 6 2 49 5" xfId="33795"/>
    <cellStyle name="Normalny 2 98 6 2 49 6" xfId="33796"/>
    <cellStyle name="Normalny 2 98 6 2 5" xfId="33797"/>
    <cellStyle name="Normalny 2 98 6 2 5 2" xfId="33798"/>
    <cellStyle name="Normalny 2 98 6 2 5 3" xfId="33799"/>
    <cellStyle name="Normalny 2 98 6 2 5 4" xfId="33800"/>
    <cellStyle name="Normalny 2 98 6 2 5 5" xfId="33801"/>
    <cellStyle name="Normalny 2 98 6 2 5 6" xfId="33802"/>
    <cellStyle name="Normalny 2 98 6 2 50" xfId="33803"/>
    <cellStyle name="Normalny 2 98 6 2 50 2" xfId="33804"/>
    <cellStyle name="Normalny 2 98 6 2 50 3" xfId="33805"/>
    <cellStyle name="Normalny 2 98 6 2 50 4" xfId="33806"/>
    <cellStyle name="Normalny 2 98 6 2 50 5" xfId="33807"/>
    <cellStyle name="Normalny 2 98 6 2 50 6" xfId="33808"/>
    <cellStyle name="Normalny 2 98 6 2 51" xfId="33809"/>
    <cellStyle name="Normalny 2 98 6 2 51 2" xfId="33810"/>
    <cellStyle name="Normalny 2 98 6 2 51 3" xfId="33811"/>
    <cellStyle name="Normalny 2 98 6 2 51 4" xfId="33812"/>
    <cellStyle name="Normalny 2 98 6 2 51 5" xfId="33813"/>
    <cellStyle name="Normalny 2 98 6 2 51 6" xfId="33814"/>
    <cellStyle name="Normalny 2 98 6 2 52" xfId="33815"/>
    <cellStyle name="Normalny 2 98 6 2 52 2" xfId="33816"/>
    <cellStyle name="Normalny 2 98 6 2 52 3" xfId="33817"/>
    <cellStyle name="Normalny 2 98 6 2 52 4" xfId="33818"/>
    <cellStyle name="Normalny 2 98 6 2 52 5" xfId="33819"/>
    <cellStyle name="Normalny 2 98 6 2 52 6" xfId="33820"/>
    <cellStyle name="Normalny 2 98 6 2 53" xfId="33821"/>
    <cellStyle name="Normalny 2 98 6 2 53 2" xfId="33822"/>
    <cellStyle name="Normalny 2 98 6 2 53 3" xfId="33823"/>
    <cellStyle name="Normalny 2 98 6 2 53 4" xfId="33824"/>
    <cellStyle name="Normalny 2 98 6 2 53 5" xfId="33825"/>
    <cellStyle name="Normalny 2 98 6 2 53 6" xfId="33826"/>
    <cellStyle name="Normalny 2 98 6 2 54" xfId="33827"/>
    <cellStyle name="Normalny 2 98 6 2 54 2" xfId="33828"/>
    <cellStyle name="Normalny 2 98 6 2 54 3" xfId="33829"/>
    <cellStyle name="Normalny 2 98 6 2 54 4" xfId="33830"/>
    <cellStyle name="Normalny 2 98 6 2 54 5" xfId="33831"/>
    <cellStyle name="Normalny 2 98 6 2 54 6" xfId="33832"/>
    <cellStyle name="Normalny 2 98 6 2 55" xfId="33833"/>
    <cellStyle name="Normalny 2 98 6 2 55 2" xfId="33834"/>
    <cellStyle name="Normalny 2 98 6 2 55 3" xfId="33835"/>
    <cellStyle name="Normalny 2 98 6 2 55 4" xfId="33836"/>
    <cellStyle name="Normalny 2 98 6 2 55 5" xfId="33837"/>
    <cellStyle name="Normalny 2 98 6 2 55 6" xfId="33838"/>
    <cellStyle name="Normalny 2 98 6 2 56" xfId="33839"/>
    <cellStyle name="Normalny 2 98 6 2 56 2" xfId="33840"/>
    <cellStyle name="Normalny 2 98 6 2 56 3" xfId="33841"/>
    <cellStyle name="Normalny 2 98 6 2 56 4" xfId="33842"/>
    <cellStyle name="Normalny 2 98 6 2 56 5" xfId="33843"/>
    <cellStyle name="Normalny 2 98 6 2 56 6" xfId="33844"/>
    <cellStyle name="Normalny 2 98 6 2 57" xfId="33845"/>
    <cellStyle name="Normalny 2 98 6 2 57 2" xfId="33846"/>
    <cellStyle name="Normalny 2 98 6 2 57 3" xfId="33847"/>
    <cellStyle name="Normalny 2 98 6 2 57 4" xfId="33848"/>
    <cellStyle name="Normalny 2 98 6 2 57 5" xfId="33849"/>
    <cellStyle name="Normalny 2 98 6 2 57 6" xfId="33850"/>
    <cellStyle name="Normalny 2 98 6 2 58" xfId="33851"/>
    <cellStyle name="Normalny 2 98 6 2 58 2" xfId="33852"/>
    <cellStyle name="Normalny 2 98 6 2 58 3" xfId="33853"/>
    <cellStyle name="Normalny 2 98 6 2 58 4" xfId="33854"/>
    <cellStyle name="Normalny 2 98 6 2 58 5" xfId="33855"/>
    <cellStyle name="Normalny 2 98 6 2 58 6" xfId="33856"/>
    <cellStyle name="Normalny 2 98 6 2 59" xfId="33857"/>
    <cellStyle name="Normalny 2 98 6 2 59 2" xfId="33858"/>
    <cellStyle name="Normalny 2 98 6 2 59 3" xfId="33859"/>
    <cellStyle name="Normalny 2 98 6 2 59 4" xfId="33860"/>
    <cellStyle name="Normalny 2 98 6 2 59 5" xfId="33861"/>
    <cellStyle name="Normalny 2 98 6 2 59 6" xfId="33862"/>
    <cellStyle name="Normalny 2 98 6 2 6" xfId="33863"/>
    <cellStyle name="Normalny 2 98 6 2 6 2" xfId="33864"/>
    <cellStyle name="Normalny 2 98 6 2 6 3" xfId="33865"/>
    <cellStyle name="Normalny 2 98 6 2 6 4" xfId="33866"/>
    <cellStyle name="Normalny 2 98 6 2 6 5" xfId="33867"/>
    <cellStyle name="Normalny 2 98 6 2 6 6" xfId="33868"/>
    <cellStyle name="Normalny 2 98 6 2 60" xfId="33869"/>
    <cellStyle name="Normalny 2 98 6 2 60 2" xfId="33870"/>
    <cellStyle name="Normalny 2 98 6 2 60 3" xfId="33871"/>
    <cellStyle name="Normalny 2 98 6 2 60 4" xfId="33872"/>
    <cellStyle name="Normalny 2 98 6 2 60 5" xfId="33873"/>
    <cellStyle name="Normalny 2 98 6 2 60 6" xfId="33874"/>
    <cellStyle name="Normalny 2 98 6 2 61" xfId="33875"/>
    <cellStyle name="Normalny 2 98 6 2 61 2" xfId="33876"/>
    <cellStyle name="Normalny 2 98 6 2 61 3" xfId="33877"/>
    <cellStyle name="Normalny 2 98 6 2 61 4" xfId="33878"/>
    <cellStyle name="Normalny 2 98 6 2 61 5" xfId="33879"/>
    <cellStyle name="Normalny 2 98 6 2 61 6" xfId="33880"/>
    <cellStyle name="Normalny 2 98 6 2 62" xfId="33881"/>
    <cellStyle name="Normalny 2 98 6 2 62 2" xfId="33882"/>
    <cellStyle name="Normalny 2 98 6 2 62 3" xfId="33883"/>
    <cellStyle name="Normalny 2 98 6 2 62 4" xfId="33884"/>
    <cellStyle name="Normalny 2 98 6 2 62 5" xfId="33885"/>
    <cellStyle name="Normalny 2 98 6 2 62 6" xfId="33886"/>
    <cellStyle name="Normalny 2 98 6 2 63" xfId="33887"/>
    <cellStyle name="Normalny 2 98 6 2 63 2" xfId="33888"/>
    <cellStyle name="Normalny 2 98 6 2 63 3" xfId="33889"/>
    <cellStyle name="Normalny 2 98 6 2 63 4" xfId="33890"/>
    <cellStyle name="Normalny 2 98 6 2 63 5" xfId="33891"/>
    <cellStyle name="Normalny 2 98 6 2 63 6" xfId="33892"/>
    <cellStyle name="Normalny 2 98 6 2 64" xfId="33893"/>
    <cellStyle name="Normalny 2 98 6 2 64 2" xfId="33894"/>
    <cellStyle name="Normalny 2 98 6 2 64 3" xfId="33895"/>
    <cellStyle name="Normalny 2 98 6 2 64 4" xfId="33896"/>
    <cellStyle name="Normalny 2 98 6 2 64 5" xfId="33897"/>
    <cellStyle name="Normalny 2 98 6 2 64 6" xfId="33898"/>
    <cellStyle name="Normalny 2 98 6 2 65" xfId="33899"/>
    <cellStyle name="Normalny 2 98 6 2 65 2" xfId="33900"/>
    <cellStyle name="Normalny 2 98 6 2 65 3" xfId="33901"/>
    <cellStyle name="Normalny 2 98 6 2 65 4" xfId="33902"/>
    <cellStyle name="Normalny 2 98 6 2 65 5" xfId="33903"/>
    <cellStyle name="Normalny 2 98 6 2 65 6" xfId="33904"/>
    <cellStyle name="Normalny 2 98 6 2 66" xfId="33905"/>
    <cellStyle name="Normalny 2 98 6 2 66 2" xfId="33906"/>
    <cellStyle name="Normalny 2 98 6 2 66 3" xfId="33907"/>
    <cellStyle name="Normalny 2 98 6 2 66 4" xfId="33908"/>
    <cellStyle name="Normalny 2 98 6 2 66 5" xfId="33909"/>
    <cellStyle name="Normalny 2 98 6 2 66 6" xfId="33910"/>
    <cellStyle name="Normalny 2 98 6 2 67" xfId="33911"/>
    <cellStyle name="Normalny 2 98 6 2 67 2" xfId="33912"/>
    <cellStyle name="Normalny 2 98 6 2 67 3" xfId="33913"/>
    <cellStyle name="Normalny 2 98 6 2 67 4" xfId="33914"/>
    <cellStyle name="Normalny 2 98 6 2 67 5" xfId="33915"/>
    <cellStyle name="Normalny 2 98 6 2 67 6" xfId="33916"/>
    <cellStyle name="Normalny 2 98 6 2 68" xfId="33917"/>
    <cellStyle name="Normalny 2 98 6 2 68 2" xfId="33918"/>
    <cellStyle name="Normalny 2 98 6 2 68 3" xfId="33919"/>
    <cellStyle name="Normalny 2 98 6 2 68 4" xfId="33920"/>
    <cellStyle name="Normalny 2 98 6 2 68 5" xfId="33921"/>
    <cellStyle name="Normalny 2 98 6 2 68 6" xfId="33922"/>
    <cellStyle name="Normalny 2 98 6 2 69" xfId="33923"/>
    <cellStyle name="Normalny 2 98 6 2 69 2" xfId="33924"/>
    <cellStyle name="Normalny 2 98 6 2 69 3" xfId="33925"/>
    <cellStyle name="Normalny 2 98 6 2 69 4" xfId="33926"/>
    <cellStyle name="Normalny 2 98 6 2 69 5" xfId="33927"/>
    <cellStyle name="Normalny 2 98 6 2 69 6" xfId="33928"/>
    <cellStyle name="Normalny 2 98 6 2 7" xfId="33929"/>
    <cellStyle name="Normalny 2 98 6 2 7 2" xfId="33930"/>
    <cellStyle name="Normalny 2 98 6 2 7 3" xfId="33931"/>
    <cellStyle name="Normalny 2 98 6 2 7 4" xfId="33932"/>
    <cellStyle name="Normalny 2 98 6 2 7 5" xfId="33933"/>
    <cellStyle name="Normalny 2 98 6 2 7 6" xfId="33934"/>
    <cellStyle name="Normalny 2 98 6 2 70" xfId="33935"/>
    <cellStyle name="Normalny 2 98 6 2 70 2" xfId="33936"/>
    <cellStyle name="Normalny 2 98 6 2 70 3" xfId="33937"/>
    <cellStyle name="Normalny 2 98 6 2 70 4" xfId="33938"/>
    <cellStyle name="Normalny 2 98 6 2 70 5" xfId="33939"/>
    <cellStyle name="Normalny 2 98 6 2 70 6" xfId="33940"/>
    <cellStyle name="Normalny 2 98 6 2 71" xfId="33941"/>
    <cellStyle name="Normalny 2 98 6 2 71 10" xfId="33942"/>
    <cellStyle name="Normalny 2 98 6 2 71 11" xfId="33943"/>
    <cellStyle name="Normalny 2 98 6 2 71 12" xfId="33944"/>
    <cellStyle name="Normalny 2 98 6 2 71 13" xfId="33945"/>
    <cellStyle name="Normalny 2 98 6 2 71 14" xfId="33946"/>
    <cellStyle name="Normalny 2 98 6 2 71 15" xfId="33947"/>
    <cellStyle name="Normalny 2 98 6 2 71 16" xfId="33948"/>
    <cellStyle name="Normalny 2 98 6 2 71 17" xfId="33949"/>
    <cellStyle name="Normalny 2 98 6 2 71 18" xfId="33950"/>
    <cellStyle name="Normalny 2 98 6 2 71 19" xfId="33951"/>
    <cellStyle name="Normalny 2 98 6 2 71 2" xfId="33952"/>
    <cellStyle name="Normalny 2 98 6 2 71 2 2" xfId="33953"/>
    <cellStyle name="Normalny 2 98 6 2 71 2 3" xfId="33954"/>
    <cellStyle name="Normalny 2 98 6 2 71 2 4" xfId="33955"/>
    <cellStyle name="Normalny 2 98 6 2 71 2 5" xfId="33956"/>
    <cellStyle name="Normalny 2 98 6 2 71 2 6" xfId="33957"/>
    <cellStyle name="Normalny 2 98 6 2 71 20" xfId="33958"/>
    <cellStyle name="Normalny 2 98 6 2 71 21" xfId="33959"/>
    <cellStyle name="Normalny 2 98 6 2 71 22" xfId="33960"/>
    <cellStyle name="Normalny 2 98 6 2 71 23" xfId="33961"/>
    <cellStyle name="Normalny 2 98 6 2 71 24" xfId="33962"/>
    <cellStyle name="Normalny 2 98 6 2 71 3" xfId="33963"/>
    <cellStyle name="Normalny 2 98 6 2 71 4" xfId="33964"/>
    <cellStyle name="Normalny 2 98 6 2 71 5" xfId="33965"/>
    <cellStyle name="Normalny 2 98 6 2 71 6" xfId="33966"/>
    <cellStyle name="Normalny 2 98 6 2 71 7" xfId="33967"/>
    <cellStyle name="Normalny 2 98 6 2 71 8" xfId="33968"/>
    <cellStyle name="Normalny 2 98 6 2 71 9" xfId="33969"/>
    <cellStyle name="Normalny 2 98 6 2 72" xfId="33970"/>
    <cellStyle name="Normalny 2 98 6 2 73" xfId="33971"/>
    <cellStyle name="Normalny 2 98 6 2 73 2" xfId="33972"/>
    <cellStyle name="Normalny 2 98 6 2 73 2 2" xfId="33973"/>
    <cellStyle name="Normalny 2 98 6 2 73 2 3" xfId="33974"/>
    <cellStyle name="Normalny 2 98 6 2 73 2 4" xfId="33975"/>
    <cellStyle name="Normalny 2 98 6 2 73 2 5" xfId="33976"/>
    <cellStyle name="Normalny 2 98 6 2 73 2 6" xfId="33977"/>
    <cellStyle name="Normalny 2 98 6 2 74" xfId="33978"/>
    <cellStyle name="Normalny 2 98 6 2 74 2" xfId="33979"/>
    <cellStyle name="Normalny 2 98 6 2 74 3" xfId="33980"/>
    <cellStyle name="Normalny 2 98 6 2 74 4" xfId="33981"/>
    <cellStyle name="Normalny 2 98 6 2 74 5" xfId="33982"/>
    <cellStyle name="Normalny 2 98 6 2 74 6" xfId="33983"/>
    <cellStyle name="Normalny 2 98 6 2 75" xfId="33984"/>
    <cellStyle name="Normalny 2 98 6 2 75 2" xfId="33985"/>
    <cellStyle name="Normalny 2 98 6 2 75 3" xfId="33986"/>
    <cellStyle name="Normalny 2 98 6 2 75 4" xfId="33987"/>
    <cellStyle name="Normalny 2 98 6 2 75 5" xfId="33988"/>
    <cellStyle name="Normalny 2 98 6 2 75 6" xfId="33989"/>
    <cellStyle name="Normalny 2 98 6 2 76" xfId="33990"/>
    <cellStyle name="Normalny 2 98 6 2 76 2" xfId="33991"/>
    <cellStyle name="Normalny 2 98 6 2 76 3" xfId="33992"/>
    <cellStyle name="Normalny 2 98 6 2 76 4" xfId="33993"/>
    <cellStyle name="Normalny 2 98 6 2 76 5" xfId="33994"/>
    <cellStyle name="Normalny 2 98 6 2 76 6" xfId="33995"/>
    <cellStyle name="Normalny 2 98 6 2 77" xfId="33996"/>
    <cellStyle name="Normalny 2 98 6 2 77 2" xfId="33997"/>
    <cellStyle name="Normalny 2 98 6 2 77 3" xfId="33998"/>
    <cellStyle name="Normalny 2 98 6 2 77 4" xfId="33999"/>
    <cellStyle name="Normalny 2 98 6 2 77 5" xfId="34000"/>
    <cellStyle name="Normalny 2 98 6 2 77 6" xfId="34001"/>
    <cellStyle name="Normalny 2 98 6 2 78" xfId="34002"/>
    <cellStyle name="Normalny 2 98 6 2 78 2" xfId="34003"/>
    <cellStyle name="Normalny 2 98 6 2 78 3" xfId="34004"/>
    <cellStyle name="Normalny 2 98 6 2 78 4" xfId="34005"/>
    <cellStyle name="Normalny 2 98 6 2 78 5" xfId="34006"/>
    <cellStyle name="Normalny 2 98 6 2 78 6" xfId="34007"/>
    <cellStyle name="Normalny 2 98 6 2 79" xfId="34008"/>
    <cellStyle name="Normalny 2 98 6 2 79 2" xfId="34009"/>
    <cellStyle name="Normalny 2 98 6 2 79 3" xfId="34010"/>
    <cellStyle name="Normalny 2 98 6 2 79 4" xfId="34011"/>
    <cellStyle name="Normalny 2 98 6 2 79 5" xfId="34012"/>
    <cellStyle name="Normalny 2 98 6 2 79 6" xfId="34013"/>
    <cellStyle name="Normalny 2 98 6 2 8" xfId="34014"/>
    <cellStyle name="Normalny 2 98 6 2 8 2" xfId="34015"/>
    <cellStyle name="Normalny 2 98 6 2 8 3" xfId="34016"/>
    <cellStyle name="Normalny 2 98 6 2 8 4" xfId="34017"/>
    <cellStyle name="Normalny 2 98 6 2 8 5" xfId="34018"/>
    <cellStyle name="Normalny 2 98 6 2 8 6" xfId="34019"/>
    <cellStyle name="Normalny 2 98 6 2 80" xfId="34020"/>
    <cellStyle name="Normalny 2 98 6 2 80 2" xfId="34021"/>
    <cellStyle name="Normalny 2 98 6 2 80 3" xfId="34022"/>
    <cellStyle name="Normalny 2 98 6 2 80 4" xfId="34023"/>
    <cellStyle name="Normalny 2 98 6 2 80 5" xfId="34024"/>
    <cellStyle name="Normalny 2 98 6 2 80 6" xfId="34025"/>
    <cellStyle name="Normalny 2 98 6 2 81" xfId="34026"/>
    <cellStyle name="Normalny 2 98 6 2 81 2" xfId="34027"/>
    <cellStyle name="Normalny 2 98 6 2 81 3" xfId="34028"/>
    <cellStyle name="Normalny 2 98 6 2 81 4" xfId="34029"/>
    <cellStyle name="Normalny 2 98 6 2 81 5" xfId="34030"/>
    <cellStyle name="Normalny 2 98 6 2 81 6" xfId="34031"/>
    <cellStyle name="Normalny 2 98 6 2 82" xfId="34032"/>
    <cellStyle name="Normalny 2 98 6 2 82 2" xfId="34033"/>
    <cellStyle name="Normalny 2 98 6 2 82 3" xfId="34034"/>
    <cellStyle name="Normalny 2 98 6 2 82 4" xfId="34035"/>
    <cellStyle name="Normalny 2 98 6 2 82 5" xfId="34036"/>
    <cellStyle name="Normalny 2 98 6 2 82 6" xfId="34037"/>
    <cellStyle name="Normalny 2 98 6 2 83" xfId="34038"/>
    <cellStyle name="Normalny 2 98 6 2 83 2" xfId="34039"/>
    <cellStyle name="Normalny 2 98 6 2 83 3" xfId="34040"/>
    <cellStyle name="Normalny 2 98 6 2 83 4" xfId="34041"/>
    <cellStyle name="Normalny 2 98 6 2 83 5" xfId="34042"/>
    <cellStyle name="Normalny 2 98 6 2 83 6" xfId="34043"/>
    <cellStyle name="Normalny 2 98 6 2 84" xfId="34044"/>
    <cellStyle name="Normalny 2 98 6 2 84 2" xfId="34045"/>
    <cellStyle name="Normalny 2 98 6 2 84 3" xfId="34046"/>
    <cellStyle name="Normalny 2 98 6 2 84 4" xfId="34047"/>
    <cellStyle name="Normalny 2 98 6 2 84 5" xfId="34048"/>
    <cellStyle name="Normalny 2 98 6 2 84 6" xfId="34049"/>
    <cellStyle name="Normalny 2 98 6 2 85" xfId="34050"/>
    <cellStyle name="Normalny 2 98 6 2 85 2" xfId="34051"/>
    <cellStyle name="Normalny 2 98 6 2 85 3" xfId="34052"/>
    <cellStyle name="Normalny 2 98 6 2 85 4" xfId="34053"/>
    <cellStyle name="Normalny 2 98 6 2 85 5" xfId="34054"/>
    <cellStyle name="Normalny 2 98 6 2 85 6" xfId="34055"/>
    <cellStyle name="Normalny 2 98 6 2 86" xfId="34056"/>
    <cellStyle name="Normalny 2 98 6 2 86 2" xfId="34057"/>
    <cellStyle name="Normalny 2 98 6 2 86 3" xfId="34058"/>
    <cellStyle name="Normalny 2 98 6 2 86 4" xfId="34059"/>
    <cellStyle name="Normalny 2 98 6 2 86 5" xfId="34060"/>
    <cellStyle name="Normalny 2 98 6 2 86 6" xfId="34061"/>
    <cellStyle name="Normalny 2 98 6 2 87" xfId="34062"/>
    <cellStyle name="Normalny 2 98 6 2 87 2" xfId="34063"/>
    <cellStyle name="Normalny 2 98 6 2 87 3" xfId="34064"/>
    <cellStyle name="Normalny 2 98 6 2 87 4" xfId="34065"/>
    <cellStyle name="Normalny 2 98 6 2 87 5" xfId="34066"/>
    <cellStyle name="Normalny 2 98 6 2 87 6" xfId="34067"/>
    <cellStyle name="Normalny 2 98 6 2 88" xfId="34068"/>
    <cellStyle name="Normalny 2 98 6 2 88 2" xfId="34069"/>
    <cellStyle name="Normalny 2 98 6 2 88 3" xfId="34070"/>
    <cellStyle name="Normalny 2 98 6 2 88 4" xfId="34071"/>
    <cellStyle name="Normalny 2 98 6 2 88 5" xfId="34072"/>
    <cellStyle name="Normalny 2 98 6 2 88 6" xfId="34073"/>
    <cellStyle name="Normalny 2 98 6 2 89" xfId="34074"/>
    <cellStyle name="Normalny 2 98 6 2 89 2" xfId="34075"/>
    <cellStyle name="Normalny 2 98 6 2 89 3" xfId="34076"/>
    <cellStyle name="Normalny 2 98 6 2 89 4" xfId="34077"/>
    <cellStyle name="Normalny 2 98 6 2 89 5" xfId="34078"/>
    <cellStyle name="Normalny 2 98 6 2 89 6" xfId="34079"/>
    <cellStyle name="Normalny 2 98 6 2 9" xfId="34080"/>
    <cellStyle name="Normalny 2 98 6 2 9 2" xfId="34081"/>
    <cellStyle name="Normalny 2 98 6 2 9 3" xfId="34082"/>
    <cellStyle name="Normalny 2 98 6 2 9 4" xfId="34083"/>
    <cellStyle name="Normalny 2 98 6 2 9 5" xfId="34084"/>
    <cellStyle name="Normalny 2 98 6 2 9 6" xfId="34085"/>
    <cellStyle name="Normalny 2 98 6 2 90" xfId="34086"/>
    <cellStyle name="Normalny 2 98 6 2 90 2" xfId="34087"/>
    <cellStyle name="Normalny 2 98 6 2 90 3" xfId="34088"/>
    <cellStyle name="Normalny 2 98 6 2 90 4" xfId="34089"/>
    <cellStyle name="Normalny 2 98 6 2 90 5" xfId="34090"/>
    <cellStyle name="Normalny 2 98 6 2 90 6" xfId="34091"/>
    <cellStyle name="Normalny 2 98 6 2 91" xfId="34092"/>
    <cellStyle name="Normalny 2 98 6 2 91 2" xfId="34093"/>
    <cellStyle name="Normalny 2 98 6 2 91 3" xfId="34094"/>
    <cellStyle name="Normalny 2 98 6 2 91 4" xfId="34095"/>
    <cellStyle name="Normalny 2 98 6 2 91 5" xfId="34096"/>
    <cellStyle name="Normalny 2 98 6 2 91 6" xfId="34097"/>
    <cellStyle name="Normalny 2 98 6 2 92" xfId="34098"/>
    <cellStyle name="Normalny 2 98 6 2 92 2" xfId="34099"/>
    <cellStyle name="Normalny 2 98 6 2 92 3" xfId="34100"/>
    <cellStyle name="Normalny 2 98 6 2 92 4" xfId="34101"/>
    <cellStyle name="Normalny 2 98 6 2 92 5" xfId="34102"/>
    <cellStyle name="Normalny 2 98 6 2 92 6" xfId="34103"/>
    <cellStyle name="Normalny 2 98 6 2 93" xfId="34104"/>
    <cellStyle name="Normalny 2 98 6 2 93 2" xfId="34105"/>
    <cellStyle name="Normalny 2 98 6 2 93 3" xfId="34106"/>
    <cellStyle name="Normalny 2 98 6 2 93 4" xfId="34107"/>
    <cellStyle name="Normalny 2 98 6 2 93 5" xfId="34108"/>
    <cellStyle name="Normalny 2 98 6 2 93 6" xfId="34109"/>
    <cellStyle name="Normalny 2 98 6 2 94" xfId="34110"/>
    <cellStyle name="Normalny 2 98 6 2 94 2" xfId="34111"/>
    <cellStyle name="Normalny 2 98 6 2 94 3" xfId="34112"/>
    <cellStyle name="Normalny 2 98 6 2 94 4" xfId="34113"/>
    <cellStyle name="Normalny 2 98 6 2 94 5" xfId="34114"/>
    <cellStyle name="Normalny 2 98 6 2 94 6" xfId="34115"/>
    <cellStyle name="Normalny 2 98 6 2 95" xfId="34116"/>
    <cellStyle name="Normalny 2 98 6 2 96" xfId="34117"/>
    <cellStyle name="Normalny 2 98 6 2 97" xfId="34118"/>
    <cellStyle name="Normalny 2 98 6 2 98" xfId="34119"/>
    <cellStyle name="Normalny 2 98 6 2 99" xfId="34120"/>
    <cellStyle name="Normalny 2 98 6 20" xfId="34121"/>
    <cellStyle name="Normalny 2 98 6 21" xfId="34122"/>
    <cellStyle name="Normalny 2 98 6 22" xfId="34123"/>
    <cellStyle name="Normalny 2 98 6 23" xfId="34124"/>
    <cellStyle name="Normalny 2 98 6 24" xfId="34125"/>
    <cellStyle name="Normalny 2 98 6 25" xfId="34126"/>
    <cellStyle name="Normalny 2 98 6 26" xfId="34127"/>
    <cellStyle name="Normalny 2 98 6 27" xfId="34128"/>
    <cellStyle name="Normalny 2 98 6 28" xfId="34129"/>
    <cellStyle name="Normalny 2 98 6 29" xfId="34130"/>
    <cellStyle name="Normalny 2 98 6 3" xfId="34131"/>
    <cellStyle name="Normalny 2 98 6 3 10" xfId="34132"/>
    <cellStyle name="Normalny 2 98 6 3 10 2" xfId="34133"/>
    <cellStyle name="Normalny 2 98 6 3 10 3" xfId="34134"/>
    <cellStyle name="Normalny 2 98 6 3 10 4" xfId="34135"/>
    <cellStyle name="Normalny 2 98 6 3 10 5" xfId="34136"/>
    <cellStyle name="Normalny 2 98 6 3 10 6" xfId="34137"/>
    <cellStyle name="Normalny 2 98 6 3 11" xfId="34138"/>
    <cellStyle name="Normalny 2 98 6 3 11 2" xfId="34139"/>
    <cellStyle name="Normalny 2 98 6 3 11 3" xfId="34140"/>
    <cellStyle name="Normalny 2 98 6 3 11 4" xfId="34141"/>
    <cellStyle name="Normalny 2 98 6 3 11 5" xfId="34142"/>
    <cellStyle name="Normalny 2 98 6 3 11 6" xfId="34143"/>
    <cellStyle name="Normalny 2 98 6 3 12" xfId="34144"/>
    <cellStyle name="Normalny 2 98 6 3 12 2" xfId="34145"/>
    <cellStyle name="Normalny 2 98 6 3 12 3" xfId="34146"/>
    <cellStyle name="Normalny 2 98 6 3 12 4" xfId="34147"/>
    <cellStyle name="Normalny 2 98 6 3 12 5" xfId="34148"/>
    <cellStyle name="Normalny 2 98 6 3 12 6" xfId="34149"/>
    <cellStyle name="Normalny 2 98 6 3 13" xfId="34150"/>
    <cellStyle name="Normalny 2 98 6 3 13 2" xfId="34151"/>
    <cellStyle name="Normalny 2 98 6 3 13 3" xfId="34152"/>
    <cellStyle name="Normalny 2 98 6 3 13 4" xfId="34153"/>
    <cellStyle name="Normalny 2 98 6 3 13 5" xfId="34154"/>
    <cellStyle name="Normalny 2 98 6 3 13 6" xfId="34155"/>
    <cellStyle name="Normalny 2 98 6 3 14" xfId="34156"/>
    <cellStyle name="Normalny 2 98 6 3 14 2" xfId="34157"/>
    <cellStyle name="Normalny 2 98 6 3 14 3" xfId="34158"/>
    <cellStyle name="Normalny 2 98 6 3 14 4" xfId="34159"/>
    <cellStyle name="Normalny 2 98 6 3 14 5" xfId="34160"/>
    <cellStyle name="Normalny 2 98 6 3 14 6" xfId="34161"/>
    <cellStyle name="Normalny 2 98 6 3 15" xfId="34162"/>
    <cellStyle name="Normalny 2 98 6 3 15 2" xfId="34163"/>
    <cellStyle name="Normalny 2 98 6 3 15 3" xfId="34164"/>
    <cellStyle name="Normalny 2 98 6 3 15 4" xfId="34165"/>
    <cellStyle name="Normalny 2 98 6 3 15 5" xfId="34166"/>
    <cellStyle name="Normalny 2 98 6 3 15 6" xfId="34167"/>
    <cellStyle name="Normalny 2 98 6 3 16" xfId="34168"/>
    <cellStyle name="Normalny 2 98 6 3 16 2" xfId="34169"/>
    <cellStyle name="Normalny 2 98 6 3 16 3" xfId="34170"/>
    <cellStyle name="Normalny 2 98 6 3 16 4" xfId="34171"/>
    <cellStyle name="Normalny 2 98 6 3 16 5" xfId="34172"/>
    <cellStyle name="Normalny 2 98 6 3 16 6" xfId="34173"/>
    <cellStyle name="Normalny 2 98 6 3 17" xfId="34174"/>
    <cellStyle name="Normalny 2 98 6 3 17 2" xfId="34175"/>
    <cellStyle name="Normalny 2 98 6 3 17 3" xfId="34176"/>
    <cellStyle name="Normalny 2 98 6 3 17 4" xfId="34177"/>
    <cellStyle name="Normalny 2 98 6 3 17 5" xfId="34178"/>
    <cellStyle name="Normalny 2 98 6 3 17 6" xfId="34179"/>
    <cellStyle name="Normalny 2 98 6 3 18" xfId="34180"/>
    <cellStyle name="Normalny 2 98 6 3 18 2" xfId="34181"/>
    <cellStyle name="Normalny 2 98 6 3 18 3" xfId="34182"/>
    <cellStyle name="Normalny 2 98 6 3 18 4" xfId="34183"/>
    <cellStyle name="Normalny 2 98 6 3 18 5" xfId="34184"/>
    <cellStyle name="Normalny 2 98 6 3 18 6" xfId="34185"/>
    <cellStyle name="Normalny 2 98 6 3 19" xfId="34186"/>
    <cellStyle name="Normalny 2 98 6 3 19 2" xfId="34187"/>
    <cellStyle name="Normalny 2 98 6 3 19 3" xfId="34188"/>
    <cellStyle name="Normalny 2 98 6 3 19 4" xfId="34189"/>
    <cellStyle name="Normalny 2 98 6 3 19 5" xfId="34190"/>
    <cellStyle name="Normalny 2 98 6 3 19 6" xfId="34191"/>
    <cellStyle name="Normalny 2 98 6 3 2" xfId="34192"/>
    <cellStyle name="Normalny 2 98 6 3 2 10" xfId="34193"/>
    <cellStyle name="Normalny 2 98 6 3 2 11" xfId="34194"/>
    <cellStyle name="Normalny 2 98 6 3 2 12" xfId="34195"/>
    <cellStyle name="Normalny 2 98 6 3 2 13" xfId="34196"/>
    <cellStyle name="Normalny 2 98 6 3 2 14" xfId="34197"/>
    <cellStyle name="Normalny 2 98 6 3 2 15" xfId="34198"/>
    <cellStyle name="Normalny 2 98 6 3 2 16" xfId="34199"/>
    <cellStyle name="Normalny 2 98 6 3 2 17" xfId="34200"/>
    <cellStyle name="Normalny 2 98 6 3 2 18" xfId="34201"/>
    <cellStyle name="Normalny 2 98 6 3 2 19" xfId="34202"/>
    <cellStyle name="Normalny 2 98 6 3 2 2" xfId="34203"/>
    <cellStyle name="Normalny 2 98 6 3 2 2 2" xfId="34204"/>
    <cellStyle name="Normalny 2 98 6 3 2 2 3" xfId="34205"/>
    <cellStyle name="Normalny 2 98 6 3 2 2 4" xfId="34206"/>
    <cellStyle name="Normalny 2 98 6 3 2 2 5" xfId="34207"/>
    <cellStyle name="Normalny 2 98 6 3 2 2 6" xfId="34208"/>
    <cellStyle name="Normalny 2 98 6 3 2 20" xfId="34209"/>
    <cellStyle name="Normalny 2 98 6 3 2 21" xfId="34210"/>
    <cellStyle name="Normalny 2 98 6 3 2 22" xfId="34211"/>
    <cellStyle name="Normalny 2 98 6 3 2 23" xfId="34212"/>
    <cellStyle name="Normalny 2 98 6 3 2 24" xfId="34213"/>
    <cellStyle name="Normalny 2 98 6 3 2 3" xfId="34214"/>
    <cellStyle name="Normalny 2 98 6 3 2 4" xfId="34215"/>
    <cellStyle name="Normalny 2 98 6 3 2 5" xfId="34216"/>
    <cellStyle name="Normalny 2 98 6 3 2 6" xfId="34217"/>
    <cellStyle name="Normalny 2 98 6 3 2 7" xfId="34218"/>
    <cellStyle name="Normalny 2 98 6 3 2 8" xfId="34219"/>
    <cellStyle name="Normalny 2 98 6 3 2 9" xfId="34220"/>
    <cellStyle name="Normalny 2 98 6 3 20" xfId="34221"/>
    <cellStyle name="Normalny 2 98 6 3 20 2" xfId="34222"/>
    <cellStyle name="Normalny 2 98 6 3 20 3" xfId="34223"/>
    <cellStyle name="Normalny 2 98 6 3 20 4" xfId="34224"/>
    <cellStyle name="Normalny 2 98 6 3 20 5" xfId="34225"/>
    <cellStyle name="Normalny 2 98 6 3 20 6" xfId="34226"/>
    <cellStyle name="Normalny 2 98 6 3 21" xfId="34227"/>
    <cellStyle name="Normalny 2 98 6 3 21 2" xfId="34228"/>
    <cellStyle name="Normalny 2 98 6 3 21 3" xfId="34229"/>
    <cellStyle name="Normalny 2 98 6 3 21 4" xfId="34230"/>
    <cellStyle name="Normalny 2 98 6 3 21 5" xfId="34231"/>
    <cellStyle name="Normalny 2 98 6 3 21 6" xfId="34232"/>
    <cellStyle name="Normalny 2 98 6 3 22" xfId="34233"/>
    <cellStyle name="Normalny 2 98 6 3 22 2" xfId="34234"/>
    <cellStyle name="Normalny 2 98 6 3 22 3" xfId="34235"/>
    <cellStyle name="Normalny 2 98 6 3 22 4" xfId="34236"/>
    <cellStyle name="Normalny 2 98 6 3 22 5" xfId="34237"/>
    <cellStyle name="Normalny 2 98 6 3 22 6" xfId="34238"/>
    <cellStyle name="Normalny 2 98 6 3 23" xfId="34239"/>
    <cellStyle name="Normalny 2 98 6 3 23 2" xfId="34240"/>
    <cellStyle name="Normalny 2 98 6 3 23 3" xfId="34241"/>
    <cellStyle name="Normalny 2 98 6 3 23 4" xfId="34242"/>
    <cellStyle name="Normalny 2 98 6 3 23 5" xfId="34243"/>
    <cellStyle name="Normalny 2 98 6 3 23 6" xfId="34244"/>
    <cellStyle name="Normalny 2 98 6 3 24" xfId="34245"/>
    <cellStyle name="Normalny 2 98 6 3 24 2" xfId="34246"/>
    <cellStyle name="Normalny 2 98 6 3 24 3" xfId="34247"/>
    <cellStyle name="Normalny 2 98 6 3 24 4" xfId="34248"/>
    <cellStyle name="Normalny 2 98 6 3 24 5" xfId="34249"/>
    <cellStyle name="Normalny 2 98 6 3 24 6" xfId="34250"/>
    <cellStyle name="Normalny 2 98 6 3 25" xfId="34251"/>
    <cellStyle name="Normalny 2 98 6 3 25 2" xfId="34252"/>
    <cellStyle name="Normalny 2 98 6 3 25 3" xfId="34253"/>
    <cellStyle name="Normalny 2 98 6 3 25 4" xfId="34254"/>
    <cellStyle name="Normalny 2 98 6 3 25 5" xfId="34255"/>
    <cellStyle name="Normalny 2 98 6 3 25 6" xfId="34256"/>
    <cellStyle name="Normalny 2 98 6 3 26" xfId="34257"/>
    <cellStyle name="Normalny 2 98 6 3 26 2" xfId="34258"/>
    <cellStyle name="Normalny 2 98 6 3 26 3" xfId="34259"/>
    <cellStyle name="Normalny 2 98 6 3 26 4" xfId="34260"/>
    <cellStyle name="Normalny 2 98 6 3 26 5" xfId="34261"/>
    <cellStyle name="Normalny 2 98 6 3 26 6" xfId="34262"/>
    <cellStyle name="Normalny 2 98 6 3 27" xfId="34263"/>
    <cellStyle name="Normalny 2 98 6 3 28" xfId="34264"/>
    <cellStyle name="Normalny 2 98 6 3 29" xfId="34265"/>
    <cellStyle name="Normalny 2 98 6 3 3" xfId="34266"/>
    <cellStyle name="Normalny 2 98 6 3 30" xfId="34267"/>
    <cellStyle name="Normalny 2 98 6 3 31" xfId="34268"/>
    <cellStyle name="Normalny 2 98 6 3 32" xfId="34269"/>
    <cellStyle name="Normalny 2 98 6 3 4" xfId="34270"/>
    <cellStyle name="Normalny 2 98 6 3 5" xfId="34271"/>
    <cellStyle name="Normalny 2 98 6 3 5 2" xfId="34272"/>
    <cellStyle name="Normalny 2 98 6 3 5 2 2" xfId="34273"/>
    <cellStyle name="Normalny 2 98 6 3 5 2 3" xfId="34274"/>
    <cellStyle name="Normalny 2 98 6 3 5 2 4" xfId="34275"/>
    <cellStyle name="Normalny 2 98 6 3 5 2 5" xfId="34276"/>
    <cellStyle name="Normalny 2 98 6 3 5 2 6" xfId="34277"/>
    <cellStyle name="Normalny 2 98 6 3 6" xfId="34278"/>
    <cellStyle name="Normalny 2 98 6 3 6 2" xfId="34279"/>
    <cellStyle name="Normalny 2 98 6 3 6 3" xfId="34280"/>
    <cellStyle name="Normalny 2 98 6 3 6 4" xfId="34281"/>
    <cellStyle name="Normalny 2 98 6 3 6 5" xfId="34282"/>
    <cellStyle name="Normalny 2 98 6 3 6 6" xfId="34283"/>
    <cellStyle name="Normalny 2 98 6 3 7" xfId="34284"/>
    <cellStyle name="Normalny 2 98 6 3 7 2" xfId="34285"/>
    <cellStyle name="Normalny 2 98 6 3 7 3" xfId="34286"/>
    <cellStyle name="Normalny 2 98 6 3 7 4" xfId="34287"/>
    <cellStyle name="Normalny 2 98 6 3 7 5" xfId="34288"/>
    <cellStyle name="Normalny 2 98 6 3 7 6" xfId="34289"/>
    <cellStyle name="Normalny 2 98 6 3 8" xfId="34290"/>
    <cellStyle name="Normalny 2 98 6 3 8 2" xfId="34291"/>
    <cellStyle name="Normalny 2 98 6 3 8 3" xfId="34292"/>
    <cellStyle name="Normalny 2 98 6 3 8 4" xfId="34293"/>
    <cellStyle name="Normalny 2 98 6 3 8 5" xfId="34294"/>
    <cellStyle name="Normalny 2 98 6 3 8 6" xfId="34295"/>
    <cellStyle name="Normalny 2 98 6 3 9" xfId="34296"/>
    <cellStyle name="Normalny 2 98 6 3 9 2" xfId="34297"/>
    <cellStyle name="Normalny 2 98 6 3 9 3" xfId="34298"/>
    <cellStyle name="Normalny 2 98 6 3 9 4" xfId="34299"/>
    <cellStyle name="Normalny 2 98 6 3 9 5" xfId="34300"/>
    <cellStyle name="Normalny 2 98 6 3 9 6" xfId="34301"/>
    <cellStyle name="Normalny 2 98 6 30" xfId="34302"/>
    <cellStyle name="Normalny 2 98 6 31" xfId="34303"/>
    <cellStyle name="Normalny 2 98 6 32" xfId="34304"/>
    <cellStyle name="Normalny 2 98 6 33" xfId="34305"/>
    <cellStyle name="Normalny 2 98 6 34" xfId="34306"/>
    <cellStyle name="Normalny 2 98 6 35" xfId="34307"/>
    <cellStyle name="Normalny 2 98 6 36" xfId="34308"/>
    <cellStyle name="Normalny 2 98 6 37" xfId="34309"/>
    <cellStyle name="Normalny 2 98 6 38" xfId="34310"/>
    <cellStyle name="Normalny 2 98 6 39" xfId="34311"/>
    <cellStyle name="Normalny 2 98 6 4" xfId="34312"/>
    <cellStyle name="Normalny 2 98 6 40" xfId="34313"/>
    <cellStyle name="Normalny 2 98 6 41" xfId="34314"/>
    <cellStyle name="Normalny 2 98 6 42" xfId="34315"/>
    <cellStyle name="Normalny 2 98 6 43" xfId="34316"/>
    <cellStyle name="Normalny 2 98 6 44" xfId="34317"/>
    <cellStyle name="Normalny 2 98 6 45" xfId="34318"/>
    <cellStyle name="Normalny 2 98 6 46" xfId="34319"/>
    <cellStyle name="Normalny 2 98 6 47" xfId="34320"/>
    <cellStyle name="Normalny 2 98 6 48" xfId="34321"/>
    <cellStyle name="Normalny 2 98 6 49" xfId="34322"/>
    <cellStyle name="Normalny 2 98 6 5" xfId="34323"/>
    <cellStyle name="Normalny 2 98 6 50" xfId="34324"/>
    <cellStyle name="Normalny 2 98 6 51" xfId="34325"/>
    <cellStyle name="Normalny 2 98 6 52" xfId="34326"/>
    <cellStyle name="Normalny 2 98 6 53" xfId="34327"/>
    <cellStyle name="Normalny 2 98 6 54" xfId="34328"/>
    <cellStyle name="Normalny 2 98 6 55" xfId="34329"/>
    <cellStyle name="Normalny 2 98 6 56" xfId="34330"/>
    <cellStyle name="Normalny 2 98 6 57" xfId="34331"/>
    <cellStyle name="Normalny 2 98 6 58" xfId="34332"/>
    <cellStyle name="Normalny 2 98 6 59" xfId="34333"/>
    <cellStyle name="Normalny 2 98 6 6" xfId="34334"/>
    <cellStyle name="Normalny 2 98 6 60" xfId="34335"/>
    <cellStyle name="Normalny 2 98 6 61" xfId="34336"/>
    <cellStyle name="Normalny 2 98 6 62" xfId="34337"/>
    <cellStyle name="Normalny 2 98 6 63" xfId="34338"/>
    <cellStyle name="Normalny 2 98 6 64" xfId="34339"/>
    <cellStyle name="Normalny 2 98 6 65" xfId="34340"/>
    <cellStyle name="Normalny 2 98 6 66" xfId="34341"/>
    <cellStyle name="Normalny 2 98 6 67" xfId="34342"/>
    <cellStyle name="Normalny 2 98 6 68" xfId="34343"/>
    <cellStyle name="Normalny 2 98 6 69" xfId="34344"/>
    <cellStyle name="Normalny 2 98 6 7" xfId="34345"/>
    <cellStyle name="Normalny 2 98 6 70" xfId="34346"/>
    <cellStyle name="Normalny 2 98 6 71" xfId="34347"/>
    <cellStyle name="Normalny 2 98 6 72" xfId="34348"/>
    <cellStyle name="Normalny 2 98 6 73" xfId="34349"/>
    <cellStyle name="Normalny 2 98 6 73 10" xfId="34350"/>
    <cellStyle name="Normalny 2 98 6 73 10 2" xfId="34351"/>
    <cellStyle name="Normalny 2 98 6 73 10 3" xfId="34352"/>
    <cellStyle name="Normalny 2 98 6 73 10 4" xfId="34353"/>
    <cellStyle name="Normalny 2 98 6 73 10 5" xfId="34354"/>
    <cellStyle name="Normalny 2 98 6 73 10 6" xfId="34355"/>
    <cellStyle name="Normalny 2 98 6 73 11" xfId="34356"/>
    <cellStyle name="Normalny 2 98 6 73 11 2" xfId="34357"/>
    <cellStyle name="Normalny 2 98 6 73 11 3" xfId="34358"/>
    <cellStyle name="Normalny 2 98 6 73 11 4" xfId="34359"/>
    <cellStyle name="Normalny 2 98 6 73 11 5" xfId="34360"/>
    <cellStyle name="Normalny 2 98 6 73 11 6" xfId="34361"/>
    <cellStyle name="Normalny 2 98 6 73 12" xfId="34362"/>
    <cellStyle name="Normalny 2 98 6 73 12 2" xfId="34363"/>
    <cellStyle name="Normalny 2 98 6 73 12 3" xfId="34364"/>
    <cellStyle name="Normalny 2 98 6 73 12 4" xfId="34365"/>
    <cellStyle name="Normalny 2 98 6 73 12 5" xfId="34366"/>
    <cellStyle name="Normalny 2 98 6 73 12 6" xfId="34367"/>
    <cellStyle name="Normalny 2 98 6 73 13" xfId="34368"/>
    <cellStyle name="Normalny 2 98 6 73 13 2" xfId="34369"/>
    <cellStyle name="Normalny 2 98 6 73 13 3" xfId="34370"/>
    <cellStyle name="Normalny 2 98 6 73 13 4" xfId="34371"/>
    <cellStyle name="Normalny 2 98 6 73 13 5" xfId="34372"/>
    <cellStyle name="Normalny 2 98 6 73 13 6" xfId="34373"/>
    <cellStyle name="Normalny 2 98 6 73 14" xfId="34374"/>
    <cellStyle name="Normalny 2 98 6 73 14 2" xfId="34375"/>
    <cellStyle name="Normalny 2 98 6 73 14 3" xfId="34376"/>
    <cellStyle name="Normalny 2 98 6 73 14 4" xfId="34377"/>
    <cellStyle name="Normalny 2 98 6 73 14 5" xfId="34378"/>
    <cellStyle name="Normalny 2 98 6 73 14 6" xfId="34379"/>
    <cellStyle name="Normalny 2 98 6 73 15" xfId="34380"/>
    <cellStyle name="Normalny 2 98 6 73 15 2" xfId="34381"/>
    <cellStyle name="Normalny 2 98 6 73 15 3" xfId="34382"/>
    <cellStyle name="Normalny 2 98 6 73 15 4" xfId="34383"/>
    <cellStyle name="Normalny 2 98 6 73 15 5" xfId="34384"/>
    <cellStyle name="Normalny 2 98 6 73 15 6" xfId="34385"/>
    <cellStyle name="Normalny 2 98 6 73 16" xfId="34386"/>
    <cellStyle name="Normalny 2 98 6 73 16 2" xfId="34387"/>
    <cellStyle name="Normalny 2 98 6 73 16 3" xfId="34388"/>
    <cellStyle name="Normalny 2 98 6 73 16 4" xfId="34389"/>
    <cellStyle name="Normalny 2 98 6 73 16 5" xfId="34390"/>
    <cellStyle name="Normalny 2 98 6 73 16 6" xfId="34391"/>
    <cellStyle name="Normalny 2 98 6 73 17" xfId="34392"/>
    <cellStyle name="Normalny 2 98 6 73 17 2" xfId="34393"/>
    <cellStyle name="Normalny 2 98 6 73 17 3" xfId="34394"/>
    <cellStyle name="Normalny 2 98 6 73 17 4" xfId="34395"/>
    <cellStyle name="Normalny 2 98 6 73 17 5" xfId="34396"/>
    <cellStyle name="Normalny 2 98 6 73 17 6" xfId="34397"/>
    <cellStyle name="Normalny 2 98 6 73 18" xfId="34398"/>
    <cellStyle name="Normalny 2 98 6 73 18 2" xfId="34399"/>
    <cellStyle name="Normalny 2 98 6 73 18 3" xfId="34400"/>
    <cellStyle name="Normalny 2 98 6 73 18 4" xfId="34401"/>
    <cellStyle name="Normalny 2 98 6 73 18 5" xfId="34402"/>
    <cellStyle name="Normalny 2 98 6 73 18 6" xfId="34403"/>
    <cellStyle name="Normalny 2 98 6 73 19" xfId="34404"/>
    <cellStyle name="Normalny 2 98 6 73 19 2" xfId="34405"/>
    <cellStyle name="Normalny 2 98 6 73 19 3" xfId="34406"/>
    <cellStyle name="Normalny 2 98 6 73 19 4" xfId="34407"/>
    <cellStyle name="Normalny 2 98 6 73 19 5" xfId="34408"/>
    <cellStyle name="Normalny 2 98 6 73 19 6" xfId="34409"/>
    <cellStyle name="Normalny 2 98 6 73 2" xfId="34410"/>
    <cellStyle name="Normalny 2 98 6 73 2 2" xfId="34411"/>
    <cellStyle name="Normalny 2 98 6 73 2 2 2" xfId="34412"/>
    <cellStyle name="Normalny 2 98 6 73 2 2 3" xfId="34413"/>
    <cellStyle name="Normalny 2 98 6 73 2 2 4" xfId="34414"/>
    <cellStyle name="Normalny 2 98 6 73 2 2 5" xfId="34415"/>
    <cellStyle name="Normalny 2 98 6 73 2 2 6" xfId="34416"/>
    <cellStyle name="Normalny 2 98 6 73 20" xfId="34417"/>
    <cellStyle name="Normalny 2 98 6 73 20 2" xfId="34418"/>
    <cellStyle name="Normalny 2 98 6 73 20 3" xfId="34419"/>
    <cellStyle name="Normalny 2 98 6 73 20 4" xfId="34420"/>
    <cellStyle name="Normalny 2 98 6 73 20 5" xfId="34421"/>
    <cellStyle name="Normalny 2 98 6 73 20 6" xfId="34422"/>
    <cellStyle name="Normalny 2 98 6 73 21" xfId="34423"/>
    <cellStyle name="Normalny 2 98 6 73 21 2" xfId="34424"/>
    <cellStyle name="Normalny 2 98 6 73 21 3" xfId="34425"/>
    <cellStyle name="Normalny 2 98 6 73 21 4" xfId="34426"/>
    <cellStyle name="Normalny 2 98 6 73 21 5" xfId="34427"/>
    <cellStyle name="Normalny 2 98 6 73 21 6" xfId="34428"/>
    <cellStyle name="Normalny 2 98 6 73 22" xfId="34429"/>
    <cellStyle name="Normalny 2 98 6 73 22 2" xfId="34430"/>
    <cellStyle name="Normalny 2 98 6 73 22 3" xfId="34431"/>
    <cellStyle name="Normalny 2 98 6 73 22 4" xfId="34432"/>
    <cellStyle name="Normalny 2 98 6 73 22 5" xfId="34433"/>
    <cellStyle name="Normalny 2 98 6 73 22 6" xfId="34434"/>
    <cellStyle name="Normalny 2 98 6 73 23" xfId="34435"/>
    <cellStyle name="Normalny 2 98 6 73 23 2" xfId="34436"/>
    <cellStyle name="Normalny 2 98 6 73 23 3" xfId="34437"/>
    <cellStyle name="Normalny 2 98 6 73 23 4" xfId="34438"/>
    <cellStyle name="Normalny 2 98 6 73 23 5" xfId="34439"/>
    <cellStyle name="Normalny 2 98 6 73 23 6" xfId="34440"/>
    <cellStyle name="Normalny 2 98 6 73 24" xfId="34441"/>
    <cellStyle name="Normalny 2 98 6 73 24 2" xfId="34442"/>
    <cellStyle name="Normalny 2 98 6 73 24 3" xfId="34443"/>
    <cellStyle name="Normalny 2 98 6 73 24 4" xfId="34444"/>
    <cellStyle name="Normalny 2 98 6 73 24 5" xfId="34445"/>
    <cellStyle name="Normalny 2 98 6 73 24 6" xfId="34446"/>
    <cellStyle name="Normalny 2 98 6 73 25" xfId="34447"/>
    <cellStyle name="Normalny 2 98 6 73 26" xfId="34448"/>
    <cellStyle name="Normalny 2 98 6 73 27" xfId="34449"/>
    <cellStyle name="Normalny 2 98 6 73 28" xfId="34450"/>
    <cellStyle name="Normalny 2 98 6 73 3" xfId="34451"/>
    <cellStyle name="Normalny 2 98 6 73 3 2" xfId="34452"/>
    <cellStyle name="Normalny 2 98 6 73 3 3" xfId="34453"/>
    <cellStyle name="Normalny 2 98 6 73 3 4" xfId="34454"/>
    <cellStyle name="Normalny 2 98 6 73 3 5" xfId="34455"/>
    <cellStyle name="Normalny 2 98 6 73 3 6" xfId="34456"/>
    <cellStyle name="Normalny 2 98 6 73 4" xfId="34457"/>
    <cellStyle name="Normalny 2 98 6 73 4 2" xfId="34458"/>
    <cellStyle name="Normalny 2 98 6 73 4 3" xfId="34459"/>
    <cellStyle name="Normalny 2 98 6 73 4 4" xfId="34460"/>
    <cellStyle name="Normalny 2 98 6 73 4 5" xfId="34461"/>
    <cellStyle name="Normalny 2 98 6 73 4 6" xfId="34462"/>
    <cellStyle name="Normalny 2 98 6 73 5" xfId="34463"/>
    <cellStyle name="Normalny 2 98 6 73 5 2" xfId="34464"/>
    <cellStyle name="Normalny 2 98 6 73 5 3" xfId="34465"/>
    <cellStyle name="Normalny 2 98 6 73 5 4" xfId="34466"/>
    <cellStyle name="Normalny 2 98 6 73 5 5" xfId="34467"/>
    <cellStyle name="Normalny 2 98 6 73 5 6" xfId="34468"/>
    <cellStyle name="Normalny 2 98 6 73 6" xfId="34469"/>
    <cellStyle name="Normalny 2 98 6 73 6 2" xfId="34470"/>
    <cellStyle name="Normalny 2 98 6 73 6 3" xfId="34471"/>
    <cellStyle name="Normalny 2 98 6 73 6 4" xfId="34472"/>
    <cellStyle name="Normalny 2 98 6 73 6 5" xfId="34473"/>
    <cellStyle name="Normalny 2 98 6 73 6 6" xfId="34474"/>
    <cellStyle name="Normalny 2 98 6 73 7" xfId="34475"/>
    <cellStyle name="Normalny 2 98 6 73 7 2" xfId="34476"/>
    <cellStyle name="Normalny 2 98 6 73 7 3" xfId="34477"/>
    <cellStyle name="Normalny 2 98 6 73 7 4" xfId="34478"/>
    <cellStyle name="Normalny 2 98 6 73 7 5" xfId="34479"/>
    <cellStyle name="Normalny 2 98 6 73 7 6" xfId="34480"/>
    <cellStyle name="Normalny 2 98 6 73 8" xfId="34481"/>
    <cellStyle name="Normalny 2 98 6 73 8 2" xfId="34482"/>
    <cellStyle name="Normalny 2 98 6 73 8 3" xfId="34483"/>
    <cellStyle name="Normalny 2 98 6 73 8 4" xfId="34484"/>
    <cellStyle name="Normalny 2 98 6 73 8 5" xfId="34485"/>
    <cellStyle name="Normalny 2 98 6 73 8 6" xfId="34486"/>
    <cellStyle name="Normalny 2 98 6 73 9" xfId="34487"/>
    <cellStyle name="Normalny 2 98 6 73 9 2" xfId="34488"/>
    <cellStyle name="Normalny 2 98 6 73 9 3" xfId="34489"/>
    <cellStyle name="Normalny 2 98 6 73 9 4" xfId="34490"/>
    <cellStyle name="Normalny 2 98 6 73 9 5" xfId="34491"/>
    <cellStyle name="Normalny 2 98 6 73 9 6" xfId="34492"/>
    <cellStyle name="Normalny 2 98 6 74" xfId="34493"/>
    <cellStyle name="Normalny 2 98 6 74 2" xfId="34494"/>
    <cellStyle name="Normalny 2 98 6 74 3" xfId="34495"/>
    <cellStyle name="Normalny 2 98 6 74 4" xfId="34496"/>
    <cellStyle name="Normalny 2 98 6 74 5" xfId="34497"/>
    <cellStyle name="Normalny 2 98 6 74 6" xfId="34498"/>
    <cellStyle name="Normalny 2 98 6 75" xfId="34499"/>
    <cellStyle name="Normalny 2 98 6 75 2" xfId="34500"/>
    <cellStyle name="Normalny 2 98 6 75 3" xfId="34501"/>
    <cellStyle name="Normalny 2 98 6 75 4" xfId="34502"/>
    <cellStyle name="Normalny 2 98 6 75 5" xfId="34503"/>
    <cellStyle name="Normalny 2 98 6 75 6" xfId="34504"/>
    <cellStyle name="Normalny 2 98 6 76" xfId="34505"/>
    <cellStyle name="Normalny 2 98 6 77" xfId="34506"/>
    <cellStyle name="Normalny 2 98 6 78" xfId="34507"/>
    <cellStyle name="Normalny 2 98 6 79" xfId="34508"/>
    <cellStyle name="Normalny 2 98 6 8" xfId="34509"/>
    <cellStyle name="Normalny 2 98 6 80" xfId="34510"/>
    <cellStyle name="Normalny 2 98 6 81" xfId="34511"/>
    <cellStyle name="Normalny 2 98 6 82" xfId="34512"/>
    <cellStyle name="Normalny 2 98 6 83" xfId="34513"/>
    <cellStyle name="Normalny 2 98 6 84" xfId="34514"/>
    <cellStyle name="Normalny 2 98 6 85" xfId="34515"/>
    <cellStyle name="Normalny 2 98 6 86" xfId="34516"/>
    <cellStyle name="Normalny 2 98 6 87" xfId="34517"/>
    <cellStyle name="Normalny 2 98 6 88" xfId="34518"/>
    <cellStyle name="Normalny 2 98 6 89" xfId="34519"/>
    <cellStyle name="Normalny 2 98 6 9" xfId="34520"/>
    <cellStyle name="Normalny 2 98 6 90" xfId="34521"/>
    <cellStyle name="Normalny 2 98 6 91" xfId="34522"/>
    <cellStyle name="Normalny 2 98 6 92" xfId="34523"/>
    <cellStyle name="Normalny 2 98 6 93" xfId="34524"/>
    <cellStyle name="Normalny 2 98 6 94" xfId="34525"/>
    <cellStyle name="Normalny 2 98 6 95" xfId="34526"/>
    <cellStyle name="Normalny 2 98 6 96" xfId="34527"/>
    <cellStyle name="Normalny 2 98 6 97" xfId="34528"/>
    <cellStyle name="Normalny 2 98 6 97 2" xfId="34529"/>
    <cellStyle name="Normalny 2 98 6 97 3" xfId="34530"/>
    <cellStyle name="Normalny 2 98 6 97 4" xfId="34531"/>
    <cellStyle name="Normalny 2 98 6 97 5" xfId="34532"/>
    <cellStyle name="Normalny 2 98 6 97 6" xfId="34533"/>
    <cellStyle name="Normalny 2 98 6 98" xfId="34534"/>
    <cellStyle name="Normalny 2 98 6 98 2" xfId="34535"/>
    <cellStyle name="Normalny 2 98 6 98 3" xfId="34536"/>
    <cellStyle name="Normalny 2 98 6 98 4" xfId="34537"/>
    <cellStyle name="Normalny 2 98 6 98 5" xfId="34538"/>
    <cellStyle name="Normalny 2 98 6 98 6" xfId="34539"/>
    <cellStyle name="Normalny 2 98 60" xfId="34540"/>
    <cellStyle name="Normalny 2 98 60 2" xfId="34541"/>
    <cellStyle name="Normalny 2 98 60 3" xfId="34542"/>
    <cellStyle name="Normalny 2 98 60 4" xfId="34543"/>
    <cellStyle name="Normalny 2 98 60 5" xfId="34544"/>
    <cellStyle name="Normalny 2 98 60 6" xfId="34545"/>
    <cellStyle name="Normalny 2 98 61" xfId="34546"/>
    <cellStyle name="Normalny 2 98 61 2" xfId="34547"/>
    <cellStyle name="Normalny 2 98 61 3" xfId="34548"/>
    <cellStyle name="Normalny 2 98 61 4" xfId="34549"/>
    <cellStyle name="Normalny 2 98 61 5" xfId="34550"/>
    <cellStyle name="Normalny 2 98 61 6" xfId="34551"/>
    <cellStyle name="Normalny 2 98 62" xfId="34552"/>
    <cellStyle name="Normalny 2 98 62 2" xfId="34553"/>
    <cellStyle name="Normalny 2 98 62 3" xfId="34554"/>
    <cellStyle name="Normalny 2 98 62 4" xfId="34555"/>
    <cellStyle name="Normalny 2 98 62 5" xfId="34556"/>
    <cellStyle name="Normalny 2 98 62 6" xfId="34557"/>
    <cellStyle name="Normalny 2 98 63" xfId="34558"/>
    <cellStyle name="Normalny 2 98 63 2" xfId="34559"/>
    <cellStyle name="Normalny 2 98 63 3" xfId="34560"/>
    <cellStyle name="Normalny 2 98 63 4" xfId="34561"/>
    <cellStyle name="Normalny 2 98 63 5" xfId="34562"/>
    <cellStyle name="Normalny 2 98 63 6" xfId="34563"/>
    <cellStyle name="Normalny 2 98 64" xfId="34564"/>
    <cellStyle name="Normalny 2 98 64 2" xfId="34565"/>
    <cellStyle name="Normalny 2 98 64 3" xfId="34566"/>
    <cellStyle name="Normalny 2 98 64 4" xfId="34567"/>
    <cellStyle name="Normalny 2 98 64 5" xfId="34568"/>
    <cellStyle name="Normalny 2 98 64 6" xfId="34569"/>
    <cellStyle name="Normalny 2 98 65" xfId="34570"/>
    <cellStyle name="Normalny 2 98 65 2" xfId="34571"/>
    <cellStyle name="Normalny 2 98 65 3" xfId="34572"/>
    <cellStyle name="Normalny 2 98 65 4" xfId="34573"/>
    <cellStyle name="Normalny 2 98 65 5" xfId="34574"/>
    <cellStyle name="Normalny 2 98 65 6" xfId="34575"/>
    <cellStyle name="Normalny 2 98 66" xfId="34576"/>
    <cellStyle name="Normalny 2 98 66 2" xfId="34577"/>
    <cellStyle name="Normalny 2 98 66 3" xfId="34578"/>
    <cellStyle name="Normalny 2 98 66 4" xfId="34579"/>
    <cellStyle name="Normalny 2 98 66 5" xfId="34580"/>
    <cellStyle name="Normalny 2 98 66 6" xfId="34581"/>
    <cellStyle name="Normalny 2 98 67" xfId="34582"/>
    <cellStyle name="Normalny 2 98 67 2" xfId="34583"/>
    <cellStyle name="Normalny 2 98 67 3" xfId="34584"/>
    <cellStyle name="Normalny 2 98 67 4" xfId="34585"/>
    <cellStyle name="Normalny 2 98 67 5" xfId="34586"/>
    <cellStyle name="Normalny 2 98 67 6" xfId="34587"/>
    <cellStyle name="Normalny 2 98 68" xfId="34588"/>
    <cellStyle name="Normalny 2 98 68 2" xfId="34589"/>
    <cellStyle name="Normalny 2 98 68 3" xfId="34590"/>
    <cellStyle name="Normalny 2 98 68 4" xfId="34591"/>
    <cellStyle name="Normalny 2 98 68 5" xfId="34592"/>
    <cellStyle name="Normalny 2 98 68 6" xfId="34593"/>
    <cellStyle name="Normalny 2 98 69" xfId="34594"/>
    <cellStyle name="Normalny 2 98 69 2" xfId="34595"/>
    <cellStyle name="Normalny 2 98 69 3" xfId="34596"/>
    <cellStyle name="Normalny 2 98 69 4" xfId="34597"/>
    <cellStyle name="Normalny 2 98 69 5" xfId="34598"/>
    <cellStyle name="Normalny 2 98 69 6" xfId="34599"/>
    <cellStyle name="Normalny 2 98 7" xfId="34600"/>
    <cellStyle name="Normalny 2 98 7 10" xfId="34601"/>
    <cellStyle name="Normalny 2 98 7 10 2" xfId="34602"/>
    <cellStyle name="Normalny 2 98 7 10 3" xfId="34603"/>
    <cellStyle name="Normalny 2 98 7 10 4" xfId="34604"/>
    <cellStyle name="Normalny 2 98 7 10 5" xfId="34605"/>
    <cellStyle name="Normalny 2 98 7 10 6" xfId="34606"/>
    <cellStyle name="Normalny 2 98 7 11" xfId="34607"/>
    <cellStyle name="Normalny 2 98 7 11 2" xfId="34608"/>
    <cellStyle name="Normalny 2 98 7 11 3" xfId="34609"/>
    <cellStyle name="Normalny 2 98 7 11 4" xfId="34610"/>
    <cellStyle name="Normalny 2 98 7 11 5" xfId="34611"/>
    <cellStyle name="Normalny 2 98 7 11 6" xfId="34612"/>
    <cellStyle name="Normalny 2 98 7 12" xfId="34613"/>
    <cellStyle name="Normalny 2 98 7 12 2" xfId="34614"/>
    <cellStyle name="Normalny 2 98 7 12 3" xfId="34615"/>
    <cellStyle name="Normalny 2 98 7 12 4" xfId="34616"/>
    <cellStyle name="Normalny 2 98 7 12 5" xfId="34617"/>
    <cellStyle name="Normalny 2 98 7 12 6" xfId="34618"/>
    <cellStyle name="Normalny 2 98 7 13" xfId="34619"/>
    <cellStyle name="Normalny 2 98 7 13 2" xfId="34620"/>
    <cellStyle name="Normalny 2 98 7 13 3" xfId="34621"/>
    <cellStyle name="Normalny 2 98 7 13 4" xfId="34622"/>
    <cellStyle name="Normalny 2 98 7 13 5" xfId="34623"/>
    <cellStyle name="Normalny 2 98 7 13 6" xfId="34624"/>
    <cellStyle name="Normalny 2 98 7 2" xfId="34625"/>
    <cellStyle name="Normalny 2 98 7 2 2" xfId="34626"/>
    <cellStyle name="Normalny 2 98 7 2 3" xfId="34627"/>
    <cellStyle name="Normalny 2 98 7 2 4" xfId="34628"/>
    <cellStyle name="Normalny 2 98 7 2 5" xfId="34629"/>
    <cellStyle name="Normalny 2 98 7 2 6" xfId="34630"/>
    <cellStyle name="Normalny 2 98 7 3" xfId="34631"/>
    <cellStyle name="Normalny 2 98 7 3 2" xfId="34632"/>
    <cellStyle name="Normalny 2 98 7 3 3" xfId="34633"/>
    <cellStyle name="Normalny 2 98 7 3 4" xfId="34634"/>
    <cellStyle name="Normalny 2 98 7 3 5" xfId="34635"/>
    <cellStyle name="Normalny 2 98 7 3 6" xfId="34636"/>
    <cellStyle name="Normalny 2 98 7 4" xfId="34637"/>
    <cellStyle name="Normalny 2 98 7 4 2" xfId="34638"/>
    <cellStyle name="Normalny 2 98 7 4 3" xfId="34639"/>
    <cellStyle name="Normalny 2 98 7 4 4" xfId="34640"/>
    <cellStyle name="Normalny 2 98 7 4 5" xfId="34641"/>
    <cellStyle name="Normalny 2 98 7 4 6" xfId="34642"/>
    <cellStyle name="Normalny 2 98 7 5" xfId="34643"/>
    <cellStyle name="Normalny 2 98 7 5 2" xfId="34644"/>
    <cellStyle name="Normalny 2 98 7 5 3" xfId="34645"/>
    <cellStyle name="Normalny 2 98 7 5 4" xfId="34646"/>
    <cellStyle name="Normalny 2 98 7 5 5" xfId="34647"/>
    <cellStyle name="Normalny 2 98 7 5 6" xfId="34648"/>
    <cellStyle name="Normalny 2 98 7 6" xfId="34649"/>
    <cellStyle name="Normalny 2 98 7 6 2" xfId="34650"/>
    <cellStyle name="Normalny 2 98 7 6 3" xfId="34651"/>
    <cellStyle name="Normalny 2 98 7 6 4" xfId="34652"/>
    <cellStyle name="Normalny 2 98 7 6 5" xfId="34653"/>
    <cellStyle name="Normalny 2 98 7 6 6" xfId="34654"/>
    <cellStyle name="Normalny 2 98 7 7" xfId="34655"/>
    <cellStyle name="Normalny 2 98 7 7 2" xfId="34656"/>
    <cellStyle name="Normalny 2 98 7 7 3" xfId="34657"/>
    <cellStyle name="Normalny 2 98 7 7 4" xfId="34658"/>
    <cellStyle name="Normalny 2 98 7 7 5" xfId="34659"/>
    <cellStyle name="Normalny 2 98 7 7 6" xfId="34660"/>
    <cellStyle name="Normalny 2 98 7 8" xfId="34661"/>
    <cellStyle name="Normalny 2 98 7 8 2" xfId="34662"/>
    <cellStyle name="Normalny 2 98 7 8 3" xfId="34663"/>
    <cellStyle name="Normalny 2 98 7 8 4" xfId="34664"/>
    <cellStyle name="Normalny 2 98 7 8 5" xfId="34665"/>
    <cellStyle name="Normalny 2 98 7 8 6" xfId="34666"/>
    <cellStyle name="Normalny 2 98 7 9" xfId="34667"/>
    <cellStyle name="Normalny 2 98 7 9 2" xfId="34668"/>
    <cellStyle name="Normalny 2 98 7 9 3" xfId="34669"/>
    <cellStyle name="Normalny 2 98 7 9 4" xfId="34670"/>
    <cellStyle name="Normalny 2 98 7 9 5" xfId="34671"/>
    <cellStyle name="Normalny 2 98 7 9 6" xfId="34672"/>
    <cellStyle name="Normalny 2 98 70" xfId="34673"/>
    <cellStyle name="Normalny 2 98 70 2" xfId="34674"/>
    <cellStyle name="Normalny 2 98 70 3" xfId="34675"/>
    <cellStyle name="Normalny 2 98 70 4" xfId="34676"/>
    <cellStyle name="Normalny 2 98 70 5" xfId="34677"/>
    <cellStyle name="Normalny 2 98 70 6" xfId="34678"/>
    <cellStyle name="Normalny 2 98 71" xfId="34679"/>
    <cellStyle name="Normalny 2 98 71 2" xfId="34680"/>
    <cellStyle name="Normalny 2 98 71 3" xfId="34681"/>
    <cellStyle name="Normalny 2 98 71 4" xfId="34682"/>
    <cellStyle name="Normalny 2 98 71 5" xfId="34683"/>
    <cellStyle name="Normalny 2 98 71 6" xfId="34684"/>
    <cellStyle name="Normalny 2 98 72" xfId="34685"/>
    <cellStyle name="Normalny 2 98 72 2" xfId="34686"/>
    <cellStyle name="Normalny 2 98 72 3" xfId="34687"/>
    <cellStyle name="Normalny 2 98 72 4" xfId="34688"/>
    <cellStyle name="Normalny 2 98 72 5" xfId="34689"/>
    <cellStyle name="Normalny 2 98 72 6" xfId="34690"/>
    <cellStyle name="Normalny 2 98 73" xfId="34691"/>
    <cellStyle name="Normalny 2 98 73 2" xfId="34692"/>
    <cellStyle name="Normalny 2 98 73 3" xfId="34693"/>
    <cellStyle name="Normalny 2 98 73 4" xfId="34694"/>
    <cellStyle name="Normalny 2 98 73 5" xfId="34695"/>
    <cellStyle name="Normalny 2 98 73 6" xfId="34696"/>
    <cellStyle name="Normalny 2 98 74" xfId="34697"/>
    <cellStyle name="Normalny 2 98 74 2" xfId="34698"/>
    <cellStyle name="Normalny 2 98 74 3" xfId="34699"/>
    <cellStyle name="Normalny 2 98 74 4" xfId="34700"/>
    <cellStyle name="Normalny 2 98 74 5" xfId="34701"/>
    <cellStyle name="Normalny 2 98 74 6" xfId="34702"/>
    <cellStyle name="Normalny 2 98 75" xfId="34703"/>
    <cellStyle name="Normalny 2 98 75 2" xfId="34704"/>
    <cellStyle name="Normalny 2 98 75 3" xfId="34705"/>
    <cellStyle name="Normalny 2 98 75 4" xfId="34706"/>
    <cellStyle name="Normalny 2 98 75 5" xfId="34707"/>
    <cellStyle name="Normalny 2 98 75 6" xfId="34708"/>
    <cellStyle name="Normalny 2 98 76" xfId="34709"/>
    <cellStyle name="Normalny 2 98 76 2" xfId="34710"/>
    <cellStyle name="Normalny 2 98 76 3" xfId="34711"/>
    <cellStyle name="Normalny 2 98 76 4" xfId="34712"/>
    <cellStyle name="Normalny 2 98 76 5" xfId="34713"/>
    <cellStyle name="Normalny 2 98 76 6" xfId="34714"/>
    <cellStyle name="Normalny 2 98 77" xfId="34715"/>
    <cellStyle name="Normalny 2 98 77 2" xfId="34716"/>
    <cellStyle name="Normalny 2 98 77 3" xfId="34717"/>
    <cellStyle name="Normalny 2 98 77 4" xfId="34718"/>
    <cellStyle name="Normalny 2 98 77 5" xfId="34719"/>
    <cellStyle name="Normalny 2 98 77 6" xfId="34720"/>
    <cellStyle name="Normalny 2 98 78" xfId="34721"/>
    <cellStyle name="Normalny 2 98 78 2" xfId="34722"/>
    <cellStyle name="Normalny 2 98 78 3" xfId="34723"/>
    <cellStyle name="Normalny 2 98 78 4" xfId="34724"/>
    <cellStyle name="Normalny 2 98 78 5" xfId="34725"/>
    <cellStyle name="Normalny 2 98 78 6" xfId="34726"/>
    <cellStyle name="Normalny 2 98 79" xfId="34727"/>
    <cellStyle name="Normalny 2 98 79 2" xfId="34728"/>
    <cellStyle name="Normalny 2 98 79 3" xfId="34729"/>
    <cellStyle name="Normalny 2 98 79 4" xfId="34730"/>
    <cellStyle name="Normalny 2 98 79 5" xfId="34731"/>
    <cellStyle name="Normalny 2 98 79 6" xfId="34732"/>
    <cellStyle name="Normalny 2 98 8" xfId="34733"/>
    <cellStyle name="Normalny 2 98 8 10" xfId="34734"/>
    <cellStyle name="Normalny 2 98 8 11" xfId="34735"/>
    <cellStyle name="Normalny 2 98 8 12" xfId="34736"/>
    <cellStyle name="Normalny 2 98 8 13" xfId="34737"/>
    <cellStyle name="Normalny 2 98 8 14" xfId="34738"/>
    <cellStyle name="Normalny 2 98 8 15" xfId="34739"/>
    <cellStyle name="Normalny 2 98 8 16" xfId="34740"/>
    <cellStyle name="Normalny 2 98 8 17" xfId="34741"/>
    <cellStyle name="Normalny 2 98 8 18" xfId="34742"/>
    <cellStyle name="Normalny 2 98 8 19" xfId="34743"/>
    <cellStyle name="Normalny 2 98 8 2" xfId="34744"/>
    <cellStyle name="Normalny 2 98 8 2 10" xfId="34745"/>
    <cellStyle name="Normalny 2 98 8 2 10 2" xfId="34746"/>
    <cellStyle name="Normalny 2 98 8 2 10 3" xfId="34747"/>
    <cellStyle name="Normalny 2 98 8 2 10 4" xfId="34748"/>
    <cellStyle name="Normalny 2 98 8 2 10 5" xfId="34749"/>
    <cellStyle name="Normalny 2 98 8 2 10 6" xfId="34750"/>
    <cellStyle name="Normalny 2 98 8 2 11" xfId="34751"/>
    <cellStyle name="Normalny 2 98 8 2 11 2" xfId="34752"/>
    <cellStyle name="Normalny 2 98 8 2 11 3" xfId="34753"/>
    <cellStyle name="Normalny 2 98 8 2 11 4" xfId="34754"/>
    <cellStyle name="Normalny 2 98 8 2 11 5" xfId="34755"/>
    <cellStyle name="Normalny 2 98 8 2 11 6" xfId="34756"/>
    <cellStyle name="Normalny 2 98 8 2 12" xfId="34757"/>
    <cellStyle name="Normalny 2 98 8 2 12 2" xfId="34758"/>
    <cellStyle name="Normalny 2 98 8 2 12 3" xfId="34759"/>
    <cellStyle name="Normalny 2 98 8 2 12 4" xfId="34760"/>
    <cellStyle name="Normalny 2 98 8 2 12 5" xfId="34761"/>
    <cellStyle name="Normalny 2 98 8 2 12 6" xfId="34762"/>
    <cellStyle name="Normalny 2 98 8 2 13" xfId="34763"/>
    <cellStyle name="Normalny 2 98 8 2 13 2" xfId="34764"/>
    <cellStyle name="Normalny 2 98 8 2 13 3" xfId="34765"/>
    <cellStyle name="Normalny 2 98 8 2 13 4" xfId="34766"/>
    <cellStyle name="Normalny 2 98 8 2 13 5" xfId="34767"/>
    <cellStyle name="Normalny 2 98 8 2 13 6" xfId="34768"/>
    <cellStyle name="Normalny 2 98 8 2 14" xfId="34769"/>
    <cellStyle name="Normalny 2 98 8 2 14 2" xfId="34770"/>
    <cellStyle name="Normalny 2 98 8 2 14 3" xfId="34771"/>
    <cellStyle name="Normalny 2 98 8 2 14 4" xfId="34772"/>
    <cellStyle name="Normalny 2 98 8 2 14 5" xfId="34773"/>
    <cellStyle name="Normalny 2 98 8 2 14 6" xfId="34774"/>
    <cellStyle name="Normalny 2 98 8 2 15" xfId="34775"/>
    <cellStyle name="Normalny 2 98 8 2 15 2" xfId="34776"/>
    <cellStyle name="Normalny 2 98 8 2 15 3" xfId="34777"/>
    <cellStyle name="Normalny 2 98 8 2 15 4" xfId="34778"/>
    <cellStyle name="Normalny 2 98 8 2 15 5" xfId="34779"/>
    <cellStyle name="Normalny 2 98 8 2 15 6" xfId="34780"/>
    <cellStyle name="Normalny 2 98 8 2 16" xfId="34781"/>
    <cellStyle name="Normalny 2 98 8 2 16 2" xfId="34782"/>
    <cellStyle name="Normalny 2 98 8 2 16 3" xfId="34783"/>
    <cellStyle name="Normalny 2 98 8 2 16 4" xfId="34784"/>
    <cellStyle name="Normalny 2 98 8 2 16 5" xfId="34785"/>
    <cellStyle name="Normalny 2 98 8 2 16 6" xfId="34786"/>
    <cellStyle name="Normalny 2 98 8 2 17" xfId="34787"/>
    <cellStyle name="Normalny 2 98 8 2 17 2" xfId="34788"/>
    <cellStyle name="Normalny 2 98 8 2 17 3" xfId="34789"/>
    <cellStyle name="Normalny 2 98 8 2 17 4" xfId="34790"/>
    <cellStyle name="Normalny 2 98 8 2 17 5" xfId="34791"/>
    <cellStyle name="Normalny 2 98 8 2 17 6" xfId="34792"/>
    <cellStyle name="Normalny 2 98 8 2 18" xfId="34793"/>
    <cellStyle name="Normalny 2 98 8 2 18 2" xfId="34794"/>
    <cellStyle name="Normalny 2 98 8 2 18 3" xfId="34795"/>
    <cellStyle name="Normalny 2 98 8 2 18 4" xfId="34796"/>
    <cellStyle name="Normalny 2 98 8 2 18 5" xfId="34797"/>
    <cellStyle name="Normalny 2 98 8 2 18 6" xfId="34798"/>
    <cellStyle name="Normalny 2 98 8 2 19" xfId="34799"/>
    <cellStyle name="Normalny 2 98 8 2 19 2" xfId="34800"/>
    <cellStyle name="Normalny 2 98 8 2 19 3" xfId="34801"/>
    <cellStyle name="Normalny 2 98 8 2 19 4" xfId="34802"/>
    <cellStyle name="Normalny 2 98 8 2 19 5" xfId="34803"/>
    <cellStyle name="Normalny 2 98 8 2 19 6" xfId="34804"/>
    <cellStyle name="Normalny 2 98 8 2 2" xfId="34805"/>
    <cellStyle name="Normalny 2 98 8 2 2 2" xfId="34806"/>
    <cellStyle name="Normalny 2 98 8 2 2 2 2" xfId="34807"/>
    <cellStyle name="Normalny 2 98 8 2 2 2 3" xfId="34808"/>
    <cellStyle name="Normalny 2 98 8 2 2 2 4" xfId="34809"/>
    <cellStyle name="Normalny 2 98 8 2 2 2 5" xfId="34810"/>
    <cellStyle name="Normalny 2 98 8 2 2 2 6" xfId="34811"/>
    <cellStyle name="Normalny 2 98 8 2 20" xfId="34812"/>
    <cellStyle name="Normalny 2 98 8 2 20 2" xfId="34813"/>
    <cellStyle name="Normalny 2 98 8 2 20 3" xfId="34814"/>
    <cellStyle name="Normalny 2 98 8 2 20 4" xfId="34815"/>
    <cellStyle name="Normalny 2 98 8 2 20 5" xfId="34816"/>
    <cellStyle name="Normalny 2 98 8 2 20 6" xfId="34817"/>
    <cellStyle name="Normalny 2 98 8 2 21" xfId="34818"/>
    <cellStyle name="Normalny 2 98 8 2 21 2" xfId="34819"/>
    <cellStyle name="Normalny 2 98 8 2 21 3" xfId="34820"/>
    <cellStyle name="Normalny 2 98 8 2 21 4" xfId="34821"/>
    <cellStyle name="Normalny 2 98 8 2 21 5" xfId="34822"/>
    <cellStyle name="Normalny 2 98 8 2 21 6" xfId="34823"/>
    <cellStyle name="Normalny 2 98 8 2 22" xfId="34824"/>
    <cellStyle name="Normalny 2 98 8 2 22 2" xfId="34825"/>
    <cellStyle name="Normalny 2 98 8 2 22 3" xfId="34826"/>
    <cellStyle name="Normalny 2 98 8 2 22 4" xfId="34827"/>
    <cellStyle name="Normalny 2 98 8 2 22 5" xfId="34828"/>
    <cellStyle name="Normalny 2 98 8 2 22 6" xfId="34829"/>
    <cellStyle name="Normalny 2 98 8 2 23" xfId="34830"/>
    <cellStyle name="Normalny 2 98 8 2 23 2" xfId="34831"/>
    <cellStyle name="Normalny 2 98 8 2 23 3" xfId="34832"/>
    <cellStyle name="Normalny 2 98 8 2 23 4" xfId="34833"/>
    <cellStyle name="Normalny 2 98 8 2 23 5" xfId="34834"/>
    <cellStyle name="Normalny 2 98 8 2 23 6" xfId="34835"/>
    <cellStyle name="Normalny 2 98 8 2 24" xfId="34836"/>
    <cellStyle name="Normalny 2 98 8 2 24 2" xfId="34837"/>
    <cellStyle name="Normalny 2 98 8 2 24 3" xfId="34838"/>
    <cellStyle name="Normalny 2 98 8 2 24 4" xfId="34839"/>
    <cellStyle name="Normalny 2 98 8 2 24 5" xfId="34840"/>
    <cellStyle name="Normalny 2 98 8 2 24 6" xfId="34841"/>
    <cellStyle name="Normalny 2 98 8 2 25" xfId="34842"/>
    <cellStyle name="Normalny 2 98 8 2 26" xfId="34843"/>
    <cellStyle name="Normalny 2 98 8 2 27" xfId="34844"/>
    <cellStyle name="Normalny 2 98 8 2 28" xfId="34845"/>
    <cellStyle name="Normalny 2 98 8 2 3" xfId="34846"/>
    <cellStyle name="Normalny 2 98 8 2 3 2" xfId="34847"/>
    <cellStyle name="Normalny 2 98 8 2 3 3" xfId="34848"/>
    <cellStyle name="Normalny 2 98 8 2 3 4" xfId="34849"/>
    <cellStyle name="Normalny 2 98 8 2 3 5" xfId="34850"/>
    <cellStyle name="Normalny 2 98 8 2 3 6" xfId="34851"/>
    <cellStyle name="Normalny 2 98 8 2 4" xfId="34852"/>
    <cellStyle name="Normalny 2 98 8 2 4 2" xfId="34853"/>
    <cellStyle name="Normalny 2 98 8 2 4 3" xfId="34854"/>
    <cellStyle name="Normalny 2 98 8 2 4 4" xfId="34855"/>
    <cellStyle name="Normalny 2 98 8 2 4 5" xfId="34856"/>
    <cellStyle name="Normalny 2 98 8 2 4 6" xfId="34857"/>
    <cellStyle name="Normalny 2 98 8 2 5" xfId="34858"/>
    <cellStyle name="Normalny 2 98 8 2 5 2" xfId="34859"/>
    <cellStyle name="Normalny 2 98 8 2 5 3" xfId="34860"/>
    <cellStyle name="Normalny 2 98 8 2 5 4" xfId="34861"/>
    <cellStyle name="Normalny 2 98 8 2 5 5" xfId="34862"/>
    <cellStyle name="Normalny 2 98 8 2 5 6" xfId="34863"/>
    <cellStyle name="Normalny 2 98 8 2 6" xfId="34864"/>
    <cellStyle name="Normalny 2 98 8 2 6 2" xfId="34865"/>
    <cellStyle name="Normalny 2 98 8 2 6 3" xfId="34866"/>
    <cellStyle name="Normalny 2 98 8 2 6 4" xfId="34867"/>
    <cellStyle name="Normalny 2 98 8 2 6 5" xfId="34868"/>
    <cellStyle name="Normalny 2 98 8 2 6 6" xfId="34869"/>
    <cellStyle name="Normalny 2 98 8 2 7" xfId="34870"/>
    <cellStyle name="Normalny 2 98 8 2 7 2" xfId="34871"/>
    <cellStyle name="Normalny 2 98 8 2 7 3" xfId="34872"/>
    <cellStyle name="Normalny 2 98 8 2 7 4" xfId="34873"/>
    <cellStyle name="Normalny 2 98 8 2 7 5" xfId="34874"/>
    <cellStyle name="Normalny 2 98 8 2 7 6" xfId="34875"/>
    <cellStyle name="Normalny 2 98 8 2 8" xfId="34876"/>
    <cellStyle name="Normalny 2 98 8 2 8 2" xfId="34877"/>
    <cellStyle name="Normalny 2 98 8 2 8 3" xfId="34878"/>
    <cellStyle name="Normalny 2 98 8 2 8 4" xfId="34879"/>
    <cellStyle name="Normalny 2 98 8 2 8 5" xfId="34880"/>
    <cellStyle name="Normalny 2 98 8 2 8 6" xfId="34881"/>
    <cellStyle name="Normalny 2 98 8 2 9" xfId="34882"/>
    <cellStyle name="Normalny 2 98 8 2 9 2" xfId="34883"/>
    <cellStyle name="Normalny 2 98 8 2 9 3" xfId="34884"/>
    <cellStyle name="Normalny 2 98 8 2 9 4" xfId="34885"/>
    <cellStyle name="Normalny 2 98 8 2 9 5" xfId="34886"/>
    <cellStyle name="Normalny 2 98 8 2 9 6" xfId="34887"/>
    <cellStyle name="Normalny 2 98 8 20" xfId="34888"/>
    <cellStyle name="Normalny 2 98 8 21" xfId="34889"/>
    <cellStyle name="Normalny 2 98 8 22" xfId="34890"/>
    <cellStyle name="Normalny 2 98 8 23" xfId="34891"/>
    <cellStyle name="Normalny 2 98 8 24" xfId="34892"/>
    <cellStyle name="Normalny 2 98 8 25" xfId="34893"/>
    <cellStyle name="Normalny 2 98 8 26" xfId="34894"/>
    <cellStyle name="Normalny 2 98 8 27" xfId="34895"/>
    <cellStyle name="Normalny 2 98 8 27 2" xfId="34896"/>
    <cellStyle name="Normalny 2 98 8 27 3" xfId="34897"/>
    <cellStyle name="Normalny 2 98 8 27 4" xfId="34898"/>
    <cellStyle name="Normalny 2 98 8 27 5" xfId="34899"/>
    <cellStyle name="Normalny 2 98 8 27 6" xfId="34900"/>
    <cellStyle name="Normalny 2 98 8 28" xfId="34901"/>
    <cellStyle name="Normalny 2 98 8 28 2" xfId="34902"/>
    <cellStyle name="Normalny 2 98 8 28 3" xfId="34903"/>
    <cellStyle name="Normalny 2 98 8 28 4" xfId="34904"/>
    <cellStyle name="Normalny 2 98 8 28 5" xfId="34905"/>
    <cellStyle name="Normalny 2 98 8 28 6" xfId="34906"/>
    <cellStyle name="Normalny 2 98 8 3" xfId="34907"/>
    <cellStyle name="Normalny 2 98 8 3 2" xfId="34908"/>
    <cellStyle name="Normalny 2 98 8 3 3" xfId="34909"/>
    <cellStyle name="Normalny 2 98 8 3 4" xfId="34910"/>
    <cellStyle name="Normalny 2 98 8 3 5" xfId="34911"/>
    <cellStyle name="Normalny 2 98 8 3 6" xfId="34912"/>
    <cellStyle name="Normalny 2 98 8 4" xfId="34913"/>
    <cellStyle name="Normalny 2 98 8 4 2" xfId="34914"/>
    <cellStyle name="Normalny 2 98 8 4 3" xfId="34915"/>
    <cellStyle name="Normalny 2 98 8 4 4" xfId="34916"/>
    <cellStyle name="Normalny 2 98 8 4 5" xfId="34917"/>
    <cellStyle name="Normalny 2 98 8 4 6" xfId="34918"/>
    <cellStyle name="Normalny 2 98 8 5" xfId="34919"/>
    <cellStyle name="Normalny 2 98 8 5 2" xfId="34920"/>
    <cellStyle name="Normalny 2 98 8 5 3" xfId="34921"/>
    <cellStyle name="Normalny 2 98 8 5 4" xfId="34922"/>
    <cellStyle name="Normalny 2 98 8 5 5" xfId="34923"/>
    <cellStyle name="Normalny 2 98 8 5 6" xfId="34924"/>
    <cellStyle name="Normalny 2 98 8 6" xfId="34925"/>
    <cellStyle name="Normalny 2 98 8 7" xfId="34926"/>
    <cellStyle name="Normalny 2 98 8 8" xfId="34927"/>
    <cellStyle name="Normalny 2 98 8 9" xfId="34928"/>
    <cellStyle name="Normalny 2 98 80" xfId="34929"/>
    <cellStyle name="Normalny 2 98 80 2" xfId="34930"/>
    <cellStyle name="Normalny 2 98 80 3" xfId="34931"/>
    <cellStyle name="Normalny 2 98 80 4" xfId="34932"/>
    <cellStyle name="Normalny 2 98 80 5" xfId="34933"/>
    <cellStyle name="Normalny 2 98 80 6" xfId="34934"/>
    <cellStyle name="Normalny 2 98 81" xfId="34935"/>
    <cellStyle name="Normalny 2 98 81 2" xfId="34936"/>
    <cellStyle name="Normalny 2 98 81 3" xfId="34937"/>
    <cellStyle name="Normalny 2 98 81 4" xfId="34938"/>
    <cellStyle name="Normalny 2 98 81 5" xfId="34939"/>
    <cellStyle name="Normalny 2 98 81 6" xfId="34940"/>
    <cellStyle name="Normalny 2 98 82" xfId="34941"/>
    <cellStyle name="Normalny 2 98 82 2" xfId="34942"/>
    <cellStyle name="Normalny 2 98 82 3" xfId="34943"/>
    <cellStyle name="Normalny 2 98 82 4" xfId="34944"/>
    <cellStyle name="Normalny 2 98 82 5" xfId="34945"/>
    <cellStyle name="Normalny 2 98 82 6" xfId="34946"/>
    <cellStyle name="Normalny 2 98 83" xfId="34947"/>
    <cellStyle name="Normalny 2 98 83 2" xfId="34948"/>
    <cellStyle name="Normalny 2 98 83 3" xfId="34949"/>
    <cellStyle name="Normalny 2 98 83 4" xfId="34950"/>
    <cellStyle name="Normalny 2 98 83 5" xfId="34951"/>
    <cellStyle name="Normalny 2 98 83 6" xfId="34952"/>
    <cellStyle name="Normalny 2 98 84" xfId="34953"/>
    <cellStyle name="Normalny 2 98 84 2" xfId="34954"/>
    <cellStyle name="Normalny 2 98 84 3" xfId="34955"/>
    <cellStyle name="Normalny 2 98 84 4" xfId="34956"/>
    <cellStyle name="Normalny 2 98 84 5" xfId="34957"/>
    <cellStyle name="Normalny 2 98 84 6" xfId="34958"/>
    <cellStyle name="Normalny 2 98 85" xfId="34959"/>
    <cellStyle name="Normalny 2 98 85 2" xfId="34960"/>
    <cellStyle name="Normalny 2 98 85 3" xfId="34961"/>
    <cellStyle name="Normalny 2 98 85 4" xfId="34962"/>
    <cellStyle name="Normalny 2 98 85 5" xfId="34963"/>
    <cellStyle name="Normalny 2 98 85 6" xfId="34964"/>
    <cellStyle name="Normalny 2 98 86" xfId="34965"/>
    <cellStyle name="Normalny 2 98 86 2" xfId="34966"/>
    <cellStyle name="Normalny 2 98 86 3" xfId="34967"/>
    <cellStyle name="Normalny 2 98 86 4" xfId="34968"/>
    <cellStyle name="Normalny 2 98 86 5" xfId="34969"/>
    <cellStyle name="Normalny 2 98 86 6" xfId="34970"/>
    <cellStyle name="Normalny 2 98 87" xfId="34971"/>
    <cellStyle name="Normalny 2 98 87 2" xfId="34972"/>
    <cellStyle name="Normalny 2 98 87 3" xfId="34973"/>
    <cellStyle name="Normalny 2 98 87 4" xfId="34974"/>
    <cellStyle name="Normalny 2 98 87 5" xfId="34975"/>
    <cellStyle name="Normalny 2 98 87 6" xfId="34976"/>
    <cellStyle name="Normalny 2 98 88" xfId="34977"/>
    <cellStyle name="Normalny 2 98 88 2" xfId="34978"/>
    <cellStyle name="Normalny 2 98 88 3" xfId="34979"/>
    <cellStyle name="Normalny 2 98 88 4" xfId="34980"/>
    <cellStyle name="Normalny 2 98 88 5" xfId="34981"/>
    <cellStyle name="Normalny 2 98 88 6" xfId="34982"/>
    <cellStyle name="Normalny 2 98 89" xfId="34983"/>
    <cellStyle name="Normalny 2 98 89 2" xfId="34984"/>
    <cellStyle name="Normalny 2 98 89 3" xfId="34985"/>
    <cellStyle name="Normalny 2 98 89 4" xfId="34986"/>
    <cellStyle name="Normalny 2 98 89 5" xfId="34987"/>
    <cellStyle name="Normalny 2 98 89 6" xfId="34988"/>
    <cellStyle name="Normalny 2 98 9" xfId="34989"/>
    <cellStyle name="Normalny 2 98 9 2" xfId="34990"/>
    <cellStyle name="Normalny 2 98 9 3" xfId="34991"/>
    <cellStyle name="Normalny 2 98 9 4" xfId="34992"/>
    <cellStyle name="Normalny 2 98 9 5" xfId="34993"/>
    <cellStyle name="Normalny 2 98 9 6" xfId="34994"/>
    <cellStyle name="Normalny 2 98 90" xfId="34995"/>
    <cellStyle name="Normalny 2 98 90 10" xfId="34996"/>
    <cellStyle name="Normalny 2 98 90 11" xfId="34997"/>
    <cellStyle name="Normalny 2 98 90 12" xfId="34998"/>
    <cellStyle name="Normalny 2 98 90 13" xfId="34999"/>
    <cellStyle name="Normalny 2 98 90 14" xfId="35000"/>
    <cellStyle name="Normalny 2 98 90 15" xfId="35001"/>
    <cellStyle name="Normalny 2 98 90 16" xfId="35002"/>
    <cellStyle name="Normalny 2 98 90 17" xfId="35003"/>
    <cellStyle name="Normalny 2 98 90 18" xfId="35004"/>
    <cellStyle name="Normalny 2 98 90 19" xfId="35005"/>
    <cellStyle name="Normalny 2 98 90 2" xfId="35006"/>
    <cellStyle name="Normalny 2 98 90 2 2" xfId="35007"/>
    <cellStyle name="Normalny 2 98 90 2 3" xfId="35008"/>
    <cellStyle name="Normalny 2 98 90 2 4" xfId="35009"/>
    <cellStyle name="Normalny 2 98 90 2 5" xfId="35010"/>
    <cellStyle name="Normalny 2 98 90 2 6" xfId="35011"/>
    <cellStyle name="Normalny 2 98 90 20" xfId="35012"/>
    <cellStyle name="Normalny 2 98 90 21" xfId="35013"/>
    <cellStyle name="Normalny 2 98 90 22" xfId="35014"/>
    <cellStyle name="Normalny 2 98 90 23" xfId="35015"/>
    <cellStyle name="Normalny 2 98 90 24" xfId="35016"/>
    <cellStyle name="Normalny 2 98 90 3" xfId="35017"/>
    <cellStyle name="Normalny 2 98 90 4" xfId="35018"/>
    <cellStyle name="Normalny 2 98 90 5" xfId="35019"/>
    <cellStyle name="Normalny 2 98 90 6" xfId="35020"/>
    <cellStyle name="Normalny 2 98 90 7" xfId="35021"/>
    <cellStyle name="Normalny 2 98 90 8" xfId="35022"/>
    <cellStyle name="Normalny 2 98 90 9" xfId="35023"/>
    <cellStyle name="Normalny 2 98 91" xfId="35024"/>
    <cellStyle name="Normalny 2 98 92" xfId="35025"/>
    <cellStyle name="Normalny 2 98 92 2" xfId="35026"/>
    <cellStyle name="Normalny 2 98 92 2 2" xfId="35027"/>
    <cellStyle name="Normalny 2 98 92 2 3" xfId="35028"/>
    <cellStyle name="Normalny 2 98 92 2 4" xfId="35029"/>
    <cellStyle name="Normalny 2 98 92 2 5" xfId="35030"/>
    <cellStyle name="Normalny 2 98 92 2 6" xfId="35031"/>
    <cellStyle name="Normalny 2 98 93" xfId="35032"/>
    <cellStyle name="Normalny 2 98 93 2" xfId="35033"/>
    <cellStyle name="Normalny 2 98 93 3" xfId="35034"/>
    <cellStyle name="Normalny 2 98 93 4" xfId="35035"/>
    <cellStyle name="Normalny 2 98 93 5" xfId="35036"/>
    <cellStyle name="Normalny 2 98 93 6" xfId="35037"/>
    <cellStyle name="Normalny 2 98 94" xfId="35038"/>
    <cellStyle name="Normalny 2 98 94 2" xfId="35039"/>
    <cellStyle name="Normalny 2 98 94 3" xfId="35040"/>
    <cellStyle name="Normalny 2 98 94 4" xfId="35041"/>
    <cellStyle name="Normalny 2 98 94 5" xfId="35042"/>
    <cellStyle name="Normalny 2 98 94 6" xfId="35043"/>
    <cellStyle name="Normalny 2 98 95" xfId="35044"/>
    <cellStyle name="Normalny 2 98 95 2" xfId="35045"/>
    <cellStyle name="Normalny 2 98 95 3" xfId="35046"/>
    <cellStyle name="Normalny 2 98 95 4" xfId="35047"/>
    <cellStyle name="Normalny 2 98 95 5" xfId="35048"/>
    <cellStyle name="Normalny 2 98 95 6" xfId="35049"/>
    <cellStyle name="Normalny 2 98 96" xfId="35050"/>
    <cellStyle name="Normalny 2 98 96 2" xfId="35051"/>
    <cellStyle name="Normalny 2 98 96 3" xfId="35052"/>
    <cellStyle name="Normalny 2 98 96 4" xfId="35053"/>
    <cellStyle name="Normalny 2 98 96 5" xfId="35054"/>
    <cellStyle name="Normalny 2 98 96 6" xfId="35055"/>
    <cellStyle name="Normalny 2 98 97" xfId="35056"/>
    <cellStyle name="Normalny 2 98 97 2" xfId="35057"/>
    <cellStyle name="Normalny 2 98 97 3" xfId="35058"/>
    <cellStyle name="Normalny 2 98 97 4" xfId="35059"/>
    <cellStyle name="Normalny 2 98 97 5" xfId="35060"/>
    <cellStyle name="Normalny 2 98 97 6" xfId="35061"/>
    <cellStyle name="Normalny 2 98 98" xfId="35062"/>
    <cellStyle name="Normalny 2 98 98 2" xfId="35063"/>
    <cellStyle name="Normalny 2 98 98 3" xfId="35064"/>
    <cellStyle name="Normalny 2 98 98 4" xfId="35065"/>
    <cellStyle name="Normalny 2 98 98 5" xfId="35066"/>
    <cellStyle name="Normalny 2 98 98 6" xfId="35067"/>
    <cellStyle name="Normalny 2 98 99" xfId="35068"/>
    <cellStyle name="Normalny 2 98 99 2" xfId="35069"/>
    <cellStyle name="Normalny 2 98 99 3" xfId="35070"/>
    <cellStyle name="Normalny 2 98 99 4" xfId="35071"/>
    <cellStyle name="Normalny 2 98 99 5" xfId="35072"/>
    <cellStyle name="Normalny 2 98 99 6" xfId="35073"/>
    <cellStyle name="Normalny 2 99" xfId="35074"/>
    <cellStyle name="Normalny 2 99 2" xfId="35075"/>
    <cellStyle name="Normalny 2 99 3" xfId="35076"/>
    <cellStyle name="Normalny 2 99 4" xfId="35077"/>
    <cellStyle name="Normalny 2 99 5" xfId="35078"/>
    <cellStyle name="Normalny 2 99 6" xfId="35079"/>
    <cellStyle name="Normalny 2_Electrolux Stan PT 2011-02" xfId="35080"/>
    <cellStyle name="Normalny 20" xfId="35081"/>
    <cellStyle name="Normalny 20 2" xfId="35082"/>
    <cellStyle name="Normalny 20 3" xfId="35083"/>
    <cellStyle name="Normalny 20 4" xfId="35084"/>
    <cellStyle name="Normalny 20 5" xfId="35085"/>
    <cellStyle name="Normalny 20 6" xfId="35086"/>
    <cellStyle name="Normalny 21" xfId="35087"/>
    <cellStyle name="Normalny 21 2" xfId="35088"/>
    <cellStyle name="Normalny 21 3" xfId="35089"/>
    <cellStyle name="Normalny 21 4" xfId="35090"/>
    <cellStyle name="Normalny 21 5" xfId="35091"/>
    <cellStyle name="Normalny 21 6" xfId="35092"/>
    <cellStyle name="Normalny 22" xfId="35093"/>
    <cellStyle name="Normalny 22 2" xfId="35094"/>
    <cellStyle name="Normalny 22 3" xfId="35095"/>
    <cellStyle name="Normalny 22 4" xfId="35096"/>
    <cellStyle name="Normalny 22 5" xfId="35097"/>
    <cellStyle name="Normalny 22 6" xfId="35098"/>
    <cellStyle name="Normalny 23" xfId="35099"/>
    <cellStyle name="Normalny 23 2" xfId="35100"/>
    <cellStyle name="Normalny 23 3" xfId="35101"/>
    <cellStyle name="Normalny 23 4" xfId="35102"/>
    <cellStyle name="Normalny 23 5" xfId="35103"/>
    <cellStyle name="Normalny 23 6" xfId="35104"/>
    <cellStyle name="Normalny 24" xfId="35105"/>
    <cellStyle name="Normalny 24 2" xfId="35106"/>
    <cellStyle name="Normalny 24 3" xfId="35107"/>
    <cellStyle name="Normalny 24 4" xfId="35108"/>
    <cellStyle name="Normalny 24 5" xfId="35109"/>
    <cellStyle name="Normalny 24 6" xfId="35110"/>
    <cellStyle name="Normalny 25" xfId="35111"/>
    <cellStyle name="Normalny 25 2" xfId="35112"/>
    <cellStyle name="Normalny 25 3" xfId="35113"/>
    <cellStyle name="Normalny 25 4" xfId="35114"/>
    <cellStyle name="Normalny 25 5" xfId="35115"/>
    <cellStyle name="Normalny 25 6" xfId="35116"/>
    <cellStyle name="Normalny 26" xfId="35117"/>
    <cellStyle name="Normalny 26 2" xfId="35118"/>
    <cellStyle name="Normalny 26 3" xfId="35119"/>
    <cellStyle name="Normalny 26 4" xfId="35120"/>
    <cellStyle name="Normalny 26 5" xfId="35121"/>
    <cellStyle name="Normalny 26 6" xfId="35122"/>
    <cellStyle name="Normalny 27" xfId="35123"/>
    <cellStyle name="Normalny 27 2" xfId="35124"/>
    <cellStyle name="Normalny 27 3" xfId="35125"/>
    <cellStyle name="Normalny 27 4" xfId="35126"/>
    <cellStyle name="Normalny 27 5" xfId="35127"/>
    <cellStyle name="Normalny 27 6" xfId="35128"/>
    <cellStyle name="Normalny 28" xfId="35129"/>
    <cellStyle name="Normalny 28 2" xfId="35130"/>
    <cellStyle name="Normalny 28 3" xfId="35131"/>
    <cellStyle name="Normalny 28 4" xfId="35132"/>
    <cellStyle name="Normalny 28 5" xfId="35133"/>
    <cellStyle name="Normalny 28 6" xfId="35134"/>
    <cellStyle name="Normalny 29" xfId="35135"/>
    <cellStyle name="Normalny 29 2" xfId="35136"/>
    <cellStyle name="Normalny 29 3" xfId="35137"/>
    <cellStyle name="Normalny 29 4" xfId="35138"/>
    <cellStyle name="Normalny 29 5" xfId="35139"/>
    <cellStyle name="Normalny 29 6" xfId="35140"/>
    <cellStyle name="Normalny 3" xfId="539"/>
    <cellStyle name="Normalny 3 10" xfId="35141"/>
    <cellStyle name="Normalny 3 10 2" xfId="35142"/>
    <cellStyle name="Normalny 3 10 3" xfId="35143"/>
    <cellStyle name="Normalny 3 10 4" xfId="35144"/>
    <cellStyle name="Normalny 3 10 5" xfId="35145"/>
    <cellStyle name="Normalny 3 10 6" xfId="35146"/>
    <cellStyle name="Normalny 3 11" xfId="35147"/>
    <cellStyle name="Normalny 3 11 2" xfId="35148"/>
    <cellStyle name="Normalny 3 11 3" xfId="35149"/>
    <cellStyle name="Normalny 3 11 4" xfId="35150"/>
    <cellStyle name="Normalny 3 11 5" xfId="35151"/>
    <cellStyle name="Normalny 3 11 6" xfId="35152"/>
    <cellStyle name="Normalny 3 12" xfId="35153"/>
    <cellStyle name="Normalny 3 12 2" xfId="35154"/>
    <cellStyle name="Normalny 3 12 3" xfId="35155"/>
    <cellStyle name="Normalny 3 12 4" xfId="35156"/>
    <cellStyle name="Normalny 3 12 5" xfId="35157"/>
    <cellStyle name="Normalny 3 12 6" xfId="35158"/>
    <cellStyle name="Normalny 3 13" xfId="35159"/>
    <cellStyle name="Normalny 3 13 2" xfId="35160"/>
    <cellStyle name="Normalny 3 13 3" xfId="35161"/>
    <cellStyle name="Normalny 3 13 4" xfId="35162"/>
    <cellStyle name="Normalny 3 13 5" xfId="35163"/>
    <cellStyle name="Normalny 3 13 6" xfId="35164"/>
    <cellStyle name="Normalny 3 14" xfId="35165"/>
    <cellStyle name="Normalny 3 14 2" xfId="35166"/>
    <cellStyle name="Normalny 3 14 2 2" xfId="35167"/>
    <cellStyle name="Normalny 3 14 2 3" xfId="35168"/>
    <cellStyle name="Normalny 3 14 2 4" xfId="35169"/>
    <cellStyle name="Normalny 3 14 2 5" xfId="35170"/>
    <cellStyle name="Normalny 3 14 2 6" xfId="35171"/>
    <cellStyle name="Normalny 3 14 2 7" xfId="35172"/>
    <cellStyle name="Normalny 3 14 2 8" xfId="35173"/>
    <cellStyle name="Normalny 3 14 3" xfId="35174"/>
    <cellStyle name="Normalny 3 14 3 2" xfId="35175"/>
    <cellStyle name="Normalny 3 14 3 3" xfId="35176"/>
    <cellStyle name="Normalny 3 14 3 4" xfId="35177"/>
    <cellStyle name="Normalny 3 14 3 5" xfId="35178"/>
    <cellStyle name="Normalny 3 14 3 6" xfId="35179"/>
    <cellStyle name="Normalny 3 15" xfId="35180"/>
    <cellStyle name="Normalny 3 16" xfId="35181"/>
    <cellStyle name="Normalny 3 17" xfId="35182"/>
    <cellStyle name="Normalny 3 18" xfId="35183"/>
    <cellStyle name="Normalny 3 19" xfId="35184"/>
    <cellStyle name="Normalny 3 2" xfId="1060"/>
    <cellStyle name="Normalny 3 2 10" xfId="35185"/>
    <cellStyle name="Normalny 3 2 11" xfId="35186"/>
    <cellStyle name="Normalny 3 2 12" xfId="35187"/>
    <cellStyle name="Normalny 3 2 13" xfId="35188"/>
    <cellStyle name="Normalny 3 2 14" xfId="35189"/>
    <cellStyle name="Normalny 3 2 15" xfId="35190"/>
    <cellStyle name="Normalny 3 2 16" xfId="35191"/>
    <cellStyle name="Normalny 3 2 17" xfId="35192"/>
    <cellStyle name="Normalny 3 2 18" xfId="35193"/>
    <cellStyle name="Normalny 3 2 19" xfId="35194"/>
    <cellStyle name="Normalny 3 2 2" xfId="35195"/>
    <cellStyle name="Normalny 3 2 2 10" xfId="35196"/>
    <cellStyle name="Normalny 3 2 2 11" xfId="35197"/>
    <cellStyle name="Normalny 3 2 2 12" xfId="35198"/>
    <cellStyle name="Normalny 3 2 2 13" xfId="35199"/>
    <cellStyle name="Normalny 3 2 2 14" xfId="35200"/>
    <cellStyle name="Normalny 3 2 2 15" xfId="35201"/>
    <cellStyle name="Normalny 3 2 2 16" xfId="35202"/>
    <cellStyle name="Normalny 3 2 2 17" xfId="35203"/>
    <cellStyle name="Normalny 3 2 2 18" xfId="35204"/>
    <cellStyle name="Normalny 3 2 2 19" xfId="35205"/>
    <cellStyle name="Normalny 3 2 2 2" xfId="35206"/>
    <cellStyle name="Normalny 3 2 2 20" xfId="35207"/>
    <cellStyle name="Normalny 3 2 2 21" xfId="35208"/>
    <cellStyle name="Normalny 3 2 2 22" xfId="35209"/>
    <cellStyle name="Normalny 3 2 2 23" xfId="35210"/>
    <cellStyle name="Normalny 3 2 2 24" xfId="35211"/>
    <cellStyle name="Normalny 3 2 2 25" xfId="35212"/>
    <cellStyle name="Normalny 3 2 2 26" xfId="35213"/>
    <cellStyle name="Normalny 3 2 2 27" xfId="35214"/>
    <cellStyle name="Normalny 3 2 2 28" xfId="35215"/>
    <cellStyle name="Normalny 3 2 2 29" xfId="35216"/>
    <cellStyle name="Normalny 3 2 2 3" xfId="35217"/>
    <cellStyle name="Normalny 3 2 2 30" xfId="35218"/>
    <cellStyle name="Normalny 3 2 2 31" xfId="35219"/>
    <cellStyle name="Normalny 3 2 2 32" xfId="35220"/>
    <cellStyle name="Normalny 3 2 2 33" xfId="35221"/>
    <cellStyle name="Normalny 3 2 2 34" xfId="35222"/>
    <cellStyle name="Normalny 3 2 2 35" xfId="35223"/>
    <cellStyle name="Normalny 3 2 2 36" xfId="35224"/>
    <cellStyle name="Normalny 3 2 2 37" xfId="35225"/>
    <cellStyle name="Normalny 3 2 2 38" xfId="35226"/>
    <cellStyle name="Normalny 3 2 2 39" xfId="35227"/>
    <cellStyle name="Normalny 3 2 2 4" xfId="35228"/>
    <cellStyle name="Normalny 3 2 2 40" xfId="35229"/>
    <cellStyle name="Normalny 3 2 2 41" xfId="35230"/>
    <cellStyle name="Normalny 3 2 2 42" xfId="35231"/>
    <cellStyle name="Normalny 3 2 2 43" xfId="35232"/>
    <cellStyle name="Normalny 3 2 2 44" xfId="35233"/>
    <cellStyle name="Normalny 3 2 2 45" xfId="35234"/>
    <cellStyle name="Normalny 3 2 2 46" xfId="35235"/>
    <cellStyle name="Normalny 3 2 2 47" xfId="35236"/>
    <cellStyle name="Normalny 3 2 2 48" xfId="35237"/>
    <cellStyle name="Normalny 3 2 2 49" xfId="35238"/>
    <cellStyle name="Normalny 3 2 2 5" xfId="35239"/>
    <cellStyle name="Normalny 3 2 2 50" xfId="35240"/>
    <cellStyle name="Normalny 3 2 2 51" xfId="35241"/>
    <cellStyle name="Normalny 3 2 2 6" xfId="35242"/>
    <cellStyle name="Normalny 3 2 2 7" xfId="35243"/>
    <cellStyle name="Normalny 3 2 2 8" xfId="35244"/>
    <cellStyle name="Normalny 3 2 2 9" xfId="35245"/>
    <cellStyle name="Normalny 3 2 20" xfId="35246"/>
    <cellStyle name="Normalny 3 2 21" xfId="35247"/>
    <cellStyle name="Normalny 3 2 22" xfId="35248"/>
    <cellStyle name="Normalny 3 2 23" xfId="35249"/>
    <cellStyle name="Normalny 3 2 24" xfId="35250"/>
    <cellStyle name="Normalny 3 2 25" xfId="35251"/>
    <cellStyle name="Normalny 3 2 26" xfId="35252"/>
    <cellStyle name="Normalny 3 2 27" xfId="35253"/>
    <cellStyle name="Normalny 3 2 28" xfId="35254"/>
    <cellStyle name="Normalny 3 2 29" xfId="35255"/>
    <cellStyle name="Normalny 3 2 3" xfId="35256"/>
    <cellStyle name="Normalny 3 2 3 10" xfId="35257"/>
    <cellStyle name="Normalny 3 2 3 11" xfId="35258"/>
    <cellStyle name="Normalny 3 2 3 12" xfId="35259"/>
    <cellStyle name="Normalny 3 2 3 13" xfId="35260"/>
    <cellStyle name="Normalny 3 2 3 14" xfId="35261"/>
    <cellStyle name="Normalny 3 2 3 15" xfId="35262"/>
    <cellStyle name="Normalny 3 2 3 16" xfId="35263"/>
    <cellStyle name="Normalny 3 2 3 17" xfId="35264"/>
    <cellStyle name="Normalny 3 2 3 18" xfId="35265"/>
    <cellStyle name="Normalny 3 2 3 19" xfId="35266"/>
    <cellStyle name="Normalny 3 2 3 2" xfId="35267"/>
    <cellStyle name="Normalny 3 2 3 20" xfId="35268"/>
    <cellStyle name="Normalny 3 2 3 21" xfId="35269"/>
    <cellStyle name="Normalny 3 2 3 22" xfId="35270"/>
    <cellStyle name="Normalny 3 2 3 23" xfId="35271"/>
    <cellStyle name="Normalny 3 2 3 24" xfId="35272"/>
    <cellStyle name="Normalny 3 2 3 25" xfId="35273"/>
    <cellStyle name="Normalny 3 2 3 26" xfId="35274"/>
    <cellStyle name="Normalny 3 2 3 27" xfId="35275"/>
    <cellStyle name="Normalny 3 2 3 28" xfId="35276"/>
    <cellStyle name="Normalny 3 2 3 29" xfId="35277"/>
    <cellStyle name="Normalny 3 2 3 3" xfId="35278"/>
    <cellStyle name="Normalny 3 2 3 30" xfId="35279"/>
    <cellStyle name="Normalny 3 2 3 31" xfId="35280"/>
    <cellStyle name="Normalny 3 2 3 32" xfId="35281"/>
    <cellStyle name="Normalny 3 2 3 33" xfId="35282"/>
    <cellStyle name="Normalny 3 2 3 34" xfId="35283"/>
    <cellStyle name="Normalny 3 2 3 35" xfId="35284"/>
    <cellStyle name="Normalny 3 2 3 36" xfId="35285"/>
    <cellStyle name="Normalny 3 2 3 37" xfId="35286"/>
    <cellStyle name="Normalny 3 2 3 38" xfId="35287"/>
    <cellStyle name="Normalny 3 2 3 39" xfId="35288"/>
    <cellStyle name="Normalny 3 2 3 4" xfId="35289"/>
    <cellStyle name="Normalny 3 2 3 40" xfId="35290"/>
    <cellStyle name="Normalny 3 2 3 41" xfId="35291"/>
    <cellStyle name="Normalny 3 2 3 42" xfId="35292"/>
    <cellStyle name="Normalny 3 2 3 43" xfId="35293"/>
    <cellStyle name="Normalny 3 2 3 44" xfId="35294"/>
    <cellStyle name="Normalny 3 2 3 45" xfId="35295"/>
    <cellStyle name="Normalny 3 2 3 46" xfId="35296"/>
    <cellStyle name="Normalny 3 2 3 47" xfId="35297"/>
    <cellStyle name="Normalny 3 2 3 48" xfId="35298"/>
    <cellStyle name="Normalny 3 2 3 49" xfId="35299"/>
    <cellStyle name="Normalny 3 2 3 5" xfId="35300"/>
    <cellStyle name="Normalny 3 2 3 50" xfId="35301"/>
    <cellStyle name="Normalny 3 2 3 51" xfId="35302"/>
    <cellStyle name="Normalny 3 2 3 6" xfId="35303"/>
    <cellStyle name="Normalny 3 2 3 7" xfId="35304"/>
    <cellStyle name="Normalny 3 2 3 8" xfId="35305"/>
    <cellStyle name="Normalny 3 2 3 9" xfId="35306"/>
    <cellStyle name="Normalny 3 2 30" xfId="35307"/>
    <cellStyle name="Normalny 3 2 31" xfId="35308"/>
    <cellStyle name="Normalny 3 2 32" xfId="35309"/>
    <cellStyle name="Normalny 3 2 33" xfId="35310"/>
    <cellStyle name="Normalny 3 2 34" xfId="35311"/>
    <cellStyle name="Normalny 3 2 35" xfId="35312"/>
    <cellStyle name="Normalny 3 2 36" xfId="35313"/>
    <cellStyle name="Normalny 3 2 37" xfId="35314"/>
    <cellStyle name="Normalny 3 2 38" xfId="35315"/>
    <cellStyle name="Normalny 3 2 39" xfId="35316"/>
    <cellStyle name="Normalny 3 2 4" xfId="35317"/>
    <cellStyle name="Normalny 3 2 40" xfId="35318"/>
    <cellStyle name="Normalny 3 2 41" xfId="35319"/>
    <cellStyle name="Normalny 3 2 42" xfId="35320"/>
    <cellStyle name="Normalny 3 2 43" xfId="35321"/>
    <cellStyle name="Normalny 3 2 44" xfId="35322"/>
    <cellStyle name="Normalny 3 2 45" xfId="35323"/>
    <cellStyle name="Normalny 3 2 46" xfId="35324"/>
    <cellStyle name="Normalny 3 2 47" xfId="35325"/>
    <cellStyle name="Normalny 3 2 48" xfId="35326"/>
    <cellStyle name="Normalny 3 2 49" xfId="35327"/>
    <cellStyle name="Normalny 3 2 5" xfId="35328"/>
    <cellStyle name="Normalny 3 2 50" xfId="35329"/>
    <cellStyle name="Normalny 3 2 51" xfId="35330"/>
    <cellStyle name="Normalny 3 2 52" xfId="35331"/>
    <cellStyle name="Normalny 3 2 53" xfId="35332"/>
    <cellStyle name="Normalny 3 2 54" xfId="35333"/>
    <cellStyle name="Normalny 3 2 55" xfId="35334"/>
    <cellStyle name="Normalny 3 2 56" xfId="35335"/>
    <cellStyle name="Normalny 3 2 57" xfId="35336"/>
    <cellStyle name="Normalny 3 2 6" xfId="35337"/>
    <cellStyle name="Normalny 3 2 7" xfId="35338"/>
    <cellStyle name="Normalny 3 2 8" xfId="35339"/>
    <cellStyle name="Normalny 3 2 9" xfId="35340"/>
    <cellStyle name="Normalny 3 20" xfId="35341"/>
    <cellStyle name="Normalny 3 21" xfId="35342"/>
    <cellStyle name="Normalny 3 22" xfId="35343"/>
    <cellStyle name="Normalny 3 23" xfId="35344"/>
    <cellStyle name="Normalny 3 24" xfId="35345"/>
    <cellStyle name="Normalny 3 25" xfId="35346"/>
    <cellStyle name="Normalny 3 26" xfId="35347"/>
    <cellStyle name="Normalny 3 27" xfId="35348"/>
    <cellStyle name="Normalny 3 28" xfId="35349"/>
    <cellStyle name="Normalny 3 29" xfId="35350"/>
    <cellStyle name="Normalny 3 3" xfId="35351"/>
    <cellStyle name="Normalny 3 3 10" xfId="35352"/>
    <cellStyle name="Normalny 3 3 11" xfId="35353"/>
    <cellStyle name="Normalny 3 3 12" xfId="35354"/>
    <cellStyle name="Normalny 3 3 13" xfId="35355"/>
    <cellStyle name="Normalny 3 3 14" xfId="35356"/>
    <cellStyle name="Normalny 3 3 15" xfId="35357"/>
    <cellStyle name="Normalny 3 3 16" xfId="35358"/>
    <cellStyle name="Normalny 3 3 17" xfId="35359"/>
    <cellStyle name="Normalny 3 3 18" xfId="35360"/>
    <cellStyle name="Normalny 3 3 19" xfId="35361"/>
    <cellStyle name="Normalny 3 3 2" xfId="35362"/>
    <cellStyle name="Normalny 3 3 20" xfId="35363"/>
    <cellStyle name="Normalny 3 3 21" xfId="35364"/>
    <cellStyle name="Normalny 3 3 22" xfId="35365"/>
    <cellStyle name="Normalny 3 3 23" xfId="35366"/>
    <cellStyle name="Normalny 3 3 24" xfId="35367"/>
    <cellStyle name="Normalny 3 3 25" xfId="35368"/>
    <cellStyle name="Normalny 3 3 26" xfId="35369"/>
    <cellStyle name="Normalny 3 3 27" xfId="35370"/>
    <cellStyle name="Normalny 3 3 28" xfId="35371"/>
    <cellStyle name="Normalny 3 3 29" xfId="35372"/>
    <cellStyle name="Normalny 3 3 3" xfId="35373"/>
    <cellStyle name="Normalny 3 3 30" xfId="35374"/>
    <cellStyle name="Normalny 3 3 31" xfId="35375"/>
    <cellStyle name="Normalny 3 3 32" xfId="35376"/>
    <cellStyle name="Normalny 3 3 33" xfId="35377"/>
    <cellStyle name="Normalny 3 3 34" xfId="35378"/>
    <cellStyle name="Normalny 3 3 35" xfId="35379"/>
    <cellStyle name="Normalny 3 3 36" xfId="35380"/>
    <cellStyle name="Normalny 3 3 37" xfId="35381"/>
    <cellStyle name="Normalny 3 3 38" xfId="35382"/>
    <cellStyle name="Normalny 3 3 39" xfId="35383"/>
    <cellStyle name="Normalny 3 3 4" xfId="35384"/>
    <cellStyle name="Normalny 3 3 40" xfId="35385"/>
    <cellStyle name="Normalny 3 3 41" xfId="35386"/>
    <cellStyle name="Normalny 3 3 42" xfId="35387"/>
    <cellStyle name="Normalny 3 3 43" xfId="35388"/>
    <cellStyle name="Normalny 3 3 44" xfId="35389"/>
    <cellStyle name="Normalny 3 3 45" xfId="35390"/>
    <cellStyle name="Normalny 3 3 46" xfId="35391"/>
    <cellStyle name="Normalny 3 3 47" xfId="35392"/>
    <cellStyle name="Normalny 3 3 48" xfId="35393"/>
    <cellStyle name="Normalny 3 3 49" xfId="35394"/>
    <cellStyle name="Normalny 3 3 5" xfId="35395"/>
    <cellStyle name="Normalny 3 3 50" xfId="35396"/>
    <cellStyle name="Normalny 3 3 51" xfId="35397"/>
    <cellStyle name="Normalny 3 3 52" xfId="35398"/>
    <cellStyle name="Normalny 3 3 53" xfId="35399"/>
    <cellStyle name="Normalny 3 3 54" xfId="35400"/>
    <cellStyle name="Normalny 3 3 55" xfId="35401"/>
    <cellStyle name="Normalny 3 3 56" xfId="35402"/>
    <cellStyle name="Normalny 3 3 6" xfId="35403"/>
    <cellStyle name="Normalny 3 3 7" xfId="35404"/>
    <cellStyle name="Normalny 3 3 8" xfId="35405"/>
    <cellStyle name="Normalny 3 3 9" xfId="35406"/>
    <cellStyle name="Normalny 3 30" xfId="35407"/>
    <cellStyle name="Normalny 3 31" xfId="35408"/>
    <cellStyle name="Normalny 3 32" xfId="35409"/>
    <cellStyle name="Normalny 3 33" xfId="35410"/>
    <cellStyle name="Normalny 3 34" xfId="35411"/>
    <cellStyle name="Normalny 3 35" xfId="35412"/>
    <cellStyle name="Normalny 3 36" xfId="35413"/>
    <cellStyle name="Normalny 3 37" xfId="35414"/>
    <cellStyle name="Normalny 3 38" xfId="35415"/>
    <cellStyle name="Normalny 3 39" xfId="35416"/>
    <cellStyle name="Normalny 3 4" xfId="35417"/>
    <cellStyle name="Normalny 3 4 10" xfId="35418"/>
    <cellStyle name="Normalny 3 4 11" xfId="35419"/>
    <cellStyle name="Normalny 3 4 12" xfId="35420"/>
    <cellStyle name="Normalny 3 4 13" xfId="35421"/>
    <cellStyle name="Normalny 3 4 14" xfId="35422"/>
    <cellStyle name="Normalny 3 4 15" xfId="35423"/>
    <cellStyle name="Normalny 3 4 16" xfId="35424"/>
    <cellStyle name="Normalny 3 4 17" xfId="35425"/>
    <cellStyle name="Normalny 3 4 18" xfId="35426"/>
    <cellStyle name="Normalny 3 4 19" xfId="35427"/>
    <cellStyle name="Normalny 3 4 2" xfId="35428"/>
    <cellStyle name="Normalny 3 4 20" xfId="35429"/>
    <cellStyle name="Normalny 3 4 21" xfId="35430"/>
    <cellStyle name="Normalny 3 4 22" xfId="35431"/>
    <cellStyle name="Normalny 3 4 23" xfId="35432"/>
    <cellStyle name="Normalny 3 4 24" xfId="35433"/>
    <cellStyle name="Normalny 3 4 25" xfId="35434"/>
    <cellStyle name="Normalny 3 4 26" xfId="35435"/>
    <cellStyle name="Normalny 3 4 27" xfId="35436"/>
    <cellStyle name="Normalny 3 4 28" xfId="35437"/>
    <cellStyle name="Normalny 3 4 29" xfId="35438"/>
    <cellStyle name="Normalny 3 4 3" xfId="35439"/>
    <cellStyle name="Normalny 3 4 30" xfId="35440"/>
    <cellStyle name="Normalny 3 4 31" xfId="35441"/>
    <cellStyle name="Normalny 3 4 32" xfId="35442"/>
    <cellStyle name="Normalny 3 4 33" xfId="35443"/>
    <cellStyle name="Normalny 3 4 34" xfId="35444"/>
    <cellStyle name="Normalny 3 4 35" xfId="35445"/>
    <cellStyle name="Normalny 3 4 36" xfId="35446"/>
    <cellStyle name="Normalny 3 4 37" xfId="35447"/>
    <cellStyle name="Normalny 3 4 38" xfId="35448"/>
    <cellStyle name="Normalny 3 4 39" xfId="35449"/>
    <cellStyle name="Normalny 3 4 4" xfId="35450"/>
    <cellStyle name="Normalny 3 4 40" xfId="35451"/>
    <cellStyle name="Normalny 3 4 41" xfId="35452"/>
    <cellStyle name="Normalny 3 4 42" xfId="35453"/>
    <cellStyle name="Normalny 3 4 43" xfId="35454"/>
    <cellStyle name="Normalny 3 4 44" xfId="35455"/>
    <cellStyle name="Normalny 3 4 45" xfId="35456"/>
    <cellStyle name="Normalny 3 4 46" xfId="35457"/>
    <cellStyle name="Normalny 3 4 47" xfId="35458"/>
    <cellStyle name="Normalny 3 4 48" xfId="35459"/>
    <cellStyle name="Normalny 3 4 49" xfId="35460"/>
    <cellStyle name="Normalny 3 4 5" xfId="35461"/>
    <cellStyle name="Normalny 3 4 50" xfId="35462"/>
    <cellStyle name="Normalny 3 4 51" xfId="35463"/>
    <cellStyle name="Normalny 3 4 52" xfId="35464"/>
    <cellStyle name="Normalny 3 4 53" xfId="35465"/>
    <cellStyle name="Normalny 3 4 54" xfId="35466"/>
    <cellStyle name="Normalny 3 4 55" xfId="35467"/>
    <cellStyle name="Normalny 3 4 56" xfId="35468"/>
    <cellStyle name="Normalny 3 4 6" xfId="35469"/>
    <cellStyle name="Normalny 3 4 7" xfId="35470"/>
    <cellStyle name="Normalny 3 4 8" xfId="35471"/>
    <cellStyle name="Normalny 3 4 9" xfId="35472"/>
    <cellStyle name="Normalny 3 40" xfId="35473"/>
    <cellStyle name="Normalny 3 41" xfId="35474"/>
    <cellStyle name="Normalny 3 42" xfId="35475"/>
    <cellStyle name="Normalny 3 43" xfId="35476"/>
    <cellStyle name="Normalny 3 44" xfId="35477"/>
    <cellStyle name="Normalny 3 45" xfId="35478"/>
    <cellStyle name="Normalny 3 46" xfId="35479"/>
    <cellStyle name="Normalny 3 47" xfId="35480"/>
    <cellStyle name="Normalny 3 48" xfId="35481"/>
    <cellStyle name="Normalny 3 49" xfId="35482"/>
    <cellStyle name="Normalny 3 5" xfId="35483"/>
    <cellStyle name="Normalny 3 5 2" xfId="35484"/>
    <cellStyle name="Normalny 3 5 2 2" xfId="35485"/>
    <cellStyle name="Normalny 3 5 2 2 2" xfId="35486"/>
    <cellStyle name="Normalny 3 5 2 2 2 2" xfId="35487"/>
    <cellStyle name="Normalny 3 5 2 2 2 3" xfId="35488"/>
    <cellStyle name="Normalny 3 5 2 2 2 4" xfId="35489"/>
    <cellStyle name="Normalny 3 5 2 2 2 5" xfId="35490"/>
    <cellStyle name="Normalny 3 5 2 2 2 6" xfId="35491"/>
    <cellStyle name="Normalny 3 5 2 2 3" xfId="35492"/>
    <cellStyle name="Normalny 3 5 2 2 3 2" xfId="35493"/>
    <cellStyle name="Normalny 3 5 2 2 3 3" xfId="35494"/>
    <cellStyle name="Normalny 3 5 2 2 3 4" xfId="35495"/>
    <cellStyle name="Normalny 3 5 2 2 3 5" xfId="35496"/>
    <cellStyle name="Normalny 3 5 2 2 3 6" xfId="35497"/>
    <cellStyle name="Normalny 3 5 2 3" xfId="35498"/>
    <cellStyle name="Normalny 3 5 2 4" xfId="35499"/>
    <cellStyle name="Normalny 3 5 2 5" xfId="35500"/>
    <cellStyle name="Normalny 3 5 2 6" xfId="35501"/>
    <cellStyle name="Normalny 3 5 2 7" xfId="35502"/>
    <cellStyle name="Normalny 3 5 2 8" xfId="35503"/>
    <cellStyle name="Normalny 3 5 3" xfId="35504"/>
    <cellStyle name="Normalny 3 5 3 2" xfId="35505"/>
    <cellStyle name="Normalny 3 5 3 3" xfId="35506"/>
    <cellStyle name="Normalny 3 5 3 4" xfId="35507"/>
    <cellStyle name="Normalny 3 5 3 5" xfId="35508"/>
    <cellStyle name="Normalny 3 5 3 6" xfId="35509"/>
    <cellStyle name="Normalny 3 5 4" xfId="35510"/>
    <cellStyle name="Normalny 3 5 4 2" xfId="35511"/>
    <cellStyle name="Normalny 3 5 4 3" xfId="35512"/>
    <cellStyle name="Normalny 3 5 4 4" xfId="35513"/>
    <cellStyle name="Normalny 3 5 4 5" xfId="35514"/>
    <cellStyle name="Normalny 3 5 4 6" xfId="35515"/>
    <cellStyle name="Normalny 3 5 5" xfId="35516"/>
    <cellStyle name="Normalny 3 5 5 2" xfId="35517"/>
    <cellStyle name="Normalny 3 5 5 3" xfId="35518"/>
    <cellStyle name="Normalny 3 5 5 4" xfId="35519"/>
    <cellStyle name="Normalny 3 5 5 5" xfId="35520"/>
    <cellStyle name="Normalny 3 5 5 6" xfId="35521"/>
    <cellStyle name="Normalny 3 5 6" xfId="35522"/>
    <cellStyle name="Normalny 3 5 6 2" xfId="35523"/>
    <cellStyle name="Normalny 3 5 6 3" xfId="35524"/>
    <cellStyle name="Normalny 3 5 6 4" xfId="35525"/>
    <cellStyle name="Normalny 3 5 6 5" xfId="35526"/>
    <cellStyle name="Normalny 3 5 6 6" xfId="35527"/>
    <cellStyle name="Normalny 3 5 7" xfId="35528"/>
    <cellStyle name="Normalny 3 5 7 2" xfId="35529"/>
    <cellStyle name="Normalny 3 5 7 3" xfId="35530"/>
    <cellStyle name="Normalny 3 5 7 4" xfId="35531"/>
    <cellStyle name="Normalny 3 5 7 5" xfId="35532"/>
    <cellStyle name="Normalny 3 5 7 6" xfId="35533"/>
    <cellStyle name="Normalny 3 5 8" xfId="35534"/>
    <cellStyle name="Normalny 3 5 8 2" xfId="35535"/>
    <cellStyle name="Normalny 3 5 8 3" xfId="35536"/>
    <cellStyle name="Normalny 3 5 8 4" xfId="35537"/>
    <cellStyle name="Normalny 3 5 8 5" xfId="35538"/>
    <cellStyle name="Normalny 3 5 8 6" xfId="35539"/>
    <cellStyle name="Normalny 3 50" xfId="35540"/>
    <cellStyle name="Normalny 3 51" xfId="35541"/>
    <cellStyle name="Normalny 3 52" xfId="35542"/>
    <cellStyle name="Normalny 3 53" xfId="35543"/>
    <cellStyle name="Normalny 3 54" xfId="35544"/>
    <cellStyle name="Normalny 3 55" xfId="35545"/>
    <cellStyle name="Normalny 3 56" xfId="35546"/>
    <cellStyle name="Normalny 3 57" xfId="35547"/>
    <cellStyle name="Normalny 3 58" xfId="35548"/>
    <cellStyle name="Normalny 3 59" xfId="35549"/>
    <cellStyle name="Normalny 3 6" xfId="35550"/>
    <cellStyle name="Normalny 3 6 2" xfId="35551"/>
    <cellStyle name="Normalny 3 6 3" xfId="35552"/>
    <cellStyle name="Normalny 3 6 4" xfId="35553"/>
    <cellStyle name="Normalny 3 6 5" xfId="35554"/>
    <cellStyle name="Normalny 3 6 6" xfId="35555"/>
    <cellStyle name="Normalny 3 60" xfId="35556"/>
    <cellStyle name="Normalny 3 61" xfId="35557"/>
    <cellStyle name="Normalny 3 62" xfId="35558"/>
    <cellStyle name="Normalny 3 63" xfId="35559"/>
    <cellStyle name="Normalny 3 64" xfId="35560"/>
    <cellStyle name="Normalny 3 65" xfId="35561"/>
    <cellStyle name="Normalny 3 66" xfId="35562"/>
    <cellStyle name="Normalny 3 67" xfId="35563"/>
    <cellStyle name="Normalny 3 68" xfId="35564"/>
    <cellStyle name="Normalny 3 69" xfId="35565"/>
    <cellStyle name="Normalny 3 7" xfId="35566"/>
    <cellStyle name="Normalny 3 7 2" xfId="35567"/>
    <cellStyle name="Normalny 3 7 3" xfId="35568"/>
    <cellStyle name="Normalny 3 7 4" xfId="35569"/>
    <cellStyle name="Normalny 3 7 5" xfId="35570"/>
    <cellStyle name="Normalny 3 7 6" xfId="35571"/>
    <cellStyle name="Normalny 3 70" xfId="35572"/>
    <cellStyle name="Normalny 3 71" xfId="35573"/>
    <cellStyle name="Normalny 3 72" xfId="35574"/>
    <cellStyle name="Normalny 3 73" xfId="35575"/>
    <cellStyle name="Normalny 3 74" xfId="35576"/>
    <cellStyle name="Normalny 3 75" xfId="35577"/>
    <cellStyle name="Normalny 3 76" xfId="1002"/>
    <cellStyle name="Normalny 3 8" xfId="35578"/>
    <cellStyle name="Normalny 3 8 2" xfId="35579"/>
    <cellStyle name="Normalny 3 8 3" xfId="35580"/>
    <cellStyle name="Normalny 3 8 4" xfId="35581"/>
    <cellStyle name="Normalny 3 8 5" xfId="35582"/>
    <cellStyle name="Normalny 3 8 6" xfId="35583"/>
    <cellStyle name="Normalny 3 9" xfId="35584"/>
    <cellStyle name="Normalny 3 9 2" xfId="35585"/>
    <cellStyle name="Normalny 3 9 3" xfId="35586"/>
    <cellStyle name="Normalny 3 9 4" xfId="35587"/>
    <cellStyle name="Normalny 3 9 5" xfId="35588"/>
    <cellStyle name="Normalny 3 9 6" xfId="35589"/>
    <cellStyle name="Normalny 30" xfId="35590"/>
    <cellStyle name="Normalny 30 2" xfId="35591"/>
    <cellStyle name="Normalny 30 3" xfId="35592"/>
    <cellStyle name="Normalny 30 4" xfId="35593"/>
    <cellStyle name="Normalny 30 5" xfId="35594"/>
    <cellStyle name="Normalny 30 6" xfId="35595"/>
    <cellStyle name="Normalny 31" xfId="35596"/>
    <cellStyle name="Normalny 31 2" xfId="35597"/>
    <cellStyle name="Normalny 31 3" xfId="35598"/>
    <cellStyle name="Normalny 31 4" xfId="35599"/>
    <cellStyle name="Normalny 31 5" xfId="35600"/>
    <cellStyle name="Normalny 31 6" xfId="35601"/>
    <cellStyle name="Normalny 32" xfId="35602"/>
    <cellStyle name="Normalny 32 2" xfId="35603"/>
    <cellStyle name="Normalny 32 3" xfId="35604"/>
    <cellStyle name="Normalny 32 4" xfId="35605"/>
    <cellStyle name="Normalny 32 5" xfId="35606"/>
    <cellStyle name="Normalny 32 6" xfId="35607"/>
    <cellStyle name="Normalny 33" xfId="35608"/>
    <cellStyle name="Normalny 33 2" xfId="35609"/>
    <cellStyle name="Normalny 33 3" xfId="35610"/>
    <cellStyle name="Normalny 33 4" xfId="35611"/>
    <cellStyle name="Normalny 33 5" xfId="35612"/>
    <cellStyle name="Normalny 33 6" xfId="35613"/>
    <cellStyle name="Normalny 34" xfId="35614"/>
    <cellStyle name="Normalny 34 2" xfId="35615"/>
    <cellStyle name="Normalny 34 3" xfId="35616"/>
    <cellStyle name="Normalny 34 4" xfId="35617"/>
    <cellStyle name="Normalny 34 5" xfId="35618"/>
    <cellStyle name="Normalny 34 6" xfId="35619"/>
    <cellStyle name="Normalny 35" xfId="35620"/>
    <cellStyle name="Normalny 35 2" xfId="35621"/>
    <cellStyle name="Normalny 35 3" xfId="35622"/>
    <cellStyle name="Normalny 35 4" xfId="35623"/>
    <cellStyle name="Normalny 35 5" xfId="35624"/>
    <cellStyle name="Normalny 35 6" xfId="35625"/>
    <cellStyle name="Normalny 36" xfId="35626"/>
    <cellStyle name="Normalny 36 2" xfId="35627"/>
    <cellStyle name="Normalny 36 3" xfId="35628"/>
    <cellStyle name="Normalny 36 4" xfId="35629"/>
    <cellStyle name="Normalny 36 5" xfId="35630"/>
    <cellStyle name="Normalny 36 6" xfId="35631"/>
    <cellStyle name="Normalny 37" xfId="35632"/>
    <cellStyle name="Normalny 37 2" xfId="35633"/>
    <cellStyle name="Normalny 37 3" xfId="35634"/>
    <cellStyle name="Normalny 37 4" xfId="35635"/>
    <cellStyle name="Normalny 37 5" xfId="35636"/>
    <cellStyle name="Normalny 37 6" xfId="35637"/>
    <cellStyle name="Normalny 38" xfId="35638"/>
    <cellStyle name="Normalny 38 2" xfId="35639"/>
    <cellStyle name="Normalny 38 3" xfId="35640"/>
    <cellStyle name="Normalny 38 4" xfId="35641"/>
    <cellStyle name="Normalny 38 5" xfId="35642"/>
    <cellStyle name="Normalny 38 6" xfId="35643"/>
    <cellStyle name="Normalny 39" xfId="35644"/>
    <cellStyle name="Normalny 39 2" xfId="35645"/>
    <cellStyle name="Normalny 39 3" xfId="35646"/>
    <cellStyle name="Normalny 39 4" xfId="35647"/>
    <cellStyle name="Normalny 39 5" xfId="35648"/>
    <cellStyle name="Normalny 39 6" xfId="35649"/>
    <cellStyle name="Normalny 4" xfId="1003"/>
    <cellStyle name="Normalny 4 10" xfId="35650"/>
    <cellStyle name="Normalny 4 10 2" xfId="35651"/>
    <cellStyle name="Normalny 4 10 3" xfId="35652"/>
    <cellStyle name="Normalny 4 10 4" xfId="35653"/>
    <cellStyle name="Normalny 4 10 5" xfId="35654"/>
    <cellStyle name="Normalny 4 10 6" xfId="35655"/>
    <cellStyle name="Normalny 4 11" xfId="35656"/>
    <cellStyle name="Normalny 4 11 2" xfId="35657"/>
    <cellStyle name="Normalny 4 11 3" xfId="35658"/>
    <cellStyle name="Normalny 4 11 4" xfId="35659"/>
    <cellStyle name="Normalny 4 11 5" xfId="35660"/>
    <cellStyle name="Normalny 4 11 6" xfId="35661"/>
    <cellStyle name="Normalny 4 12" xfId="35662"/>
    <cellStyle name="Normalny 4 12 2" xfId="35663"/>
    <cellStyle name="Normalny 4 12 3" xfId="35664"/>
    <cellStyle name="Normalny 4 12 4" xfId="35665"/>
    <cellStyle name="Normalny 4 12 5" xfId="35666"/>
    <cellStyle name="Normalny 4 12 6" xfId="35667"/>
    <cellStyle name="Normalny 4 13" xfId="35668"/>
    <cellStyle name="Normalny 4 13 2" xfId="35669"/>
    <cellStyle name="Normalny 4 13 3" xfId="35670"/>
    <cellStyle name="Normalny 4 13 4" xfId="35671"/>
    <cellStyle name="Normalny 4 13 5" xfId="35672"/>
    <cellStyle name="Normalny 4 13 6" xfId="35673"/>
    <cellStyle name="Normalny 4 14" xfId="35674"/>
    <cellStyle name="Normalny 4 14 2" xfId="35675"/>
    <cellStyle name="Normalny 4 14 3" xfId="35676"/>
    <cellStyle name="Normalny 4 14 4" xfId="35677"/>
    <cellStyle name="Normalny 4 14 5" xfId="35678"/>
    <cellStyle name="Normalny 4 14 6" xfId="35679"/>
    <cellStyle name="Normalny 4 15" xfId="35680"/>
    <cellStyle name="Normalny 4 15 2" xfId="35681"/>
    <cellStyle name="Normalny 4 15 3" xfId="35682"/>
    <cellStyle name="Normalny 4 15 4" xfId="35683"/>
    <cellStyle name="Normalny 4 15 5" xfId="35684"/>
    <cellStyle name="Normalny 4 15 6" xfId="35685"/>
    <cellStyle name="Normalny 4 16" xfId="35686"/>
    <cellStyle name="Normalny 4 16 2" xfId="35687"/>
    <cellStyle name="Normalny 4 16 3" xfId="35688"/>
    <cellStyle name="Normalny 4 16 4" xfId="35689"/>
    <cellStyle name="Normalny 4 16 5" xfId="35690"/>
    <cellStyle name="Normalny 4 16 6" xfId="35691"/>
    <cellStyle name="Normalny 4 17" xfId="35692"/>
    <cellStyle name="Normalny 4 18" xfId="35693"/>
    <cellStyle name="Normalny 4 19" xfId="35694"/>
    <cellStyle name="Normalny 4 2" xfId="35695"/>
    <cellStyle name="Normalny 4 2 10" xfId="35696"/>
    <cellStyle name="Normalny 4 2 11" xfId="35697"/>
    <cellStyle name="Normalny 4 2 12" xfId="35698"/>
    <cellStyle name="Normalny 4 2 13" xfId="35699"/>
    <cellStyle name="Normalny 4 2 14" xfId="35700"/>
    <cellStyle name="Normalny 4 2 15" xfId="35701"/>
    <cellStyle name="Normalny 4 2 16" xfId="35702"/>
    <cellStyle name="Normalny 4 2 17" xfId="35703"/>
    <cellStyle name="Normalny 4 2 18" xfId="35704"/>
    <cellStyle name="Normalny 4 2 19" xfId="35705"/>
    <cellStyle name="Normalny 4 2 2" xfId="35706"/>
    <cellStyle name="Normalny 4 2 20" xfId="35707"/>
    <cellStyle name="Normalny 4 2 21" xfId="35708"/>
    <cellStyle name="Normalny 4 2 22" xfId="35709"/>
    <cellStyle name="Normalny 4 2 23" xfId="35710"/>
    <cellStyle name="Normalny 4 2 24" xfId="35711"/>
    <cellStyle name="Normalny 4 2 25" xfId="35712"/>
    <cellStyle name="Normalny 4 2 26" xfId="35713"/>
    <cellStyle name="Normalny 4 2 27" xfId="35714"/>
    <cellStyle name="Normalny 4 2 28" xfId="35715"/>
    <cellStyle name="Normalny 4 2 29" xfId="35716"/>
    <cellStyle name="Normalny 4 2 3" xfId="35717"/>
    <cellStyle name="Normalny 4 2 30" xfId="35718"/>
    <cellStyle name="Normalny 4 2 31" xfId="35719"/>
    <cellStyle name="Normalny 4 2 32" xfId="35720"/>
    <cellStyle name="Normalny 4 2 33" xfId="35721"/>
    <cellStyle name="Normalny 4 2 34" xfId="35722"/>
    <cellStyle name="Normalny 4 2 35" xfId="35723"/>
    <cellStyle name="Normalny 4 2 36" xfId="35724"/>
    <cellStyle name="Normalny 4 2 37" xfId="35725"/>
    <cellStyle name="Normalny 4 2 38" xfId="35726"/>
    <cellStyle name="Normalny 4 2 39" xfId="35727"/>
    <cellStyle name="Normalny 4 2 4" xfId="35728"/>
    <cellStyle name="Normalny 4 2 40" xfId="35729"/>
    <cellStyle name="Normalny 4 2 41" xfId="35730"/>
    <cellStyle name="Normalny 4 2 42" xfId="35731"/>
    <cellStyle name="Normalny 4 2 43" xfId="35732"/>
    <cellStyle name="Normalny 4 2 44" xfId="35733"/>
    <cellStyle name="Normalny 4 2 45" xfId="35734"/>
    <cellStyle name="Normalny 4 2 46" xfId="35735"/>
    <cellStyle name="Normalny 4 2 47" xfId="35736"/>
    <cellStyle name="Normalny 4 2 48" xfId="35737"/>
    <cellStyle name="Normalny 4 2 49" xfId="35738"/>
    <cellStyle name="Normalny 4 2 5" xfId="35739"/>
    <cellStyle name="Normalny 4 2 50" xfId="35740"/>
    <cellStyle name="Normalny 4 2 51" xfId="35741"/>
    <cellStyle name="Normalny 4 2 52" xfId="35742"/>
    <cellStyle name="Normalny 4 2 53" xfId="35743"/>
    <cellStyle name="Normalny 4 2 54" xfId="35744"/>
    <cellStyle name="Normalny 4 2 55" xfId="35745"/>
    <cellStyle name="Normalny 4 2 56" xfId="35746"/>
    <cellStyle name="Normalny 4 2 6" xfId="35747"/>
    <cellStyle name="Normalny 4 2 7" xfId="35748"/>
    <cellStyle name="Normalny 4 2 8" xfId="35749"/>
    <cellStyle name="Normalny 4 2 9" xfId="35750"/>
    <cellStyle name="Normalny 4 20" xfId="35751"/>
    <cellStyle name="Normalny 4 21" xfId="35752"/>
    <cellStyle name="Normalny 4 22" xfId="35753"/>
    <cellStyle name="Normalny 4 23" xfId="35754"/>
    <cellStyle name="Normalny 4 24" xfId="35755"/>
    <cellStyle name="Normalny 4 25" xfId="35756"/>
    <cellStyle name="Normalny 4 26" xfId="35757"/>
    <cellStyle name="Normalny 4 27" xfId="35758"/>
    <cellStyle name="Normalny 4 28" xfId="35759"/>
    <cellStyle name="Normalny 4 29" xfId="35760"/>
    <cellStyle name="Normalny 4 3" xfId="35761"/>
    <cellStyle name="Normalny 4 3 10" xfId="35762"/>
    <cellStyle name="Normalny 4 3 11" xfId="35763"/>
    <cellStyle name="Normalny 4 3 12" xfId="35764"/>
    <cellStyle name="Normalny 4 3 13" xfId="35765"/>
    <cellStyle name="Normalny 4 3 14" xfId="35766"/>
    <cellStyle name="Normalny 4 3 15" xfId="35767"/>
    <cellStyle name="Normalny 4 3 16" xfId="35768"/>
    <cellStyle name="Normalny 4 3 17" xfId="35769"/>
    <cellStyle name="Normalny 4 3 18" xfId="35770"/>
    <cellStyle name="Normalny 4 3 19" xfId="35771"/>
    <cellStyle name="Normalny 4 3 2" xfId="35772"/>
    <cellStyle name="Normalny 4 3 20" xfId="35773"/>
    <cellStyle name="Normalny 4 3 21" xfId="35774"/>
    <cellStyle name="Normalny 4 3 22" xfId="35775"/>
    <cellStyle name="Normalny 4 3 23" xfId="35776"/>
    <cellStyle name="Normalny 4 3 24" xfId="35777"/>
    <cellStyle name="Normalny 4 3 25" xfId="35778"/>
    <cellStyle name="Normalny 4 3 26" xfId="35779"/>
    <cellStyle name="Normalny 4 3 27" xfId="35780"/>
    <cellStyle name="Normalny 4 3 28" xfId="35781"/>
    <cellStyle name="Normalny 4 3 29" xfId="35782"/>
    <cellStyle name="Normalny 4 3 3" xfId="35783"/>
    <cellStyle name="Normalny 4 3 30" xfId="35784"/>
    <cellStyle name="Normalny 4 3 31" xfId="35785"/>
    <cellStyle name="Normalny 4 3 32" xfId="35786"/>
    <cellStyle name="Normalny 4 3 33" xfId="35787"/>
    <cellStyle name="Normalny 4 3 34" xfId="35788"/>
    <cellStyle name="Normalny 4 3 35" xfId="35789"/>
    <cellStyle name="Normalny 4 3 36" xfId="35790"/>
    <cellStyle name="Normalny 4 3 37" xfId="35791"/>
    <cellStyle name="Normalny 4 3 38" xfId="35792"/>
    <cellStyle name="Normalny 4 3 39" xfId="35793"/>
    <cellStyle name="Normalny 4 3 4" xfId="35794"/>
    <cellStyle name="Normalny 4 3 40" xfId="35795"/>
    <cellStyle name="Normalny 4 3 41" xfId="35796"/>
    <cellStyle name="Normalny 4 3 42" xfId="35797"/>
    <cellStyle name="Normalny 4 3 43" xfId="35798"/>
    <cellStyle name="Normalny 4 3 44" xfId="35799"/>
    <cellStyle name="Normalny 4 3 45" xfId="35800"/>
    <cellStyle name="Normalny 4 3 46" xfId="35801"/>
    <cellStyle name="Normalny 4 3 47" xfId="35802"/>
    <cellStyle name="Normalny 4 3 48" xfId="35803"/>
    <cellStyle name="Normalny 4 3 49" xfId="35804"/>
    <cellStyle name="Normalny 4 3 5" xfId="35805"/>
    <cellStyle name="Normalny 4 3 50" xfId="35806"/>
    <cellStyle name="Normalny 4 3 51" xfId="35807"/>
    <cellStyle name="Normalny 4 3 52" xfId="35808"/>
    <cellStyle name="Normalny 4 3 53" xfId="35809"/>
    <cellStyle name="Normalny 4 3 54" xfId="35810"/>
    <cellStyle name="Normalny 4 3 55" xfId="35811"/>
    <cellStyle name="Normalny 4 3 56" xfId="35812"/>
    <cellStyle name="Normalny 4 3 6" xfId="35813"/>
    <cellStyle name="Normalny 4 3 7" xfId="35814"/>
    <cellStyle name="Normalny 4 3 8" xfId="35815"/>
    <cellStyle name="Normalny 4 3 9" xfId="35816"/>
    <cellStyle name="Normalny 4 30" xfId="35817"/>
    <cellStyle name="Normalny 4 31" xfId="35818"/>
    <cellStyle name="Normalny 4 32" xfId="35819"/>
    <cellStyle name="Normalny 4 33" xfId="35820"/>
    <cellStyle name="Normalny 4 34" xfId="35821"/>
    <cellStyle name="Normalny 4 35" xfId="35822"/>
    <cellStyle name="Normalny 4 36" xfId="35823"/>
    <cellStyle name="Normalny 4 37" xfId="35824"/>
    <cellStyle name="Normalny 4 38" xfId="35825"/>
    <cellStyle name="Normalny 4 39" xfId="35826"/>
    <cellStyle name="Normalny 4 4" xfId="35827"/>
    <cellStyle name="Normalny 4 4 2" xfId="35828"/>
    <cellStyle name="Normalny 4 4 3" xfId="35829"/>
    <cellStyle name="Normalny 4 4 4" xfId="35830"/>
    <cellStyle name="Normalny 4 4 5" xfId="35831"/>
    <cellStyle name="Normalny 4 4 6" xfId="35832"/>
    <cellStyle name="Normalny 4 40" xfId="35833"/>
    <cellStyle name="Normalny 4 41" xfId="35834"/>
    <cellStyle name="Normalny 4 42" xfId="35835"/>
    <cellStyle name="Normalny 4 43" xfId="35836"/>
    <cellStyle name="Normalny 4 44" xfId="35837"/>
    <cellStyle name="Normalny 4 45" xfId="35838"/>
    <cellStyle name="Normalny 4 46" xfId="35839"/>
    <cellStyle name="Normalny 4 47" xfId="35840"/>
    <cellStyle name="Normalny 4 48" xfId="35841"/>
    <cellStyle name="Normalny 4 49" xfId="35842"/>
    <cellStyle name="Normalny 4 5" xfId="35843"/>
    <cellStyle name="Normalny 4 5 2" xfId="35844"/>
    <cellStyle name="Normalny 4 5 3" xfId="35845"/>
    <cellStyle name="Normalny 4 5 4" xfId="35846"/>
    <cellStyle name="Normalny 4 5 5" xfId="35847"/>
    <cellStyle name="Normalny 4 5 6" xfId="35848"/>
    <cellStyle name="Normalny 4 50" xfId="35849"/>
    <cellStyle name="Normalny 4 51" xfId="35850"/>
    <cellStyle name="Normalny 4 52" xfId="35851"/>
    <cellStyle name="Normalny 4 53" xfId="35852"/>
    <cellStyle name="Normalny 4 54" xfId="35853"/>
    <cellStyle name="Normalny 4 55" xfId="35854"/>
    <cellStyle name="Normalny 4 56" xfId="35855"/>
    <cellStyle name="Normalny 4 57" xfId="35856"/>
    <cellStyle name="Normalny 4 58" xfId="35857"/>
    <cellStyle name="Normalny 4 59" xfId="35858"/>
    <cellStyle name="Normalny 4 6" xfId="35859"/>
    <cellStyle name="Normalny 4 6 2" xfId="35860"/>
    <cellStyle name="Normalny 4 6 3" xfId="35861"/>
    <cellStyle name="Normalny 4 6 4" xfId="35862"/>
    <cellStyle name="Normalny 4 6 5" xfId="35863"/>
    <cellStyle name="Normalny 4 6 6" xfId="35864"/>
    <cellStyle name="Normalny 4 60" xfId="35865"/>
    <cellStyle name="Normalny 4 61" xfId="35866"/>
    <cellStyle name="Normalny 4 62" xfId="35867"/>
    <cellStyle name="Normalny 4 63" xfId="35868"/>
    <cellStyle name="Normalny 4 64" xfId="35869"/>
    <cellStyle name="Normalny 4 65" xfId="35870"/>
    <cellStyle name="Normalny 4 66" xfId="35871"/>
    <cellStyle name="Normalny 4 67" xfId="35872"/>
    <cellStyle name="Normalny 4 68" xfId="35873"/>
    <cellStyle name="Normalny 4 69" xfId="35874"/>
    <cellStyle name="Normalny 4 7" xfId="35875"/>
    <cellStyle name="Normalny 4 7 2" xfId="35876"/>
    <cellStyle name="Normalny 4 7 3" xfId="35877"/>
    <cellStyle name="Normalny 4 7 4" xfId="35878"/>
    <cellStyle name="Normalny 4 7 5" xfId="35879"/>
    <cellStyle name="Normalny 4 7 6" xfId="35880"/>
    <cellStyle name="Normalny 4 70" xfId="35881"/>
    <cellStyle name="Normalny 4 8" xfId="35882"/>
    <cellStyle name="Normalny 4 8 2" xfId="35883"/>
    <cellStyle name="Normalny 4 8 3" xfId="35884"/>
    <cellStyle name="Normalny 4 8 4" xfId="35885"/>
    <cellStyle name="Normalny 4 8 5" xfId="35886"/>
    <cellStyle name="Normalny 4 8 6" xfId="35887"/>
    <cellStyle name="Normalny 4 9" xfId="35888"/>
    <cellStyle name="Normalny 4 9 2" xfId="35889"/>
    <cellStyle name="Normalny 4 9 3" xfId="35890"/>
    <cellStyle name="Normalny 4 9 4" xfId="35891"/>
    <cellStyle name="Normalny 4 9 5" xfId="35892"/>
    <cellStyle name="Normalny 4 9 6" xfId="35893"/>
    <cellStyle name="Normalny 40" xfId="35894"/>
    <cellStyle name="Normalny 40 2" xfId="35895"/>
    <cellStyle name="Normalny 40 3" xfId="35896"/>
    <cellStyle name="Normalny 40 4" xfId="35897"/>
    <cellStyle name="Normalny 40 5" xfId="35898"/>
    <cellStyle name="Normalny 40 6" xfId="35899"/>
    <cellStyle name="Normalny 41" xfId="35900"/>
    <cellStyle name="Normalny 41 2" xfId="35901"/>
    <cellStyle name="Normalny 41 3" xfId="35902"/>
    <cellStyle name="Normalny 41 4" xfId="35903"/>
    <cellStyle name="Normalny 41 5" xfId="35904"/>
    <cellStyle name="Normalny 41 6" xfId="35905"/>
    <cellStyle name="Normalny 42" xfId="35906"/>
    <cellStyle name="Normalny 42 2" xfId="35907"/>
    <cellStyle name="Normalny 42 3" xfId="35908"/>
    <cellStyle name="Normalny 42 4" xfId="35909"/>
    <cellStyle name="Normalny 42 5" xfId="35910"/>
    <cellStyle name="Normalny 42 6" xfId="35911"/>
    <cellStyle name="Normalny 43" xfId="35912"/>
    <cellStyle name="Normalny 43 2" xfId="35913"/>
    <cellStyle name="Normalny 43 3" xfId="35914"/>
    <cellStyle name="Normalny 43 4" xfId="35915"/>
    <cellStyle name="Normalny 43 5" xfId="35916"/>
    <cellStyle name="Normalny 43 6" xfId="35917"/>
    <cellStyle name="Normalny 44" xfId="35918"/>
    <cellStyle name="Normalny 44 2" xfId="35919"/>
    <cellStyle name="Normalny 44 3" xfId="35920"/>
    <cellStyle name="Normalny 44 4" xfId="35921"/>
    <cellStyle name="Normalny 44 5" xfId="35922"/>
    <cellStyle name="Normalny 44 6" xfId="35923"/>
    <cellStyle name="Normalny 45" xfId="35924"/>
    <cellStyle name="Normalny 45 2" xfId="35925"/>
    <cellStyle name="Normalny 45 3" xfId="35926"/>
    <cellStyle name="Normalny 45 4" xfId="35927"/>
    <cellStyle name="Normalny 45 5" xfId="35928"/>
    <cellStyle name="Normalny 45 6" xfId="35929"/>
    <cellStyle name="Normalny 46" xfId="35930"/>
    <cellStyle name="Normalny 46 2" xfId="35931"/>
    <cellStyle name="Normalny 46 3" xfId="35932"/>
    <cellStyle name="Normalny 46 4" xfId="35933"/>
    <cellStyle name="Normalny 46 5" xfId="35934"/>
    <cellStyle name="Normalny 46 6" xfId="35935"/>
    <cellStyle name="Normalny 47" xfId="35936"/>
    <cellStyle name="Normalny 47 2" xfId="35937"/>
    <cellStyle name="Normalny 47 3" xfId="35938"/>
    <cellStyle name="Normalny 47 4" xfId="35939"/>
    <cellStyle name="Normalny 47 5" xfId="35940"/>
    <cellStyle name="Normalny 47 6" xfId="35941"/>
    <cellStyle name="Normalny 48" xfId="35942"/>
    <cellStyle name="Normalny 48 2" xfId="35943"/>
    <cellStyle name="Normalny 48 3" xfId="35944"/>
    <cellStyle name="Normalny 48 4" xfId="35945"/>
    <cellStyle name="Normalny 48 5" xfId="35946"/>
    <cellStyle name="Normalny 48 6" xfId="35947"/>
    <cellStyle name="Normalny 49" xfId="35948"/>
    <cellStyle name="Normalny 49 2" xfId="35949"/>
    <cellStyle name="Normalny 49 3" xfId="35950"/>
    <cellStyle name="Normalny 49 4" xfId="35951"/>
    <cellStyle name="Normalny 49 5" xfId="35952"/>
    <cellStyle name="Normalny 49 6" xfId="35953"/>
    <cellStyle name="Normalny 5" xfId="1013"/>
    <cellStyle name="Normalny 5 10" xfId="35954"/>
    <cellStyle name="Normalny 5 11" xfId="35955"/>
    <cellStyle name="Normalny 5 12" xfId="35956"/>
    <cellStyle name="Normalny 5 13" xfId="35957"/>
    <cellStyle name="Normalny 5 14" xfId="35958"/>
    <cellStyle name="Normalny 5 15" xfId="35959"/>
    <cellStyle name="Normalny 5 16" xfId="35960"/>
    <cellStyle name="Normalny 5 17" xfId="35961"/>
    <cellStyle name="Normalny 5 18" xfId="35962"/>
    <cellStyle name="Normalny 5 19" xfId="35963"/>
    <cellStyle name="Normalny 5 2" xfId="1061"/>
    <cellStyle name="Normalny 5 20" xfId="35964"/>
    <cellStyle name="Normalny 5 21" xfId="35965"/>
    <cellStyle name="Normalny 5 22" xfId="35966"/>
    <cellStyle name="Normalny 5 23" xfId="35967"/>
    <cellStyle name="Normalny 5 24" xfId="35968"/>
    <cellStyle name="Normalny 5 25" xfId="35969"/>
    <cellStyle name="Normalny 5 26" xfId="35970"/>
    <cellStyle name="Normalny 5 27" xfId="35971"/>
    <cellStyle name="Normalny 5 28" xfId="35972"/>
    <cellStyle name="Normalny 5 29" xfId="35973"/>
    <cellStyle name="Normalny 5 3" xfId="35974"/>
    <cellStyle name="Normalny 5 30" xfId="35975"/>
    <cellStyle name="Normalny 5 31" xfId="35976"/>
    <cellStyle name="Normalny 5 32" xfId="35977"/>
    <cellStyle name="Normalny 5 33" xfId="35978"/>
    <cellStyle name="Normalny 5 34" xfId="35979"/>
    <cellStyle name="Normalny 5 35" xfId="35980"/>
    <cellStyle name="Normalny 5 36" xfId="35981"/>
    <cellStyle name="Normalny 5 37" xfId="35982"/>
    <cellStyle name="Normalny 5 38" xfId="35983"/>
    <cellStyle name="Normalny 5 39" xfId="35984"/>
    <cellStyle name="Normalny 5 4" xfId="35985"/>
    <cellStyle name="Normalny 5 40" xfId="35986"/>
    <cellStyle name="Normalny 5 41" xfId="35987"/>
    <cellStyle name="Normalny 5 42" xfId="35988"/>
    <cellStyle name="Normalny 5 43" xfId="35989"/>
    <cellStyle name="Normalny 5 44" xfId="35990"/>
    <cellStyle name="Normalny 5 45" xfId="35991"/>
    <cellStyle name="Normalny 5 46" xfId="35992"/>
    <cellStyle name="Normalny 5 47" xfId="35993"/>
    <cellStyle name="Normalny 5 48" xfId="35994"/>
    <cellStyle name="Normalny 5 49" xfId="35995"/>
    <cellStyle name="Normalny 5 5" xfId="35996"/>
    <cellStyle name="Normalny 5 50" xfId="35997"/>
    <cellStyle name="Normalny 5 51" xfId="35998"/>
    <cellStyle name="Normalny 5 52" xfId="35999"/>
    <cellStyle name="Normalny 5 53" xfId="36000"/>
    <cellStyle name="Normalny 5 54" xfId="36001"/>
    <cellStyle name="Normalny 5 55" xfId="36002"/>
    <cellStyle name="Normalny 5 56" xfId="36003"/>
    <cellStyle name="Normalny 5 6" xfId="36004"/>
    <cellStyle name="Normalny 5 7" xfId="36005"/>
    <cellStyle name="Normalny 5 8" xfId="36006"/>
    <cellStyle name="Normalny 5 9" xfId="36007"/>
    <cellStyle name="Normalny 50" xfId="36008"/>
    <cellStyle name="Normalny 50 2" xfId="36009"/>
    <cellStyle name="Normalny 50 3" xfId="36010"/>
    <cellStyle name="Normalny 50 4" xfId="36011"/>
    <cellStyle name="Normalny 50 5" xfId="36012"/>
    <cellStyle name="Normalny 50 6" xfId="36013"/>
    <cellStyle name="Normalny 51" xfId="36014"/>
    <cellStyle name="Normalny 51 2" xfId="36015"/>
    <cellStyle name="Normalny 51 3" xfId="36016"/>
    <cellStyle name="Normalny 51 4" xfId="36017"/>
    <cellStyle name="Normalny 51 5" xfId="36018"/>
    <cellStyle name="Normalny 51 6" xfId="36019"/>
    <cellStyle name="Normalny 52" xfId="36020"/>
    <cellStyle name="Normalny 52 2" xfId="36021"/>
    <cellStyle name="Normalny 52 3" xfId="36022"/>
    <cellStyle name="Normalny 52 4" xfId="36023"/>
    <cellStyle name="Normalny 52 5" xfId="36024"/>
    <cellStyle name="Normalny 52 6" xfId="36025"/>
    <cellStyle name="Normalny 53" xfId="36026"/>
    <cellStyle name="Normalny 53 2" xfId="36027"/>
    <cellStyle name="Normalny 53 3" xfId="36028"/>
    <cellStyle name="Normalny 53 4" xfId="36029"/>
    <cellStyle name="Normalny 53 5" xfId="36030"/>
    <cellStyle name="Normalny 53 6" xfId="36031"/>
    <cellStyle name="Normalny 54" xfId="36032"/>
    <cellStyle name="Normalny 54 2" xfId="36033"/>
    <cellStyle name="Normalny 54 3" xfId="36034"/>
    <cellStyle name="Normalny 54 4" xfId="36035"/>
    <cellStyle name="Normalny 54 5" xfId="36036"/>
    <cellStyle name="Normalny 54 6" xfId="36037"/>
    <cellStyle name="Normalny 55" xfId="36038"/>
    <cellStyle name="Normalny 55 2" xfId="36039"/>
    <cellStyle name="Normalny 55 3" xfId="36040"/>
    <cellStyle name="Normalny 55 4" xfId="36041"/>
    <cellStyle name="Normalny 55 5" xfId="36042"/>
    <cellStyle name="Normalny 55 6" xfId="36043"/>
    <cellStyle name="Normalny 56" xfId="36044"/>
    <cellStyle name="Normalny 56 2" xfId="36045"/>
    <cellStyle name="Normalny 56 3" xfId="36046"/>
    <cellStyle name="Normalny 56 4" xfId="36047"/>
    <cellStyle name="Normalny 56 5" xfId="36048"/>
    <cellStyle name="Normalny 56 6" xfId="36049"/>
    <cellStyle name="Normalny 57" xfId="36050"/>
    <cellStyle name="Normalny 57 2" xfId="36051"/>
    <cellStyle name="Normalny 57 3" xfId="36052"/>
    <cellStyle name="Normalny 57 4" xfId="36053"/>
    <cellStyle name="Normalny 57 5" xfId="36054"/>
    <cellStyle name="Normalny 57 6" xfId="36055"/>
    <cellStyle name="Normalny 58" xfId="36056"/>
    <cellStyle name="Normalny 58 2" xfId="36057"/>
    <cellStyle name="Normalny 58 3" xfId="36058"/>
    <cellStyle name="Normalny 58 4" xfId="36059"/>
    <cellStyle name="Normalny 58 5" xfId="36060"/>
    <cellStyle name="Normalny 58 6" xfId="36061"/>
    <cellStyle name="Normalny 59" xfId="36062"/>
    <cellStyle name="Normalny 59 10" xfId="36063"/>
    <cellStyle name="Normalny 59 100" xfId="36064"/>
    <cellStyle name="Normalny 59 100 2" xfId="36065"/>
    <cellStyle name="Normalny 59 100 3" xfId="36066"/>
    <cellStyle name="Normalny 59 100 4" xfId="36067"/>
    <cellStyle name="Normalny 59 100 5" xfId="36068"/>
    <cellStyle name="Normalny 59 100 6" xfId="36069"/>
    <cellStyle name="Normalny 59 101" xfId="36070"/>
    <cellStyle name="Normalny 59 101 2" xfId="36071"/>
    <cellStyle name="Normalny 59 101 3" xfId="36072"/>
    <cellStyle name="Normalny 59 101 4" xfId="36073"/>
    <cellStyle name="Normalny 59 101 5" xfId="36074"/>
    <cellStyle name="Normalny 59 101 6" xfId="36075"/>
    <cellStyle name="Normalny 59 102" xfId="36076"/>
    <cellStyle name="Normalny 59 102 2" xfId="36077"/>
    <cellStyle name="Normalny 59 102 3" xfId="36078"/>
    <cellStyle name="Normalny 59 102 4" xfId="36079"/>
    <cellStyle name="Normalny 59 102 5" xfId="36080"/>
    <cellStyle name="Normalny 59 102 6" xfId="36081"/>
    <cellStyle name="Normalny 59 103" xfId="36082"/>
    <cellStyle name="Normalny 59 103 2" xfId="36083"/>
    <cellStyle name="Normalny 59 103 3" xfId="36084"/>
    <cellStyle name="Normalny 59 103 4" xfId="36085"/>
    <cellStyle name="Normalny 59 103 5" xfId="36086"/>
    <cellStyle name="Normalny 59 103 6" xfId="36087"/>
    <cellStyle name="Normalny 59 104" xfId="36088"/>
    <cellStyle name="Normalny 59 104 2" xfId="36089"/>
    <cellStyle name="Normalny 59 104 3" xfId="36090"/>
    <cellStyle name="Normalny 59 104 4" xfId="36091"/>
    <cellStyle name="Normalny 59 104 5" xfId="36092"/>
    <cellStyle name="Normalny 59 104 6" xfId="36093"/>
    <cellStyle name="Normalny 59 105" xfId="36094"/>
    <cellStyle name="Normalny 59 105 2" xfId="36095"/>
    <cellStyle name="Normalny 59 105 3" xfId="36096"/>
    <cellStyle name="Normalny 59 105 4" xfId="36097"/>
    <cellStyle name="Normalny 59 105 5" xfId="36098"/>
    <cellStyle name="Normalny 59 105 6" xfId="36099"/>
    <cellStyle name="Normalny 59 106" xfId="36100"/>
    <cellStyle name="Normalny 59 106 2" xfId="36101"/>
    <cellStyle name="Normalny 59 106 3" xfId="36102"/>
    <cellStyle name="Normalny 59 106 4" xfId="36103"/>
    <cellStyle name="Normalny 59 106 5" xfId="36104"/>
    <cellStyle name="Normalny 59 106 6" xfId="36105"/>
    <cellStyle name="Normalny 59 107" xfId="36106"/>
    <cellStyle name="Normalny 59 107 2" xfId="36107"/>
    <cellStyle name="Normalny 59 107 3" xfId="36108"/>
    <cellStyle name="Normalny 59 107 4" xfId="36109"/>
    <cellStyle name="Normalny 59 107 5" xfId="36110"/>
    <cellStyle name="Normalny 59 107 6" xfId="36111"/>
    <cellStyle name="Normalny 59 108" xfId="36112"/>
    <cellStyle name="Normalny 59 108 2" xfId="36113"/>
    <cellStyle name="Normalny 59 108 3" xfId="36114"/>
    <cellStyle name="Normalny 59 108 4" xfId="36115"/>
    <cellStyle name="Normalny 59 108 5" xfId="36116"/>
    <cellStyle name="Normalny 59 108 6" xfId="36117"/>
    <cellStyle name="Normalny 59 109" xfId="36118"/>
    <cellStyle name="Normalny 59 109 2" xfId="36119"/>
    <cellStyle name="Normalny 59 109 3" xfId="36120"/>
    <cellStyle name="Normalny 59 109 4" xfId="36121"/>
    <cellStyle name="Normalny 59 109 5" xfId="36122"/>
    <cellStyle name="Normalny 59 109 6" xfId="36123"/>
    <cellStyle name="Normalny 59 11" xfId="36124"/>
    <cellStyle name="Normalny 59 110" xfId="36125"/>
    <cellStyle name="Normalny 59 110 2" xfId="36126"/>
    <cellStyle name="Normalny 59 110 3" xfId="36127"/>
    <cellStyle name="Normalny 59 110 4" xfId="36128"/>
    <cellStyle name="Normalny 59 110 5" xfId="36129"/>
    <cellStyle name="Normalny 59 110 6" xfId="36130"/>
    <cellStyle name="Normalny 59 111" xfId="36131"/>
    <cellStyle name="Normalny 59 111 2" xfId="36132"/>
    <cellStyle name="Normalny 59 111 3" xfId="36133"/>
    <cellStyle name="Normalny 59 111 4" xfId="36134"/>
    <cellStyle name="Normalny 59 111 5" xfId="36135"/>
    <cellStyle name="Normalny 59 111 6" xfId="36136"/>
    <cellStyle name="Normalny 59 112" xfId="36137"/>
    <cellStyle name="Normalny 59 112 2" xfId="36138"/>
    <cellStyle name="Normalny 59 112 3" xfId="36139"/>
    <cellStyle name="Normalny 59 112 4" xfId="36140"/>
    <cellStyle name="Normalny 59 112 5" xfId="36141"/>
    <cellStyle name="Normalny 59 112 6" xfId="36142"/>
    <cellStyle name="Normalny 59 113" xfId="36143"/>
    <cellStyle name="Normalny 59 113 2" xfId="36144"/>
    <cellStyle name="Normalny 59 113 3" xfId="36145"/>
    <cellStyle name="Normalny 59 113 4" xfId="36146"/>
    <cellStyle name="Normalny 59 113 5" xfId="36147"/>
    <cellStyle name="Normalny 59 113 6" xfId="36148"/>
    <cellStyle name="Normalny 59 114" xfId="36149"/>
    <cellStyle name="Normalny 59 114 2" xfId="36150"/>
    <cellStyle name="Normalny 59 114 3" xfId="36151"/>
    <cellStyle name="Normalny 59 114 4" xfId="36152"/>
    <cellStyle name="Normalny 59 114 5" xfId="36153"/>
    <cellStyle name="Normalny 59 114 6" xfId="36154"/>
    <cellStyle name="Normalny 59 115" xfId="36155"/>
    <cellStyle name="Normalny 59 115 2" xfId="36156"/>
    <cellStyle name="Normalny 59 115 3" xfId="36157"/>
    <cellStyle name="Normalny 59 115 4" xfId="36158"/>
    <cellStyle name="Normalny 59 115 5" xfId="36159"/>
    <cellStyle name="Normalny 59 115 6" xfId="36160"/>
    <cellStyle name="Normalny 59 116" xfId="36161"/>
    <cellStyle name="Normalny 59 116 2" xfId="36162"/>
    <cellStyle name="Normalny 59 116 3" xfId="36163"/>
    <cellStyle name="Normalny 59 116 4" xfId="36164"/>
    <cellStyle name="Normalny 59 116 5" xfId="36165"/>
    <cellStyle name="Normalny 59 116 6" xfId="36166"/>
    <cellStyle name="Normalny 59 117" xfId="36167"/>
    <cellStyle name="Normalny 59 117 2" xfId="36168"/>
    <cellStyle name="Normalny 59 117 3" xfId="36169"/>
    <cellStyle name="Normalny 59 117 4" xfId="36170"/>
    <cellStyle name="Normalny 59 117 5" xfId="36171"/>
    <cellStyle name="Normalny 59 117 6" xfId="36172"/>
    <cellStyle name="Normalny 59 118" xfId="36173"/>
    <cellStyle name="Normalny 59 118 2" xfId="36174"/>
    <cellStyle name="Normalny 59 118 3" xfId="36175"/>
    <cellStyle name="Normalny 59 118 4" xfId="36176"/>
    <cellStyle name="Normalny 59 118 5" xfId="36177"/>
    <cellStyle name="Normalny 59 118 6" xfId="36178"/>
    <cellStyle name="Normalny 59 119" xfId="36179"/>
    <cellStyle name="Normalny 59 119 2" xfId="36180"/>
    <cellStyle name="Normalny 59 119 3" xfId="36181"/>
    <cellStyle name="Normalny 59 119 4" xfId="36182"/>
    <cellStyle name="Normalny 59 119 5" xfId="36183"/>
    <cellStyle name="Normalny 59 119 6" xfId="36184"/>
    <cellStyle name="Normalny 59 12" xfId="36185"/>
    <cellStyle name="Normalny 59 120" xfId="36186"/>
    <cellStyle name="Normalny 59 120 2" xfId="36187"/>
    <cellStyle name="Normalny 59 120 3" xfId="36188"/>
    <cellStyle name="Normalny 59 120 4" xfId="36189"/>
    <cellStyle name="Normalny 59 120 5" xfId="36190"/>
    <cellStyle name="Normalny 59 120 6" xfId="36191"/>
    <cellStyle name="Normalny 59 121" xfId="36192"/>
    <cellStyle name="Normalny 59 122" xfId="36193"/>
    <cellStyle name="Normalny 59 123" xfId="36194"/>
    <cellStyle name="Normalny 59 124" xfId="36195"/>
    <cellStyle name="Normalny 59 125" xfId="36196"/>
    <cellStyle name="Normalny 59 126" xfId="36197"/>
    <cellStyle name="Normalny 59 127" xfId="36198"/>
    <cellStyle name="Normalny 59 13" xfId="36199"/>
    <cellStyle name="Normalny 59 14" xfId="36200"/>
    <cellStyle name="Normalny 59 15" xfId="36201"/>
    <cellStyle name="Normalny 59 15 10" xfId="36202"/>
    <cellStyle name="Normalny 59 15 11" xfId="36203"/>
    <cellStyle name="Normalny 59 15 12" xfId="36204"/>
    <cellStyle name="Normalny 59 15 13" xfId="36205"/>
    <cellStyle name="Normalny 59 15 14" xfId="36206"/>
    <cellStyle name="Normalny 59 15 15" xfId="36207"/>
    <cellStyle name="Normalny 59 15 16" xfId="36208"/>
    <cellStyle name="Normalny 59 15 17" xfId="36209"/>
    <cellStyle name="Normalny 59 15 18" xfId="36210"/>
    <cellStyle name="Normalny 59 15 19" xfId="36211"/>
    <cellStyle name="Normalny 59 15 2" xfId="36212"/>
    <cellStyle name="Normalny 59 15 2 10" xfId="36213"/>
    <cellStyle name="Normalny 59 15 2 10 2" xfId="36214"/>
    <cellStyle name="Normalny 59 15 2 10 3" xfId="36215"/>
    <cellStyle name="Normalny 59 15 2 10 4" xfId="36216"/>
    <cellStyle name="Normalny 59 15 2 10 5" xfId="36217"/>
    <cellStyle name="Normalny 59 15 2 10 6" xfId="36218"/>
    <cellStyle name="Normalny 59 15 2 11" xfId="36219"/>
    <cellStyle name="Normalny 59 15 2 11 2" xfId="36220"/>
    <cellStyle name="Normalny 59 15 2 11 3" xfId="36221"/>
    <cellStyle name="Normalny 59 15 2 11 4" xfId="36222"/>
    <cellStyle name="Normalny 59 15 2 11 5" xfId="36223"/>
    <cellStyle name="Normalny 59 15 2 11 6" xfId="36224"/>
    <cellStyle name="Normalny 59 15 2 12" xfId="36225"/>
    <cellStyle name="Normalny 59 15 2 12 2" xfId="36226"/>
    <cellStyle name="Normalny 59 15 2 12 3" xfId="36227"/>
    <cellStyle name="Normalny 59 15 2 12 4" xfId="36228"/>
    <cellStyle name="Normalny 59 15 2 12 5" xfId="36229"/>
    <cellStyle name="Normalny 59 15 2 12 6" xfId="36230"/>
    <cellStyle name="Normalny 59 15 2 13" xfId="36231"/>
    <cellStyle name="Normalny 59 15 2 13 2" xfId="36232"/>
    <cellStyle name="Normalny 59 15 2 13 3" xfId="36233"/>
    <cellStyle name="Normalny 59 15 2 13 4" xfId="36234"/>
    <cellStyle name="Normalny 59 15 2 13 5" xfId="36235"/>
    <cellStyle name="Normalny 59 15 2 13 6" xfId="36236"/>
    <cellStyle name="Normalny 59 15 2 14" xfId="36237"/>
    <cellStyle name="Normalny 59 15 2 14 2" xfId="36238"/>
    <cellStyle name="Normalny 59 15 2 14 3" xfId="36239"/>
    <cellStyle name="Normalny 59 15 2 14 4" xfId="36240"/>
    <cellStyle name="Normalny 59 15 2 14 5" xfId="36241"/>
    <cellStyle name="Normalny 59 15 2 14 6" xfId="36242"/>
    <cellStyle name="Normalny 59 15 2 15" xfId="36243"/>
    <cellStyle name="Normalny 59 15 2 15 2" xfId="36244"/>
    <cellStyle name="Normalny 59 15 2 15 3" xfId="36245"/>
    <cellStyle name="Normalny 59 15 2 15 4" xfId="36246"/>
    <cellStyle name="Normalny 59 15 2 15 5" xfId="36247"/>
    <cellStyle name="Normalny 59 15 2 15 6" xfId="36248"/>
    <cellStyle name="Normalny 59 15 2 16" xfId="36249"/>
    <cellStyle name="Normalny 59 15 2 16 2" xfId="36250"/>
    <cellStyle name="Normalny 59 15 2 16 3" xfId="36251"/>
    <cellStyle name="Normalny 59 15 2 16 4" xfId="36252"/>
    <cellStyle name="Normalny 59 15 2 16 5" xfId="36253"/>
    <cellStyle name="Normalny 59 15 2 16 6" xfId="36254"/>
    <cellStyle name="Normalny 59 15 2 17" xfId="36255"/>
    <cellStyle name="Normalny 59 15 2 17 2" xfId="36256"/>
    <cellStyle name="Normalny 59 15 2 17 3" xfId="36257"/>
    <cellStyle name="Normalny 59 15 2 17 4" xfId="36258"/>
    <cellStyle name="Normalny 59 15 2 17 5" xfId="36259"/>
    <cellStyle name="Normalny 59 15 2 17 6" xfId="36260"/>
    <cellStyle name="Normalny 59 15 2 18" xfId="36261"/>
    <cellStyle name="Normalny 59 15 2 18 2" xfId="36262"/>
    <cellStyle name="Normalny 59 15 2 18 3" xfId="36263"/>
    <cellStyle name="Normalny 59 15 2 18 4" xfId="36264"/>
    <cellStyle name="Normalny 59 15 2 18 5" xfId="36265"/>
    <cellStyle name="Normalny 59 15 2 18 6" xfId="36266"/>
    <cellStyle name="Normalny 59 15 2 19" xfId="36267"/>
    <cellStyle name="Normalny 59 15 2 19 2" xfId="36268"/>
    <cellStyle name="Normalny 59 15 2 19 3" xfId="36269"/>
    <cellStyle name="Normalny 59 15 2 19 4" xfId="36270"/>
    <cellStyle name="Normalny 59 15 2 19 5" xfId="36271"/>
    <cellStyle name="Normalny 59 15 2 19 6" xfId="36272"/>
    <cellStyle name="Normalny 59 15 2 2" xfId="36273"/>
    <cellStyle name="Normalny 59 15 2 2 2" xfId="36274"/>
    <cellStyle name="Normalny 59 15 2 2 2 2" xfId="36275"/>
    <cellStyle name="Normalny 59 15 2 2 2 3" xfId="36276"/>
    <cellStyle name="Normalny 59 15 2 2 2 4" xfId="36277"/>
    <cellStyle name="Normalny 59 15 2 2 2 5" xfId="36278"/>
    <cellStyle name="Normalny 59 15 2 2 2 6" xfId="36279"/>
    <cellStyle name="Normalny 59 15 2 20" xfId="36280"/>
    <cellStyle name="Normalny 59 15 2 20 2" xfId="36281"/>
    <cellStyle name="Normalny 59 15 2 20 3" xfId="36282"/>
    <cellStyle name="Normalny 59 15 2 20 4" xfId="36283"/>
    <cellStyle name="Normalny 59 15 2 20 5" xfId="36284"/>
    <cellStyle name="Normalny 59 15 2 20 6" xfId="36285"/>
    <cellStyle name="Normalny 59 15 2 21" xfId="36286"/>
    <cellStyle name="Normalny 59 15 2 21 2" xfId="36287"/>
    <cellStyle name="Normalny 59 15 2 21 3" xfId="36288"/>
    <cellStyle name="Normalny 59 15 2 21 4" xfId="36289"/>
    <cellStyle name="Normalny 59 15 2 21 5" xfId="36290"/>
    <cellStyle name="Normalny 59 15 2 21 6" xfId="36291"/>
    <cellStyle name="Normalny 59 15 2 22" xfId="36292"/>
    <cellStyle name="Normalny 59 15 2 22 2" xfId="36293"/>
    <cellStyle name="Normalny 59 15 2 22 3" xfId="36294"/>
    <cellStyle name="Normalny 59 15 2 22 4" xfId="36295"/>
    <cellStyle name="Normalny 59 15 2 22 5" xfId="36296"/>
    <cellStyle name="Normalny 59 15 2 22 6" xfId="36297"/>
    <cellStyle name="Normalny 59 15 2 23" xfId="36298"/>
    <cellStyle name="Normalny 59 15 2 23 2" xfId="36299"/>
    <cellStyle name="Normalny 59 15 2 23 3" xfId="36300"/>
    <cellStyle name="Normalny 59 15 2 23 4" xfId="36301"/>
    <cellStyle name="Normalny 59 15 2 23 5" xfId="36302"/>
    <cellStyle name="Normalny 59 15 2 23 6" xfId="36303"/>
    <cellStyle name="Normalny 59 15 2 24" xfId="36304"/>
    <cellStyle name="Normalny 59 15 2 24 2" xfId="36305"/>
    <cellStyle name="Normalny 59 15 2 24 3" xfId="36306"/>
    <cellStyle name="Normalny 59 15 2 24 4" xfId="36307"/>
    <cellStyle name="Normalny 59 15 2 24 5" xfId="36308"/>
    <cellStyle name="Normalny 59 15 2 24 6" xfId="36309"/>
    <cellStyle name="Normalny 59 15 2 25" xfId="36310"/>
    <cellStyle name="Normalny 59 15 2 26" xfId="36311"/>
    <cellStyle name="Normalny 59 15 2 27" xfId="36312"/>
    <cellStyle name="Normalny 59 15 2 28" xfId="36313"/>
    <cellStyle name="Normalny 59 15 2 29" xfId="36314"/>
    <cellStyle name="Normalny 59 15 2 3" xfId="36315"/>
    <cellStyle name="Normalny 59 15 2 3 2" xfId="36316"/>
    <cellStyle name="Normalny 59 15 2 3 3" xfId="36317"/>
    <cellStyle name="Normalny 59 15 2 3 4" xfId="36318"/>
    <cellStyle name="Normalny 59 15 2 3 5" xfId="36319"/>
    <cellStyle name="Normalny 59 15 2 3 6" xfId="36320"/>
    <cellStyle name="Normalny 59 15 2 4" xfId="36321"/>
    <cellStyle name="Normalny 59 15 2 4 2" xfId="36322"/>
    <cellStyle name="Normalny 59 15 2 4 3" xfId="36323"/>
    <cellStyle name="Normalny 59 15 2 4 4" xfId="36324"/>
    <cellStyle name="Normalny 59 15 2 4 5" xfId="36325"/>
    <cellStyle name="Normalny 59 15 2 4 6" xfId="36326"/>
    <cellStyle name="Normalny 59 15 2 5" xfId="36327"/>
    <cellStyle name="Normalny 59 15 2 5 2" xfId="36328"/>
    <cellStyle name="Normalny 59 15 2 5 3" xfId="36329"/>
    <cellStyle name="Normalny 59 15 2 5 4" xfId="36330"/>
    <cellStyle name="Normalny 59 15 2 5 5" xfId="36331"/>
    <cellStyle name="Normalny 59 15 2 5 6" xfId="36332"/>
    <cellStyle name="Normalny 59 15 2 6" xfId="36333"/>
    <cellStyle name="Normalny 59 15 2 6 2" xfId="36334"/>
    <cellStyle name="Normalny 59 15 2 6 3" xfId="36335"/>
    <cellStyle name="Normalny 59 15 2 6 4" xfId="36336"/>
    <cellStyle name="Normalny 59 15 2 6 5" xfId="36337"/>
    <cellStyle name="Normalny 59 15 2 6 6" xfId="36338"/>
    <cellStyle name="Normalny 59 15 2 7" xfId="36339"/>
    <cellStyle name="Normalny 59 15 2 7 2" xfId="36340"/>
    <cellStyle name="Normalny 59 15 2 7 3" xfId="36341"/>
    <cellStyle name="Normalny 59 15 2 7 4" xfId="36342"/>
    <cellStyle name="Normalny 59 15 2 7 5" xfId="36343"/>
    <cellStyle name="Normalny 59 15 2 7 6" xfId="36344"/>
    <cellStyle name="Normalny 59 15 2 8" xfId="36345"/>
    <cellStyle name="Normalny 59 15 2 8 2" xfId="36346"/>
    <cellStyle name="Normalny 59 15 2 8 3" xfId="36347"/>
    <cellStyle name="Normalny 59 15 2 8 4" xfId="36348"/>
    <cellStyle name="Normalny 59 15 2 8 5" xfId="36349"/>
    <cellStyle name="Normalny 59 15 2 8 6" xfId="36350"/>
    <cellStyle name="Normalny 59 15 2 9" xfId="36351"/>
    <cellStyle name="Normalny 59 15 2 9 2" xfId="36352"/>
    <cellStyle name="Normalny 59 15 2 9 3" xfId="36353"/>
    <cellStyle name="Normalny 59 15 2 9 4" xfId="36354"/>
    <cellStyle name="Normalny 59 15 2 9 5" xfId="36355"/>
    <cellStyle name="Normalny 59 15 2 9 6" xfId="36356"/>
    <cellStyle name="Normalny 59 15 20" xfId="36357"/>
    <cellStyle name="Normalny 59 15 21" xfId="36358"/>
    <cellStyle name="Normalny 59 15 22" xfId="36359"/>
    <cellStyle name="Normalny 59 15 23" xfId="36360"/>
    <cellStyle name="Normalny 59 15 24" xfId="36361"/>
    <cellStyle name="Normalny 59 15 25" xfId="36362"/>
    <cellStyle name="Normalny 59 15 26" xfId="36363"/>
    <cellStyle name="Normalny 59 15 27" xfId="36364"/>
    <cellStyle name="Normalny 59 15 27 2" xfId="36365"/>
    <cellStyle name="Normalny 59 15 27 3" xfId="36366"/>
    <cellStyle name="Normalny 59 15 27 4" xfId="36367"/>
    <cellStyle name="Normalny 59 15 27 5" xfId="36368"/>
    <cellStyle name="Normalny 59 15 27 6" xfId="36369"/>
    <cellStyle name="Normalny 59 15 28" xfId="36370"/>
    <cellStyle name="Normalny 59 15 28 2" xfId="36371"/>
    <cellStyle name="Normalny 59 15 28 3" xfId="36372"/>
    <cellStyle name="Normalny 59 15 28 4" xfId="36373"/>
    <cellStyle name="Normalny 59 15 28 5" xfId="36374"/>
    <cellStyle name="Normalny 59 15 28 6" xfId="36375"/>
    <cellStyle name="Normalny 59 15 3" xfId="36376"/>
    <cellStyle name="Normalny 59 15 3 2" xfId="36377"/>
    <cellStyle name="Normalny 59 15 3 3" xfId="36378"/>
    <cellStyle name="Normalny 59 15 3 4" xfId="36379"/>
    <cellStyle name="Normalny 59 15 3 5" xfId="36380"/>
    <cellStyle name="Normalny 59 15 3 6" xfId="36381"/>
    <cellStyle name="Normalny 59 15 4" xfId="36382"/>
    <cellStyle name="Normalny 59 15 4 2" xfId="36383"/>
    <cellStyle name="Normalny 59 15 4 3" xfId="36384"/>
    <cellStyle name="Normalny 59 15 4 4" xfId="36385"/>
    <cellStyle name="Normalny 59 15 4 5" xfId="36386"/>
    <cellStyle name="Normalny 59 15 4 6" xfId="36387"/>
    <cellStyle name="Normalny 59 15 5" xfId="36388"/>
    <cellStyle name="Normalny 59 15 5 2" xfId="36389"/>
    <cellStyle name="Normalny 59 15 5 3" xfId="36390"/>
    <cellStyle name="Normalny 59 15 5 4" xfId="36391"/>
    <cellStyle name="Normalny 59 15 5 5" xfId="36392"/>
    <cellStyle name="Normalny 59 15 5 6" xfId="36393"/>
    <cellStyle name="Normalny 59 15 5 7" xfId="36394"/>
    <cellStyle name="Normalny 59 15 6" xfId="36395"/>
    <cellStyle name="Normalny 59 15 7" xfId="36396"/>
    <cellStyle name="Normalny 59 15 8" xfId="36397"/>
    <cellStyle name="Normalny 59 15 9" xfId="36398"/>
    <cellStyle name="Normalny 59 16" xfId="36399"/>
    <cellStyle name="Normalny 59 16 2" xfId="36400"/>
    <cellStyle name="Normalny 59 16 3" xfId="36401"/>
    <cellStyle name="Normalny 59 16 4" xfId="36402"/>
    <cellStyle name="Normalny 59 16 5" xfId="36403"/>
    <cellStyle name="Normalny 59 16 6" xfId="36404"/>
    <cellStyle name="Normalny 59 17" xfId="36405"/>
    <cellStyle name="Normalny 59 17 2" xfId="36406"/>
    <cellStyle name="Normalny 59 17 3" xfId="36407"/>
    <cellStyle name="Normalny 59 17 4" xfId="36408"/>
    <cellStyle name="Normalny 59 17 5" xfId="36409"/>
    <cellStyle name="Normalny 59 17 6" xfId="36410"/>
    <cellStyle name="Normalny 59 18" xfId="36411"/>
    <cellStyle name="Normalny 59 18 2" xfId="36412"/>
    <cellStyle name="Normalny 59 18 3" xfId="36413"/>
    <cellStyle name="Normalny 59 18 4" xfId="36414"/>
    <cellStyle name="Normalny 59 18 5" xfId="36415"/>
    <cellStyle name="Normalny 59 18 6" xfId="36416"/>
    <cellStyle name="Normalny 59 19" xfId="36417"/>
    <cellStyle name="Normalny 59 19 2" xfId="36418"/>
    <cellStyle name="Normalny 59 19 3" xfId="36419"/>
    <cellStyle name="Normalny 59 19 4" xfId="36420"/>
    <cellStyle name="Normalny 59 19 5" xfId="36421"/>
    <cellStyle name="Normalny 59 19 6" xfId="36422"/>
    <cellStyle name="Normalny 59 2" xfId="36423"/>
    <cellStyle name="Normalny 59 2 10" xfId="36424"/>
    <cellStyle name="Normalny 59 2 10 2" xfId="36425"/>
    <cellStyle name="Normalny 59 2 10 3" xfId="36426"/>
    <cellStyle name="Normalny 59 2 10 4" xfId="36427"/>
    <cellStyle name="Normalny 59 2 10 5" xfId="36428"/>
    <cellStyle name="Normalny 59 2 10 6" xfId="36429"/>
    <cellStyle name="Normalny 59 2 100" xfId="36430"/>
    <cellStyle name="Normalny 59 2 101" xfId="36431"/>
    <cellStyle name="Normalny 59 2 102" xfId="36432"/>
    <cellStyle name="Normalny 59 2 103" xfId="36433"/>
    <cellStyle name="Normalny 59 2 104" xfId="36434"/>
    <cellStyle name="Normalny 59 2 105" xfId="36435"/>
    <cellStyle name="Normalny 59 2 106" xfId="36436"/>
    <cellStyle name="Normalny 59 2 107" xfId="36437"/>
    <cellStyle name="Normalny 59 2 108" xfId="36438"/>
    <cellStyle name="Normalny 59 2 109" xfId="36439"/>
    <cellStyle name="Normalny 59 2 11" xfId="36440"/>
    <cellStyle name="Normalny 59 2 11 2" xfId="36441"/>
    <cellStyle name="Normalny 59 2 11 3" xfId="36442"/>
    <cellStyle name="Normalny 59 2 11 4" xfId="36443"/>
    <cellStyle name="Normalny 59 2 11 5" xfId="36444"/>
    <cellStyle name="Normalny 59 2 11 6" xfId="36445"/>
    <cellStyle name="Normalny 59 2 110" xfId="36446"/>
    <cellStyle name="Normalny 59 2 111" xfId="36447"/>
    <cellStyle name="Normalny 59 2 112" xfId="36448"/>
    <cellStyle name="Normalny 59 2 113" xfId="36449"/>
    <cellStyle name="Normalny 59 2 114" xfId="36450"/>
    <cellStyle name="Normalny 59 2 115" xfId="36451"/>
    <cellStyle name="Normalny 59 2 116" xfId="36452"/>
    <cellStyle name="Normalny 59 2 117" xfId="36453"/>
    <cellStyle name="Normalny 59 2 118" xfId="36454"/>
    <cellStyle name="Normalny 59 2 119" xfId="36455"/>
    <cellStyle name="Normalny 59 2 119 2" xfId="36456"/>
    <cellStyle name="Normalny 59 2 119 3" xfId="36457"/>
    <cellStyle name="Normalny 59 2 119 4" xfId="36458"/>
    <cellStyle name="Normalny 59 2 119 5" xfId="36459"/>
    <cellStyle name="Normalny 59 2 119 6" xfId="36460"/>
    <cellStyle name="Normalny 59 2 12" xfId="36461"/>
    <cellStyle name="Normalny 59 2 12 2" xfId="36462"/>
    <cellStyle name="Normalny 59 2 12 3" xfId="36463"/>
    <cellStyle name="Normalny 59 2 12 4" xfId="36464"/>
    <cellStyle name="Normalny 59 2 12 5" xfId="36465"/>
    <cellStyle name="Normalny 59 2 12 6" xfId="36466"/>
    <cellStyle name="Normalny 59 2 120" xfId="36467"/>
    <cellStyle name="Normalny 59 2 120 2" xfId="36468"/>
    <cellStyle name="Normalny 59 2 120 3" xfId="36469"/>
    <cellStyle name="Normalny 59 2 120 4" xfId="36470"/>
    <cellStyle name="Normalny 59 2 120 5" xfId="36471"/>
    <cellStyle name="Normalny 59 2 120 6" xfId="36472"/>
    <cellStyle name="Normalny 59 2 13" xfId="36473"/>
    <cellStyle name="Normalny 59 2 13 10" xfId="36474"/>
    <cellStyle name="Normalny 59 2 13 10 2" xfId="36475"/>
    <cellStyle name="Normalny 59 2 13 10 3" xfId="36476"/>
    <cellStyle name="Normalny 59 2 13 10 4" xfId="36477"/>
    <cellStyle name="Normalny 59 2 13 10 5" xfId="36478"/>
    <cellStyle name="Normalny 59 2 13 10 6" xfId="36479"/>
    <cellStyle name="Normalny 59 2 13 11" xfId="36480"/>
    <cellStyle name="Normalny 59 2 13 11 2" xfId="36481"/>
    <cellStyle name="Normalny 59 2 13 11 3" xfId="36482"/>
    <cellStyle name="Normalny 59 2 13 11 4" xfId="36483"/>
    <cellStyle name="Normalny 59 2 13 11 5" xfId="36484"/>
    <cellStyle name="Normalny 59 2 13 11 6" xfId="36485"/>
    <cellStyle name="Normalny 59 2 13 12" xfId="36486"/>
    <cellStyle name="Normalny 59 2 13 12 2" xfId="36487"/>
    <cellStyle name="Normalny 59 2 13 12 3" xfId="36488"/>
    <cellStyle name="Normalny 59 2 13 12 4" xfId="36489"/>
    <cellStyle name="Normalny 59 2 13 12 5" xfId="36490"/>
    <cellStyle name="Normalny 59 2 13 12 6" xfId="36491"/>
    <cellStyle name="Normalny 59 2 13 13" xfId="36492"/>
    <cellStyle name="Normalny 59 2 13 13 2" xfId="36493"/>
    <cellStyle name="Normalny 59 2 13 13 3" xfId="36494"/>
    <cellStyle name="Normalny 59 2 13 13 4" xfId="36495"/>
    <cellStyle name="Normalny 59 2 13 13 5" xfId="36496"/>
    <cellStyle name="Normalny 59 2 13 13 6" xfId="36497"/>
    <cellStyle name="Normalny 59 2 13 14" xfId="36498"/>
    <cellStyle name="Normalny 59 2 13 14 2" xfId="36499"/>
    <cellStyle name="Normalny 59 2 13 14 3" xfId="36500"/>
    <cellStyle name="Normalny 59 2 13 14 4" xfId="36501"/>
    <cellStyle name="Normalny 59 2 13 14 5" xfId="36502"/>
    <cellStyle name="Normalny 59 2 13 14 6" xfId="36503"/>
    <cellStyle name="Normalny 59 2 13 15" xfId="36504"/>
    <cellStyle name="Normalny 59 2 13 15 2" xfId="36505"/>
    <cellStyle name="Normalny 59 2 13 15 3" xfId="36506"/>
    <cellStyle name="Normalny 59 2 13 15 4" xfId="36507"/>
    <cellStyle name="Normalny 59 2 13 15 5" xfId="36508"/>
    <cellStyle name="Normalny 59 2 13 15 6" xfId="36509"/>
    <cellStyle name="Normalny 59 2 13 16" xfId="36510"/>
    <cellStyle name="Normalny 59 2 13 16 2" xfId="36511"/>
    <cellStyle name="Normalny 59 2 13 16 3" xfId="36512"/>
    <cellStyle name="Normalny 59 2 13 16 4" xfId="36513"/>
    <cellStyle name="Normalny 59 2 13 16 5" xfId="36514"/>
    <cellStyle name="Normalny 59 2 13 16 6" xfId="36515"/>
    <cellStyle name="Normalny 59 2 13 17" xfId="36516"/>
    <cellStyle name="Normalny 59 2 13 17 2" xfId="36517"/>
    <cellStyle name="Normalny 59 2 13 17 3" xfId="36518"/>
    <cellStyle name="Normalny 59 2 13 17 4" xfId="36519"/>
    <cellStyle name="Normalny 59 2 13 17 5" xfId="36520"/>
    <cellStyle name="Normalny 59 2 13 17 6" xfId="36521"/>
    <cellStyle name="Normalny 59 2 13 18" xfId="36522"/>
    <cellStyle name="Normalny 59 2 13 18 2" xfId="36523"/>
    <cellStyle name="Normalny 59 2 13 18 3" xfId="36524"/>
    <cellStyle name="Normalny 59 2 13 18 4" xfId="36525"/>
    <cellStyle name="Normalny 59 2 13 18 5" xfId="36526"/>
    <cellStyle name="Normalny 59 2 13 18 6" xfId="36527"/>
    <cellStyle name="Normalny 59 2 13 19" xfId="36528"/>
    <cellStyle name="Normalny 59 2 13 19 2" xfId="36529"/>
    <cellStyle name="Normalny 59 2 13 19 3" xfId="36530"/>
    <cellStyle name="Normalny 59 2 13 19 4" xfId="36531"/>
    <cellStyle name="Normalny 59 2 13 19 5" xfId="36532"/>
    <cellStyle name="Normalny 59 2 13 19 6" xfId="36533"/>
    <cellStyle name="Normalny 59 2 13 2" xfId="36534"/>
    <cellStyle name="Normalny 59 2 13 2 10" xfId="36535"/>
    <cellStyle name="Normalny 59 2 13 2 11" xfId="36536"/>
    <cellStyle name="Normalny 59 2 13 2 12" xfId="36537"/>
    <cellStyle name="Normalny 59 2 13 2 13" xfId="36538"/>
    <cellStyle name="Normalny 59 2 13 2 14" xfId="36539"/>
    <cellStyle name="Normalny 59 2 13 2 15" xfId="36540"/>
    <cellStyle name="Normalny 59 2 13 2 16" xfId="36541"/>
    <cellStyle name="Normalny 59 2 13 2 17" xfId="36542"/>
    <cellStyle name="Normalny 59 2 13 2 18" xfId="36543"/>
    <cellStyle name="Normalny 59 2 13 2 19" xfId="36544"/>
    <cellStyle name="Normalny 59 2 13 2 2" xfId="36545"/>
    <cellStyle name="Normalny 59 2 13 2 2 2" xfId="36546"/>
    <cellStyle name="Normalny 59 2 13 2 2 3" xfId="36547"/>
    <cellStyle name="Normalny 59 2 13 2 2 4" xfId="36548"/>
    <cellStyle name="Normalny 59 2 13 2 2 5" xfId="36549"/>
    <cellStyle name="Normalny 59 2 13 2 2 6" xfId="36550"/>
    <cellStyle name="Normalny 59 2 13 2 2 7" xfId="36551"/>
    <cellStyle name="Normalny 59 2 13 2 20" xfId="36552"/>
    <cellStyle name="Normalny 59 2 13 2 21" xfId="36553"/>
    <cellStyle name="Normalny 59 2 13 2 22" xfId="36554"/>
    <cellStyle name="Normalny 59 2 13 2 23" xfId="36555"/>
    <cellStyle name="Normalny 59 2 13 2 24" xfId="36556"/>
    <cellStyle name="Normalny 59 2 13 2 3" xfId="36557"/>
    <cellStyle name="Normalny 59 2 13 2 4" xfId="36558"/>
    <cellStyle name="Normalny 59 2 13 2 5" xfId="36559"/>
    <cellStyle name="Normalny 59 2 13 2 6" xfId="36560"/>
    <cellStyle name="Normalny 59 2 13 2 7" xfId="36561"/>
    <cellStyle name="Normalny 59 2 13 2 8" xfId="36562"/>
    <cellStyle name="Normalny 59 2 13 2 9" xfId="36563"/>
    <cellStyle name="Normalny 59 2 13 20" xfId="36564"/>
    <cellStyle name="Normalny 59 2 13 20 2" xfId="36565"/>
    <cellStyle name="Normalny 59 2 13 20 3" xfId="36566"/>
    <cellStyle name="Normalny 59 2 13 20 4" xfId="36567"/>
    <cellStyle name="Normalny 59 2 13 20 5" xfId="36568"/>
    <cellStyle name="Normalny 59 2 13 20 6" xfId="36569"/>
    <cellStyle name="Normalny 59 2 13 21" xfId="36570"/>
    <cellStyle name="Normalny 59 2 13 21 2" xfId="36571"/>
    <cellStyle name="Normalny 59 2 13 21 3" xfId="36572"/>
    <cellStyle name="Normalny 59 2 13 21 4" xfId="36573"/>
    <cellStyle name="Normalny 59 2 13 21 5" xfId="36574"/>
    <cellStyle name="Normalny 59 2 13 21 6" xfId="36575"/>
    <cellStyle name="Normalny 59 2 13 22" xfId="36576"/>
    <cellStyle name="Normalny 59 2 13 22 2" xfId="36577"/>
    <cellStyle name="Normalny 59 2 13 22 3" xfId="36578"/>
    <cellStyle name="Normalny 59 2 13 22 4" xfId="36579"/>
    <cellStyle name="Normalny 59 2 13 22 5" xfId="36580"/>
    <cellStyle name="Normalny 59 2 13 22 6" xfId="36581"/>
    <cellStyle name="Normalny 59 2 13 23" xfId="36582"/>
    <cellStyle name="Normalny 59 2 13 23 2" xfId="36583"/>
    <cellStyle name="Normalny 59 2 13 23 3" xfId="36584"/>
    <cellStyle name="Normalny 59 2 13 23 4" xfId="36585"/>
    <cellStyle name="Normalny 59 2 13 23 5" xfId="36586"/>
    <cellStyle name="Normalny 59 2 13 23 6" xfId="36587"/>
    <cellStyle name="Normalny 59 2 13 24" xfId="36588"/>
    <cellStyle name="Normalny 59 2 13 24 2" xfId="36589"/>
    <cellStyle name="Normalny 59 2 13 24 3" xfId="36590"/>
    <cellStyle name="Normalny 59 2 13 24 4" xfId="36591"/>
    <cellStyle name="Normalny 59 2 13 24 5" xfId="36592"/>
    <cellStyle name="Normalny 59 2 13 24 6" xfId="36593"/>
    <cellStyle name="Normalny 59 2 13 25" xfId="36594"/>
    <cellStyle name="Normalny 59 2 13 25 2" xfId="36595"/>
    <cellStyle name="Normalny 59 2 13 25 3" xfId="36596"/>
    <cellStyle name="Normalny 59 2 13 25 4" xfId="36597"/>
    <cellStyle name="Normalny 59 2 13 25 5" xfId="36598"/>
    <cellStyle name="Normalny 59 2 13 25 6" xfId="36599"/>
    <cellStyle name="Normalny 59 2 13 26" xfId="36600"/>
    <cellStyle name="Normalny 59 2 13 26 2" xfId="36601"/>
    <cellStyle name="Normalny 59 2 13 26 3" xfId="36602"/>
    <cellStyle name="Normalny 59 2 13 26 4" xfId="36603"/>
    <cellStyle name="Normalny 59 2 13 26 5" xfId="36604"/>
    <cellStyle name="Normalny 59 2 13 26 6" xfId="36605"/>
    <cellStyle name="Normalny 59 2 13 27" xfId="36606"/>
    <cellStyle name="Normalny 59 2 13 28" xfId="36607"/>
    <cellStyle name="Normalny 59 2 13 29" xfId="36608"/>
    <cellStyle name="Normalny 59 2 13 3" xfId="36609"/>
    <cellStyle name="Normalny 59 2 13 30" xfId="36610"/>
    <cellStyle name="Normalny 59 2 13 31" xfId="36611"/>
    <cellStyle name="Normalny 59 2 13 32" xfId="36612"/>
    <cellStyle name="Normalny 59 2 13 33" xfId="36613"/>
    <cellStyle name="Normalny 59 2 13 4" xfId="36614"/>
    <cellStyle name="Normalny 59 2 13 5" xfId="36615"/>
    <cellStyle name="Normalny 59 2 13 5 2" xfId="36616"/>
    <cellStyle name="Normalny 59 2 13 5 2 2" xfId="36617"/>
    <cellStyle name="Normalny 59 2 13 5 2 3" xfId="36618"/>
    <cellStyle name="Normalny 59 2 13 5 2 4" xfId="36619"/>
    <cellStyle name="Normalny 59 2 13 5 2 5" xfId="36620"/>
    <cellStyle name="Normalny 59 2 13 5 2 6" xfId="36621"/>
    <cellStyle name="Normalny 59 2 13 6" xfId="36622"/>
    <cellStyle name="Normalny 59 2 13 6 2" xfId="36623"/>
    <cellStyle name="Normalny 59 2 13 6 3" xfId="36624"/>
    <cellStyle name="Normalny 59 2 13 6 4" xfId="36625"/>
    <cellStyle name="Normalny 59 2 13 6 5" xfId="36626"/>
    <cellStyle name="Normalny 59 2 13 6 6" xfId="36627"/>
    <cellStyle name="Normalny 59 2 13 7" xfId="36628"/>
    <cellStyle name="Normalny 59 2 13 7 2" xfId="36629"/>
    <cellStyle name="Normalny 59 2 13 7 3" xfId="36630"/>
    <cellStyle name="Normalny 59 2 13 7 4" xfId="36631"/>
    <cellStyle name="Normalny 59 2 13 7 5" xfId="36632"/>
    <cellStyle name="Normalny 59 2 13 7 6" xfId="36633"/>
    <cellStyle name="Normalny 59 2 13 8" xfId="36634"/>
    <cellStyle name="Normalny 59 2 13 8 2" xfId="36635"/>
    <cellStyle name="Normalny 59 2 13 8 3" xfId="36636"/>
    <cellStyle name="Normalny 59 2 13 8 4" xfId="36637"/>
    <cellStyle name="Normalny 59 2 13 8 5" xfId="36638"/>
    <cellStyle name="Normalny 59 2 13 8 6" xfId="36639"/>
    <cellStyle name="Normalny 59 2 13 9" xfId="36640"/>
    <cellStyle name="Normalny 59 2 13 9 2" xfId="36641"/>
    <cellStyle name="Normalny 59 2 13 9 3" xfId="36642"/>
    <cellStyle name="Normalny 59 2 13 9 4" xfId="36643"/>
    <cellStyle name="Normalny 59 2 13 9 5" xfId="36644"/>
    <cellStyle name="Normalny 59 2 13 9 6" xfId="36645"/>
    <cellStyle name="Normalny 59 2 14" xfId="36646"/>
    <cellStyle name="Normalny 59 2 15" xfId="36647"/>
    <cellStyle name="Normalny 59 2 16" xfId="36648"/>
    <cellStyle name="Normalny 59 2 17" xfId="36649"/>
    <cellStyle name="Normalny 59 2 18" xfId="36650"/>
    <cellStyle name="Normalny 59 2 19" xfId="36651"/>
    <cellStyle name="Normalny 59 2 2" xfId="36652"/>
    <cellStyle name="Normalny 59 2 2 10" xfId="36653"/>
    <cellStyle name="Normalny 59 2 2 10 10" xfId="36654"/>
    <cellStyle name="Normalny 59 2 2 10 11" xfId="36655"/>
    <cellStyle name="Normalny 59 2 2 10 12" xfId="36656"/>
    <cellStyle name="Normalny 59 2 2 10 13" xfId="36657"/>
    <cellStyle name="Normalny 59 2 2 10 14" xfId="36658"/>
    <cellStyle name="Normalny 59 2 2 10 15" xfId="36659"/>
    <cellStyle name="Normalny 59 2 2 10 16" xfId="36660"/>
    <cellStyle name="Normalny 59 2 2 10 17" xfId="36661"/>
    <cellStyle name="Normalny 59 2 2 10 18" xfId="36662"/>
    <cellStyle name="Normalny 59 2 2 10 19" xfId="36663"/>
    <cellStyle name="Normalny 59 2 2 10 2" xfId="36664"/>
    <cellStyle name="Normalny 59 2 2 10 2 10" xfId="36665"/>
    <cellStyle name="Normalny 59 2 2 10 2 10 2" xfId="36666"/>
    <cellStyle name="Normalny 59 2 2 10 2 10 3" xfId="36667"/>
    <cellStyle name="Normalny 59 2 2 10 2 10 4" xfId="36668"/>
    <cellStyle name="Normalny 59 2 2 10 2 10 5" xfId="36669"/>
    <cellStyle name="Normalny 59 2 2 10 2 10 6" xfId="36670"/>
    <cellStyle name="Normalny 59 2 2 10 2 11" xfId="36671"/>
    <cellStyle name="Normalny 59 2 2 10 2 11 2" xfId="36672"/>
    <cellStyle name="Normalny 59 2 2 10 2 11 3" xfId="36673"/>
    <cellStyle name="Normalny 59 2 2 10 2 11 4" xfId="36674"/>
    <cellStyle name="Normalny 59 2 2 10 2 11 5" xfId="36675"/>
    <cellStyle name="Normalny 59 2 2 10 2 11 6" xfId="36676"/>
    <cellStyle name="Normalny 59 2 2 10 2 12" xfId="36677"/>
    <cellStyle name="Normalny 59 2 2 10 2 12 2" xfId="36678"/>
    <cellStyle name="Normalny 59 2 2 10 2 12 3" xfId="36679"/>
    <cellStyle name="Normalny 59 2 2 10 2 12 4" xfId="36680"/>
    <cellStyle name="Normalny 59 2 2 10 2 12 5" xfId="36681"/>
    <cellStyle name="Normalny 59 2 2 10 2 12 6" xfId="36682"/>
    <cellStyle name="Normalny 59 2 2 10 2 13" xfId="36683"/>
    <cellStyle name="Normalny 59 2 2 10 2 13 2" xfId="36684"/>
    <cellStyle name="Normalny 59 2 2 10 2 13 3" xfId="36685"/>
    <cellStyle name="Normalny 59 2 2 10 2 13 4" xfId="36686"/>
    <cellStyle name="Normalny 59 2 2 10 2 13 5" xfId="36687"/>
    <cellStyle name="Normalny 59 2 2 10 2 13 6" xfId="36688"/>
    <cellStyle name="Normalny 59 2 2 10 2 14" xfId="36689"/>
    <cellStyle name="Normalny 59 2 2 10 2 14 2" xfId="36690"/>
    <cellStyle name="Normalny 59 2 2 10 2 14 3" xfId="36691"/>
    <cellStyle name="Normalny 59 2 2 10 2 14 4" xfId="36692"/>
    <cellStyle name="Normalny 59 2 2 10 2 14 5" xfId="36693"/>
    <cellStyle name="Normalny 59 2 2 10 2 14 6" xfId="36694"/>
    <cellStyle name="Normalny 59 2 2 10 2 15" xfId="36695"/>
    <cellStyle name="Normalny 59 2 2 10 2 15 2" xfId="36696"/>
    <cellStyle name="Normalny 59 2 2 10 2 15 3" xfId="36697"/>
    <cellStyle name="Normalny 59 2 2 10 2 15 4" xfId="36698"/>
    <cellStyle name="Normalny 59 2 2 10 2 15 5" xfId="36699"/>
    <cellStyle name="Normalny 59 2 2 10 2 15 6" xfId="36700"/>
    <cellStyle name="Normalny 59 2 2 10 2 16" xfId="36701"/>
    <cellStyle name="Normalny 59 2 2 10 2 16 2" xfId="36702"/>
    <cellStyle name="Normalny 59 2 2 10 2 16 3" xfId="36703"/>
    <cellStyle name="Normalny 59 2 2 10 2 16 4" xfId="36704"/>
    <cellStyle name="Normalny 59 2 2 10 2 16 5" xfId="36705"/>
    <cellStyle name="Normalny 59 2 2 10 2 16 6" xfId="36706"/>
    <cellStyle name="Normalny 59 2 2 10 2 17" xfId="36707"/>
    <cellStyle name="Normalny 59 2 2 10 2 17 2" xfId="36708"/>
    <cellStyle name="Normalny 59 2 2 10 2 17 3" xfId="36709"/>
    <cellStyle name="Normalny 59 2 2 10 2 17 4" xfId="36710"/>
    <cellStyle name="Normalny 59 2 2 10 2 17 5" xfId="36711"/>
    <cellStyle name="Normalny 59 2 2 10 2 17 6" xfId="36712"/>
    <cellStyle name="Normalny 59 2 2 10 2 18" xfId="36713"/>
    <cellStyle name="Normalny 59 2 2 10 2 18 2" xfId="36714"/>
    <cellStyle name="Normalny 59 2 2 10 2 18 3" xfId="36715"/>
    <cellStyle name="Normalny 59 2 2 10 2 18 4" xfId="36716"/>
    <cellStyle name="Normalny 59 2 2 10 2 18 5" xfId="36717"/>
    <cellStyle name="Normalny 59 2 2 10 2 18 6" xfId="36718"/>
    <cellStyle name="Normalny 59 2 2 10 2 19" xfId="36719"/>
    <cellStyle name="Normalny 59 2 2 10 2 19 2" xfId="36720"/>
    <cellStyle name="Normalny 59 2 2 10 2 19 3" xfId="36721"/>
    <cellStyle name="Normalny 59 2 2 10 2 19 4" xfId="36722"/>
    <cellStyle name="Normalny 59 2 2 10 2 19 5" xfId="36723"/>
    <cellStyle name="Normalny 59 2 2 10 2 19 6" xfId="36724"/>
    <cellStyle name="Normalny 59 2 2 10 2 2" xfId="36725"/>
    <cellStyle name="Normalny 59 2 2 10 2 2 2" xfId="36726"/>
    <cellStyle name="Normalny 59 2 2 10 2 2 2 2" xfId="36727"/>
    <cellStyle name="Normalny 59 2 2 10 2 2 2 3" xfId="36728"/>
    <cellStyle name="Normalny 59 2 2 10 2 2 2 4" xfId="36729"/>
    <cellStyle name="Normalny 59 2 2 10 2 2 2 5" xfId="36730"/>
    <cellStyle name="Normalny 59 2 2 10 2 2 2 6" xfId="36731"/>
    <cellStyle name="Normalny 59 2 2 10 2 20" xfId="36732"/>
    <cellStyle name="Normalny 59 2 2 10 2 20 2" xfId="36733"/>
    <cellStyle name="Normalny 59 2 2 10 2 20 3" xfId="36734"/>
    <cellStyle name="Normalny 59 2 2 10 2 20 4" xfId="36735"/>
    <cellStyle name="Normalny 59 2 2 10 2 20 5" xfId="36736"/>
    <cellStyle name="Normalny 59 2 2 10 2 20 6" xfId="36737"/>
    <cellStyle name="Normalny 59 2 2 10 2 21" xfId="36738"/>
    <cellStyle name="Normalny 59 2 2 10 2 21 2" xfId="36739"/>
    <cellStyle name="Normalny 59 2 2 10 2 21 3" xfId="36740"/>
    <cellStyle name="Normalny 59 2 2 10 2 21 4" xfId="36741"/>
    <cellStyle name="Normalny 59 2 2 10 2 21 5" xfId="36742"/>
    <cellStyle name="Normalny 59 2 2 10 2 21 6" xfId="36743"/>
    <cellStyle name="Normalny 59 2 2 10 2 22" xfId="36744"/>
    <cellStyle name="Normalny 59 2 2 10 2 22 2" xfId="36745"/>
    <cellStyle name="Normalny 59 2 2 10 2 22 3" xfId="36746"/>
    <cellStyle name="Normalny 59 2 2 10 2 22 4" xfId="36747"/>
    <cellStyle name="Normalny 59 2 2 10 2 22 5" xfId="36748"/>
    <cellStyle name="Normalny 59 2 2 10 2 22 6" xfId="36749"/>
    <cellStyle name="Normalny 59 2 2 10 2 23" xfId="36750"/>
    <cellStyle name="Normalny 59 2 2 10 2 23 2" xfId="36751"/>
    <cellStyle name="Normalny 59 2 2 10 2 23 3" xfId="36752"/>
    <cellStyle name="Normalny 59 2 2 10 2 23 4" xfId="36753"/>
    <cellStyle name="Normalny 59 2 2 10 2 23 5" xfId="36754"/>
    <cellStyle name="Normalny 59 2 2 10 2 23 6" xfId="36755"/>
    <cellStyle name="Normalny 59 2 2 10 2 24" xfId="36756"/>
    <cellStyle name="Normalny 59 2 2 10 2 24 2" xfId="36757"/>
    <cellStyle name="Normalny 59 2 2 10 2 24 3" xfId="36758"/>
    <cellStyle name="Normalny 59 2 2 10 2 24 4" xfId="36759"/>
    <cellStyle name="Normalny 59 2 2 10 2 24 5" xfId="36760"/>
    <cellStyle name="Normalny 59 2 2 10 2 24 6" xfId="36761"/>
    <cellStyle name="Normalny 59 2 2 10 2 25" xfId="36762"/>
    <cellStyle name="Normalny 59 2 2 10 2 26" xfId="36763"/>
    <cellStyle name="Normalny 59 2 2 10 2 27" xfId="36764"/>
    <cellStyle name="Normalny 59 2 2 10 2 28" xfId="36765"/>
    <cellStyle name="Normalny 59 2 2 10 2 29" xfId="36766"/>
    <cellStyle name="Normalny 59 2 2 10 2 3" xfId="36767"/>
    <cellStyle name="Normalny 59 2 2 10 2 3 2" xfId="36768"/>
    <cellStyle name="Normalny 59 2 2 10 2 3 3" xfId="36769"/>
    <cellStyle name="Normalny 59 2 2 10 2 3 4" xfId="36770"/>
    <cellStyle name="Normalny 59 2 2 10 2 3 5" xfId="36771"/>
    <cellStyle name="Normalny 59 2 2 10 2 3 6" xfId="36772"/>
    <cellStyle name="Normalny 59 2 2 10 2 4" xfId="36773"/>
    <cellStyle name="Normalny 59 2 2 10 2 4 2" xfId="36774"/>
    <cellStyle name="Normalny 59 2 2 10 2 4 3" xfId="36775"/>
    <cellStyle name="Normalny 59 2 2 10 2 4 4" xfId="36776"/>
    <cellStyle name="Normalny 59 2 2 10 2 4 5" xfId="36777"/>
    <cellStyle name="Normalny 59 2 2 10 2 4 6" xfId="36778"/>
    <cellStyle name="Normalny 59 2 2 10 2 5" xfId="36779"/>
    <cellStyle name="Normalny 59 2 2 10 2 5 2" xfId="36780"/>
    <cellStyle name="Normalny 59 2 2 10 2 5 3" xfId="36781"/>
    <cellStyle name="Normalny 59 2 2 10 2 5 4" xfId="36782"/>
    <cellStyle name="Normalny 59 2 2 10 2 5 5" xfId="36783"/>
    <cellStyle name="Normalny 59 2 2 10 2 5 6" xfId="36784"/>
    <cellStyle name="Normalny 59 2 2 10 2 6" xfId="36785"/>
    <cellStyle name="Normalny 59 2 2 10 2 6 2" xfId="36786"/>
    <cellStyle name="Normalny 59 2 2 10 2 6 3" xfId="36787"/>
    <cellStyle name="Normalny 59 2 2 10 2 6 4" xfId="36788"/>
    <cellStyle name="Normalny 59 2 2 10 2 6 5" xfId="36789"/>
    <cellStyle name="Normalny 59 2 2 10 2 6 6" xfId="36790"/>
    <cellStyle name="Normalny 59 2 2 10 2 7" xfId="36791"/>
    <cellStyle name="Normalny 59 2 2 10 2 7 2" xfId="36792"/>
    <cellStyle name="Normalny 59 2 2 10 2 7 3" xfId="36793"/>
    <cellStyle name="Normalny 59 2 2 10 2 7 4" xfId="36794"/>
    <cellStyle name="Normalny 59 2 2 10 2 7 5" xfId="36795"/>
    <cellStyle name="Normalny 59 2 2 10 2 7 6" xfId="36796"/>
    <cellStyle name="Normalny 59 2 2 10 2 8" xfId="36797"/>
    <cellStyle name="Normalny 59 2 2 10 2 8 2" xfId="36798"/>
    <cellStyle name="Normalny 59 2 2 10 2 8 3" xfId="36799"/>
    <cellStyle name="Normalny 59 2 2 10 2 8 4" xfId="36800"/>
    <cellStyle name="Normalny 59 2 2 10 2 8 5" xfId="36801"/>
    <cellStyle name="Normalny 59 2 2 10 2 8 6" xfId="36802"/>
    <cellStyle name="Normalny 59 2 2 10 2 9" xfId="36803"/>
    <cellStyle name="Normalny 59 2 2 10 2 9 2" xfId="36804"/>
    <cellStyle name="Normalny 59 2 2 10 2 9 3" xfId="36805"/>
    <cellStyle name="Normalny 59 2 2 10 2 9 4" xfId="36806"/>
    <cellStyle name="Normalny 59 2 2 10 2 9 5" xfId="36807"/>
    <cellStyle name="Normalny 59 2 2 10 2 9 6" xfId="36808"/>
    <cellStyle name="Normalny 59 2 2 10 20" xfId="36809"/>
    <cellStyle name="Normalny 59 2 2 10 21" xfId="36810"/>
    <cellStyle name="Normalny 59 2 2 10 22" xfId="36811"/>
    <cellStyle name="Normalny 59 2 2 10 23" xfId="36812"/>
    <cellStyle name="Normalny 59 2 2 10 24" xfId="36813"/>
    <cellStyle name="Normalny 59 2 2 10 25" xfId="36814"/>
    <cellStyle name="Normalny 59 2 2 10 26" xfId="36815"/>
    <cellStyle name="Normalny 59 2 2 10 27" xfId="36816"/>
    <cellStyle name="Normalny 59 2 2 10 27 2" xfId="36817"/>
    <cellStyle name="Normalny 59 2 2 10 27 3" xfId="36818"/>
    <cellStyle name="Normalny 59 2 2 10 27 4" xfId="36819"/>
    <cellStyle name="Normalny 59 2 2 10 27 5" xfId="36820"/>
    <cellStyle name="Normalny 59 2 2 10 27 6" xfId="36821"/>
    <cellStyle name="Normalny 59 2 2 10 28" xfId="36822"/>
    <cellStyle name="Normalny 59 2 2 10 28 2" xfId="36823"/>
    <cellStyle name="Normalny 59 2 2 10 28 3" xfId="36824"/>
    <cellStyle name="Normalny 59 2 2 10 28 4" xfId="36825"/>
    <cellStyle name="Normalny 59 2 2 10 28 5" xfId="36826"/>
    <cellStyle name="Normalny 59 2 2 10 28 6" xfId="36827"/>
    <cellStyle name="Normalny 59 2 2 10 3" xfId="36828"/>
    <cellStyle name="Normalny 59 2 2 10 3 2" xfId="36829"/>
    <cellStyle name="Normalny 59 2 2 10 3 3" xfId="36830"/>
    <cellStyle name="Normalny 59 2 2 10 3 4" xfId="36831"/>
    <cellStyle name="Normalny 59 2 2 10 3 5" xfId="36832"/>
    <cellStyle name="Normalny 59 2 2 10 3 6" xfId="36833"/>
    <cellStyle name="Normalny 59 2 2 10 4" xfId="36834"/>
    <cellStyle name="Normalny 59 2 2 10 4 2" xfId="36835"/>
    <cellStyle name="Normalny 59 2 2 10 4 3" xfId="36836"/>
    <cellStyle name="Normalny 59 2 2 10 4 4" xfId="36837"/>
    <cellStyle name="Normalny 59 2 2 10 4 5" xfId="36838"/>
    <cellStyle name="Normalny 59 2 2 10 4 6" xfId="36839"/>
    <cellStyle name="Normalny 59 2 2 10 5" xfId="36840"/>
    <cellStyle name="Normalny 59 2 2 10 5 2" xfId="36841"/>
    <cellStyle name="Normalny 59 2 2 10 5 3" xfId="36842"/>
    <cellStyle name="Normalny 59 2 2 10 5 4" xfId="36843"/>
    <cellStyle name="Normalny 59 2 2 10 5 5" xfId="36844"/>
    <cellStyle name="Normalny 59 2 2 10 5 6" xfId="36845"/>
    <cellStyle name="Normalny 59 2 2 10 5 7" xfId="36846"/>
    <cellStyle name="Normalny 59 2 2 10 6" xfId="36847"/>
    <cellStyle name="Normalny 59 2 2 10 7" xfId="36848"/>
    <cellStyle name="Normalny 59 2 2 10 8" xfId="36849"/>
    <cellStyle name="Normalny 59 2 2 10 9" xfId="36850"/>
    <cellStyle name="Normalny 59 2 2 100" xfId="36851"/>
    <cellStyle name="Normalny 59 2 2 100 2" xfId="36852"/>
    <cellStyle name="Normalny 59 2 2 100 3" xfId="36853"/>
    <cellStyle name="Normalny 59 2 2 100 4" xfId="36854"/>
    <cellStyle name="Normalny 59 2 2 100 5" xfId="36855"/>
    <cellStyle name="Normalny 59 2 2 100 6" xfId="36856"/>
    <cellStyle name="Normalny 59 2 2 101" xfId="36857"/>
    <cellStyle name="Normalny 59 2 2 101 2" xfId="36858"/>
    <cellStyle name="Normalny 59 2 2 101 3" xfId="36859"/>
    <cellStyle name="Normalny 59 2 2 101 4" xfId="36860"/>
    <cellStyle name="Normalny 59 2 2 101 5" xfId="36861"/>
    <cellStyle name="Normalny 59 2 2 101 6" xfId="36862"/>
    <cellStyle name="Normalny 59 2 2 102" xfId="36863"/>
    <cellStyle name="Normalny 59 2 2 102 2" xfId="36864"/>
    <cellStyle name="Normalny 59 2 2 102 3" xfId="36865"/>
    <cellStyle name="Normalny 59 2 2 102 4" xfId="36866"/>
    <cellStyle name="Normalny 59 2 2 102 5" xfId="36867"/>
    <cellStyle name="Normalny 59 2 2 102 6" xfId="36868"/>
    <cellStyle name="Normalny 59 2 2 103" xfId="36869"/>
    <cellStyle name="Normalny 59 2 2 103 2" xfId="36870"/>
    <cellStyle name="Normalny 59 2 2 103 3" xfId="36871"/>
    <cellStyle name="Normalny 59 2 2 103 4" xfId="36872"/>
    <cellStyle name="Normalny 59 2 2 103 5" xfId="36873"/>
    <cellStyle name="Normalny 59 2 2 103 6" xfId="36874"/>
    <cellStyle name="Normalny 59 2 2 104" xfId="36875"/>
    <cellStyle name="Normalny 59 2 2 104 2" xfId="36876"/>
    <cellStyle name="Normalny 59 2 2 104 3" xfId="36877"/>
    <cellStyle name="Normalny 59 2 2 104 4" xfId="36878"/>
    <cellStyle name="Normalny 59 2 2 104 5" xfId="36879"/>
    <cellStyle name="Normalny 59 2 2 104 6" xfId="36880"/>
    <cellStyle name="Normalny 59 2 2 105" xfId="36881"/>
    <cellStyle name="Normalny 59 2 2 105 2" xfId="36882"/>
    <cellStyle name="Normalny 59 2 2 105 3" xfId="36883"/>
    <cellStyle name="Normalny 59 2 2 105 4" xfId="36884"/>
    <cellStyle name="Normalny 59 2 2 105 5" xfId="36885"/>
    <cellStyle name="Normalny 59 2 2 105 6" xfId="36886"/>
    <cellStyle name="Normalny 59 2 2 106" xfId="36887"/>
    <cellStyle name="Normalny 59 2 2 106 2" xfId="36888"/>
    <cellStyle name="Normalny 59 2 2 106 3" xfId="36889"/>
    <cellStyle name="Normalny 59 2 2 106 4" xfId="36890"/>
    <cellStyle name="Normalny 59 2 2 106 5" xfId="36891"/>
    <cellStyle name="Normalny 59 2 2 106 6" xfId="36892"/>
    <cellStyle name="Normalny 59 2 2 107" xfId="36893"/>
    <cellStyle name="Normalny 59 2 2 107 2" xfId="36894"/>
    <cellStyle name="Normalny 59 2 2 107 3" xfId="36895"/>
    <cellStyle name="Normalny 59 2 2 107 4" xfId="36896"/>
    <cellStyle name="Normalny 59 2 2 107 5" xfId="36897"/>
    <cellStyle name="Normalny 59 2 2 107 6" xfId="36898"/>
    <cellStyle name="Normalny 59 2 2 108" xfId="36899"/>
    <cellStyle name="Normalny 59 2 2 108 2" xfId="36900"/>
    <cellStyle name="Normalny 59 2 2 108 3" xfId="36901"/>
    <cellStyle name="Normalny 59 2 2 108 4" xfId="36902"/>
    <cellStyle name="Normalny 59 2 2 108 5" xfId="36903"/>
    <cellStyle name="Normalny 59 2 2 108 6" xfId="36904"/>
    <cellStyle name="Normalny 59 2 2 109" xfId="36905"/>
    <cellStyle name="Normalny 59 2 2 109 2" xfId="36906"/>
    <cellStyle name="Normalny 59 2 2 109 3" xfId="36907"/>
    <cellStyle name="Normalny 59 2 2 109 4" xfId="36908"/>
    <cellStyle name="Normalny 59 2 2 109 5" xfId="36909"/>
    <cellStyle name="Normalny 59 2 2 109 6" xfId="36910"/>
    <cellStyle name="Normalny 59 2 2 11" xfId="36911"/>
    <cellStyle name="Normalny 59 2 2 11 2" xfId="36912"/>
    <cellStyle name="Normalny 59 2 2 11 3" xfId="36913"/>
    <cellStyle name="Normalny 59 2 2 11 4" xfId="36914"/>
    <cellStyle name="Normalny 59 2 2 11 5" xfId="36915"/>
    <cellStyle name="Normalny 59 2 2 11 6" xfId="36916"/>
    <cellStyle name="Normalny 59 2 2 110" xfId="36917"/>
    <cellStyle name="Normalny 59 2 2 110 2" xfId="36918"/>
    <cellStyle name="Normalny 59 2 2 110 3" xfId="36919"/>
    <cellStyle name="Normalny 59 2 2 110 4" xfId="36920"/>
    <cellStyle name="Normalny 59 2 2 110 5" xfId="36921"/>
    <cellStyle name="Normalny 59 2 2 110 6" xfId="36922"/>
    <cellStyle name="Normalny 59 2 2 111" xfId="36923"/>
    <cellStyle name="Normalny 59 2 2 111 2" xfId="36924"/>
    <cellStyle name="Normalny 59 2 2 111 3" xfId="36925"/>
    <cellStyle name="Normalny 59 2 2 111 4" xfId="36926"/>
    <cellStyle name="Normalny 59 2 2 111 5" xfId="36927"/>
    <cellStyle name="Normalny 59 2 2 111 6" xfId="36928"/>
    <cellStyle name="Normalny 59 2 2 112" xfId="36929"/>
    <cellStyle name="Normalny 59 2 2 112 2" xfId="36930"/>
    <cellStyle name="Normalny 59 2 2 112 3" xfId="36931"/>
    <cellStyle name="Normalny 59 2 2 112 4" xfId="36932"/>
    <cellStyle name="Normalny 59 2 2 112 5" xfId="36933"/>
    <cellStyle name="Normalny 59 2 2 112 6" xfId="36934"/>
    <cellStyle name="Normalny 59 2 2 113" xfId="36935"/>
    <cellStyle name="Normalny 59 2 2 113 2" xfId="36936"/>
    <cellStyle name="Normalny 59 2 2 113 3" xfId="36937"/>
    <cellStyle name="Normalny 59 2 2 113 4" xfId="36938"/>
    <cellStyle name="Normalny 59 2 2 113 5" xfId="36939"/>
    <cellStyle name="Normalny 59 2 2 113 6" xfId="36940"/>
    <cellStyle name="Normalny 59 2 2 114" xfId="36941"/>
    <cellStyle name="Normalny 59 2 2 114 2" xfId="36942"/>
    <cellStyle name="Normalny 59 2 2 114 3" xfId="36943"/>
    <cellStyle name="Normalny 59 2 2 114 4" xfId="36944"/>
    <cellStyle name="Normalny 59 2 2 114 5" xfId="36945"/>
    <cellStyle name="Normalny 59 2 2 114 6" xfId="36946"/>
    <cellStyle name="Normalny 59 2 2 115" xfId="36947"/>
    <cellStyle name="Normalny 59 2 2 115 2" xfId="36948"/>
    <cellStyle name="Normalny 59 2 2 115 3" xfId="36949"/>
    <cellStyle name="Normalny 59 2 2 115 4" xfId="36950"/>
    <cellStyle name="Normalny 59 2 2 115 5" xfId="36951"/>
    <cellStyle name="Normalny 59 2 2 115 6" xfId="36952"/>
    <cellStyle name="Normalny 59 2 2 116" xfId="36953"/>
    <cellStyle name="Normalny 59 2 2 117" xfId="36954"/>
    <cellStyle name="Normalny 59 2 2 118" xfId="36955"/>
    <cellStyle name="Normalny 59 2 2 119" xfId="36956"/>
    <cellStyle name="Normalny 59 2 2 12" xfId="36957"/>
    <cellStyle name="Normalny 59 2 2 12 2" xfId="36958"/>
    <cellStyle name="Normalny 59 2 2 12 3" xfId="36959"/>
    <cellStyle name="Normalny 59 2 2 12 4" xfId="36960"/>
    <cellStyle name="Normalny 59 2 2 12 5" xfId="36961"/>
    <cellStyle name="Normalny 59 2 2 12 6" xfId="36962"/>
    <cellStyle name="Normalny 59 2 2 120" xfId="36963"/>
    <cellStyle name="Normalny 59 2 2 121" xfId="36964"/>
    <cellStyle name="Normalny 59 2 2 122" xfId="36965"/>
    <cellStyle name="Normalny 59 2 2 13" xfId="36966"/>
    <cellStyle name="Normalny 59 2 2 13 2" xfId="36967"/>
    <cellStyle name="Normalny 59 2 2 13 3" xfId="36968"/>
    <cellStyle name="Normalny 59 2 2 13 4" xfId="36969"/>
    <cellStyle name="Normalny 59 2 2 13 5" xfId="36970"/>
    <cellStyle name="Normalny 59 2 2 13 6" xfId="36971"/>
    <cellStyle name="Normalny 59 2 2 14" xfId="36972"/>
    <cellStyle name="Normalny 59 2 2 14 2" xfId="36973"/>
    <cellStyle name="Normalny 59 2 2 14 3" xfId="36974"/>
    <cellStyle name="Normalny 59 2 2 14 4" xfId="36975"/>
    <cellStyle name="Normalny 59 2 2 14 5" xfId="36976"/>
    <cellStyle name="Normalny 59 2 2 14 6" xfId="36977"/>
    <cellStyle name="Normalny 59 2 2 15" xfId="36978"/>
    <cellStyle name="Normalny 59 2 2 15 2" xfId="36979"/>
    <cellStyle name="Normalny 59 2 2 15 3" xfId="36980"/>
    <cellStyle name="Normalny 59 2 2 15 4" xfId="36981"/>
    <cellStyle name="Normalny 59 2 2 15 5" xfId="36982"/>
    <cellStyle name="Normalny 59 2 2 15 6" xfId="36983"/>
    <cellStyle name="Normalny 59 2 2 16" xfId="36984"/>
    <cellStyle name="Normalny 59 2 2 16 2" xfId="36985"/>
    <cellStyle name="Normalny 59 2 2 16 3" xfId="36986"/>
    <cellStyle name="Normalny 59 2 2 16 4" xfId="36987"/>
    <cellStyle name="Normalny 59 2 2 16 5" xfId="36988"/>
    <cellStyle name="Normalny 59 2 2 16 6" xfId="36989"/>
    <cellStyle name="Normalny 59 2 2 17" xfId="36990"/>
    <cellStyle name="Normalny 59 2 2 17 2" xfId="36991"/>
    <cellStyle name="Normalny 59 2 2 17 3" xfId="36992"/>
    <cellStyle name="Normalny 59 2 2 17 4" xfId="36993"/>
    <cellStyle name="Normalny 59 2 2 17 5" xfId="36994"/>
    <cellStyle name="Normalny 59 2 2 17 6" xfId="36995"/>
    <cellStyle name="Normalny 59 2 2 18" xfId="36996"/>
    <cellStyle name="Normalny 59 2 2 18 2" xfId="36997"/>
    <cellStyle name="Normalny 59 2 2 18 3" xfId="36998"/>
    <cellStyle name="Normalny 59 2 2 18 4" xfId="36999"/>
    <cellStyle name="Normalny 59 2 2 18 5" xfId="37000"/>
    <cellStyle name="Normalny 59 2 2 18 6" xfId="37001"/>
    <cellStyle name="Normalny 59 2 2 19" xfId="37002"/>
    <cellStyle name="Normalny 59 2 2 19 2" xfId="37003"/>
    <cellStyle name="Normalny 59 2 2 19 3" xfId="37004"/>
    <cellStyle name="Normalny 59 2 2 19 4" xfId="37005"/>
    <cellStyle name="Normalny 59 2 2 19 5" xfId="37006"/>
    <cellStyle name="Normalny 59 2 2 19 6" xfId="37007"/>
    <cellStyle name="Normalny 59 2 2 2" xfId="37008"/>
    <cellStyle name="Normalny 59 2 2 2 10" xfId="37009"/>
    <cellStyle name="Normalny 59 2 2 2 100" xfId="37010"/>
    <cellStyle name="Normalny 59 2 2 2 101" xfId="37011"/>
    <cellStyle name="Normalny 59 2 2 2 102" xfId="37012"/>
    <cellStyle name="Normalny 59 2 2 2 103" xfId="37013"/>
    <cellStyle name="Normalny 59 2 2 2 104" xfId="37014"/>
    <cellStyle name="Normalny 59 2 2 2 105" xfId="37015"/>
    <cellStyle name="Normalny 59 2 2 2 106" xfId="37016"/>
    <cellStyle name="Normalny 59 2 2 2 107" xfId="37017"/>
    <cellStyle name="Normalny 59 2 2 2 108" xfId="37018"/>
    <cellStyle name="Normalny 59 2 2 2 109" xfId="37019"/>
    <cellStyle name="Normalny 59 2 2 2 109 2" xfId="37020"/>
    <cellStyle name="Normalny 59 2 2 2 109 3" xfId="37021"/>
    <cellStyle name="Normalny 59 2 2 2 109 4" xfId="37022"/>
    <cellStyle name="Normalny 59 2 2 2 109 5" xfId="37023"/>
    <cellStyle name="Normalny 59 2 2 2 109 6" xfId="37024"/>
    <cellStyle name="Normalny 59 2 2 2 11" xfId="37025"/>
    <cellStyle name="Normalny 59 2 2 2 110" xfId="37026"/>
    <cellStyle name="Normalny 59 2 2 2 110 2" xfId="37027"/>
    <cellStyle name="Normalny 59 2 2 2 110 3" xfId="37028"/>
    <cellStyle name="Normalny 59 2 2 2 110 4" xfId="37029"/>
    <cellStyle name="Normalny 59 2 2 2 110 5" xfId="37030"/>
    <cellStyle name="Normalny 59 2 2 2 110 6" xfId="37031"/>
    <cellStyle name="Normalny 59 2 2 2 12" xfId="37032"/>
    <cellStyle name="Normalny 59 2 2 2 13" xfId="37033"/>
    <cellStyle name="Normalny 59 2 2 2 14" xfId="37034"/>
    <cellStyle name="Normalny 59 2 2 2 15" xfId="37035"/>
    <cellStyle name="Normalny 59 2 2 2 16" xfId="37036"/>
    <cellStyle name="Normalny 59 2 2 2 17" xfId="37037"/>
    <cellStyle name="Normalny 59 2 2 2 18" xfId="37038"/>
    <cellStyle name="Normalny 59 2 2 2 19" xfId="37039"/>
    <cellStyle name="Normalny 59 2 2 2 2" xfId="37040"/>
    <cellStyle name="Normalny 59 2 2 2 2 10" xfId="37041"/>
    <cellStyle name="Normalny 59 2 2 2 2 10 2" xfId="37042"/>
    <cellStyle name="Normalny 59 2 2 2 2 10 3" xfId="37043"/>
    <cellStyle name="Normalny 59 2 2 2 2 10 4" xfId="37044"/>
    <cellStyle name="Normalny 59 2 2 2 2 10 5" xfId="37045"/>
    <cellStyle name="Normalny 59 2 2 2 2 10 6" xfId="37046"/>
    <cellStyle name="Normalny 59 2 2 2 2 11" xfId="37047"/>
    <cellStyle name="Normalny 59 2 2 2 2 11 2" xfId="37048"/>
    <cellStyle name="Normalny 59 2 2 2 2 11 3" xfId="37049"/>
    <cellStyle name="Normalny 59 2 2 2 2 11 4" xfId="37050"/>
    <cellStyle name="Normalny 59 2 2 2 2 11 5" xfId="37051"/>
    <cellStyle name="Normalny 59 2 2 2 2 11 6" xfId="37052"/>
    <cellStyle name="Normalny 59 2 2 2 2 12" xfId="37053"/>
    <cellStyle name="Normalny 59 2 2 2 2 12 2" xfId="37054"/>
    <cellStyle name="Normalny 59 2 2 2 2 12 3" xfId="37055"/>
    <cellStyle name="Normalny 59 2 2 2 2 12 4" xfId="37056"/>
    <cellStyle name="Normalny 59 2 2 2 2 12 5" xfId="37057"/>
    <cellStyle name="Normalny 59 2 2 2 2 12 6" xfId="37058"/>
    <cellStyle name="Normalny 59 2 2 2 2 13" xfId="37059"/>
    <cellStyle name="Normalny 59 2 2 2 2 13 2" xfId="37060"/>
    <cellStyle name="Normalny 59 2 2 2 2 13 3" xfId="37061"/>
    <cellStyle name="Normalny 59 2 2 2 2 13 4" xfId="37062"/>
    <cellStyle name="Normalny 59 2 2 2 2 13 5" xfId="37063"/>
    <cellStyle name="Normalny 59 2 2 2 2 13 6" xfId="37064"/>
    <cellStyle name="Normalny 59 2 2 2 2 14" xfId="37065"/>
    <cellStyle name="Normalny 59 2 2 2 2 14 2" xfId="37066"/>
    <cellStyle name="Normalny 59 2 2 2 2 14 3" xfId="37067"/>
    <cellStyle name="Normalny 59 2 2 2 2 14 4" xfId="37068"/>
    <cellStyle name="Normalny 59 2 2 2 2 14 5" xfId="37069"/>
    <cellStyle name="Normalny 59 2 2 2 2 14 6" xfId="37070"/>
    <cellStyle name="Normalny 59 2 2 2 2 15" xfId="37071"/>
    <cellStyle name="Normalny 59 2 2 2 2 15 2" xfId="37072"/>
    <cellStyle name="Normalny 59 2 2 2 2 15 3" xfId="37073"/>
    <cellStyle name="Normalny 59 2 2 2 2 15 4" xfId="37074"/>
    <cellStyle name="Normalny 59 2 2 2 2 15 5" xfId="37075"/>
    <cellStyle name="Normalny 59 2 2 2 2 15 6" xfId="37076"/>
    <cellStyle name="Normalny 59 2 2 2 2 16" xfId="37077"/>
    <cellStyle name="Normalny 59 2 2 2 2 16 2" xfId="37078"/>
    <cellStyle name="Normalny 59 2 2 2 2 16 3" xfId="37079"/>
    <cellStyle name="Normalny 59 2 2 2 2 16 4" xfId="37080"/>
    <cellStyle name="Normalny 59 2 2 2 2 16 5" xfId="37081"/>
    <cellStyle name="Normalny 59 2 2 2 2 16 6" xfId="37082"/>
    <cellStyle name="Normalny 59 2 2 2 2 17" xfId="37083"/>
    <cellStyle name="Normalny 59 2 2 2 2 17 2" xfId="37084"/>
    <cellStyle name="Normalny 59 2 2 2 2 17 3" xfId="37085"/>
    <cellStyle name="Normalny 59 2 2 2 2 17 4" xfId="37086"/>
    <cellStyle name="Normalny 59 2 2 2 2 17 5" xfId="37087"/>
    <cellStyle name="Normalny 59 2 2 2 2 17 6" xfId="37088"/>
    <cellStyle name="Normalny 59 2 2 2 2 18" xfId="37089"/>
    <cellStyle name="Normalny 59 2 2 2 2 18 2" xfId="37090"/>
    <cellStyle name="Normalny 59 2 2 2 2 18 3" xfId="37091"/>
    <cellStyle name="Normalny 59 2 2 2 2 18 4" xfId="37092"/>
    <cellStyle name="Normalny 59 2 2 2 2 18 5" xfId="37093"/>
    <cellStyle name="Normalny 59 2 2 2 2 18 6" xfId="37094"/>
    <cellStyle name="Normalny 59 2 2 2 2 19" xfId="37095"/>
    <cellStyle name="Normalny 59 2 2 2 2 19 2" xfId="37096"/>
    <cellStyle name="Normalny 59 2 2 2 2 19 3" xfId="37097"/>
    <cellStyle name="Normalny 59 2 2 2 2 19 4" xfId="37098"/>
    <cellStyle name="Normalny 59 2 2 2 2 19 5" xfId="37099"/>
    <cellStyle name="Normalny 59 2 2 2 2 19 6" xfId="37100"/>
    <cellStyle name="Normalny 59 2 2 2 2 2" xfId="37101"/>
    <cellStyle name="Normalny 59 2 2 2 2 2 10" xfId="37102"/>
    <cellStyle name="Normalny 59 2 2 2 2 2 11" xfId="37103"/>
    <cellStyle name="Normalny 59 2 2 2 2 2 12" xfId="37104"/>
    <cellStyle name="Normalny 59 2 2 2 2 2 13" xfId="37105"/>
    <cellStyle name="Normalny 59 2 2 2 2 2 14" xfId="37106"/>
    <cellStyle name="Normalny 59 2 2 2 2 2 15" xfId="37107"/>
    <cellStyle name="Normalny 59 2 2 2 2 2 16" xfId="37108"/>
    <cellStyle name="Normalny 59 2 2 2 2 2 17" xfId="37109"/>
    <cellStyle name="Normalny 59 2 2 2 2 2 18" xfId="37110"/>
    <cellStyle name="Normalny 59 2 2 2 2 2 19" xfId="37111"/>
    <cellStyle name="Normalny 59 2 2 2 2 2 2" xfId="37112"/>
    <cellStyle name="Normalny 59 2 2 2 2 2 2 2" xfId="37113"/>
    <cellStyle name="Normalny 59 2 2 2 2 2 2 3" xfId="37114"/>
    <cellStyle name="Normalny 59 2 2 2 2 2 2 4" xfId="37115"/>
    <cellStyle name="Normalny 59 2 2 2 2 2 2 5" xfId="37116"/>
    <cellStyle name="Normalny 59 2 2 2 2 2 2 6" xfId="37117"/>
    <cellStyle name="Normalny 59 2 2 2 2 2 2 7" xfId="37118"/>
    <cellStyle name="Normalny 59 2 2 2 2 2 20" xfId="37119"/>
    <cellStyle name="Normalny 59 2 2 2 2 2 21" xfId="37120"/>
    <cellStyle name="Normalny 59 2 2 2 2 2 22" xfId="37121"/>
    <cellStyle name="Normalny 59 2 2 2 2 2 23" xfId="37122"/>
    <cellStyle name="Normalny 59 2 2 2 2 2 24" xfId="37123"/>
    <cellStyle name="Normalny 59 2 2 2 2 2 3" xfId="37124"/>
    <cellStyle name="Normalny 59 2 2 2 2 2 4" xfId="37125"/>
    <cellStyle name="Normalny 59 2 2 2 2 2 5" xfId="37126"/>
    <cellStyle name="Normalny 59 2 2 2 2 2 6" xfId="37127"/>
    <cellStyle name="Normalny 59 2 2 2 2 2 7" xfId="37128"/>
    <cellStyle name="Normalny 59 2 2 2 2 2 8" xfId="37129"/>
    <cellStyle name="Normalny 59 2 2 2 2 2 9" xfId="37130"/>
    <cellStyle name="Normalny 59 2 2 2 2 20" xfId="37131"/>
    <cellStyle name="Normalny 59 2 2 2 2 20 2" xfId="37132"/>
    <cellStyle name="Normalny 59 2 2 2 2 20 3" xfId="37133"/>
    <cellStyle name="Normalny 59 2 2 2 2 20 4" xfId="37134"/>
    <cellStyle name="Normalny 59 2 2 2 2 20 5" xfId="37135"/>
    <cellStyle name="Normalny 59 2 2 2 2 20 6" xfId="37136"/>
    <cellStyle name="Normalny 59 2 2 2 2 21" xfId="37137"/>
    <cellStyle name="Normalny 59 2 2 2 2 21 2" xfId="37138"/>
    <cellStyle name="Normalny 59 2 2 2 2 21 3" xfId="37139"/>
    <cellStyle name="Normalny 59 2 2 2 2 21 4" xfId="37140"/>
    <cellStyle name="Normalny 59 2 2 2 2 21 5" xfId="37141"/>
    <cellStyle name="Normalny 59 2 2 2 2 21 6" xfId="37142"/>
    <cellStyle name="Normalny 59 2 2 2 2 22" xfId="37143"/>
    <cellStyle name="Normalny 59 2 2 2 2 22 2" xfId="37144"/>
    <cellStyle name="Normalny 59 2 2 2 2 22 3" xfId="37145"/>
    <cellStyle name="Normalny 59 2 2 2 2 22 4" xfId="37146"/>
    <cellStyle name="Normalny 59 2 2 2 2 22 5" xfId="37147"/>
    <cellStyle name="Normalny 59 2 2 2 2 22 6" xfId="37148"/>
    <cellStyle name="Normalny 59 2 2 2 2 23" xfId="37149"/>
    <cellStyle name="Normalny 59 2 2 2 2 23 2" xfId="37150"/>
    <cellStyle name="Normalny 59 2 2 2 2 23 3" xfId="37151"/>
    <cellStyle name="Normalny 59 2 2 2 2 23 4" xfId="37152"/>
    <cellStyle name="Normalny 59 2 2 2 2 23 5" xfId="37153"/>
    <cellStyle name="Normalny 59 2 2 2 2 23 6" xfId="37154"/>
    <cellStyle name="Normalny 59 2 2 2 2 24" xfId="37155"/>
    <cellStyle name="Normalny 59 2 2 2 2 24 2" xfId="37156"/>
    <cellStyle name="Normalny 59 2 2 2 2 24 3" xfId="37157"/>
    <cellStyle name="Normalny 59 2 2 2 2 24 4" xfId="37158"/>
    <cellStyle name="Normalny 59 2 2 2 2 24 5" xfId="37159"/>
    <cellStyle name="Normalny 59 2 2 2 2 24 6" xfId="37160"/>
    <cellStyle name="Normalny 59 2 2 2 2 25" xfId="37161"/>
    <cellStyle name="Normalny 59 2 2 2 2 25 2" xfId="37162"/>
    <cellStyle name="Normalny 59 2 2 2 2 25 3" xfId="37163"/>
    <cellStyle name="Normalny 59 2 2 2 2 25 4" xfId="37164"/>
    <cellStyle name="Normalny 59 2 2 2 2 25 5" xfId="37165"/>
    <cellStyle name="Normalny 59 2 2 2 2 25 6" xfId="37166"/>
    <cellStyle name="Normalny 59 2 2 2 2 26" xfId="37167"/>
    <cellStyle name="Normalny 59 2 2 2 2 26 2" xfId="37168"/>
    <cellStyle name="Normalny 59 2 2 2 2 26 3" xfId="37169"/>
    <cellStyle name="Normalny 59 2 2 2 2 26 4" xfId="37170"/>
    <cellStyle name="Normalny 59 2 2 2 2 26 5" xfId="37171"/>
    <cellStyle name="Normalny 59 2 2 2 2 26 6" xfId="37172"/>
    <cellStyle name="Normalny 59 2 2 2 2 27" xfId="37173"/>
    <cellStyle name="Normalny 59 2 2 2 2 28" xfId="37174"/>
    <cellStyle name="Normalny 59 2 2 2 2 29" xfId="37175"/>
    <cellStyle name="Normalny 59 2 2 2 2 3" xfId="37176"/>
    <cellStyle name="Normalny 59 2 2 2 2 30" xfId="37177"/>
    <cellStyle name="Normalny 59 2 2 2 2 31" xfId="37178"/>
    <cellStyle name="Normalny 59 2 2 2 2 32" xfId="37179"/>
    <cellStyle name="Normalny 59 2 2 2 2 33" xfId="37180"/>
    <cellStyle name="Normalny 59 2 2 2 2 4" xfId="37181"/>
    <cellStyle name="Normalny 59 2 2 2 2 5" xfId="37182"/>
    <cellStyle name="Normalny 59 2 2 2 2 5 2" xfId="37183"/>
    <cellStyle name="Normalny 59 2 2 2 2 5 2 2" xfId="37184"/>
    <cellStyle name="Normalny 59 2 2 2 2 5 2 3" xfId="37185"/>
    <cellStyle name="Normalny 59 2 2 2 2 5 2 4" xfId="37186"/>
    <cellStyle name="Normalny 59 2 2 2 2 5 2 5" xfId="37187"/>
    <cellStyle name="Normalny 59 2 2 2 2 5 2 6" xfId="37188"/>
    <cellStyle name="Normalny 59 2 2 2 2 6" xfId="37189"/>
    <cellStyle name="Normalny 59 2 2 2 2 6 2" xfId="37190"/>
    <cellStyle name="Normalny 59 2 2 2 2 6 3" xfId="37191"/>
    <cellStyle name="Normalny 59 2 2 2 2 6 4" xfId="37192"/>
    <cellStyle name="Normalny 59 2 2 2 2 6 5" xfId="37193"/>
    <cellStyle name="Normalny 59 2 2 2 2 6 6" xfId="37194"/>
    <cellStyle name="Normalny 59 2 2 2 2 7" xfId="37195"/>
    <cellStyle name="Normalny 59 2 2 2 2 7 2" xfId="37196"/>
    <cellStyle name="Normalny 59 2 2 2 2 7 3" xfId="37197"/>
    <cellStyle name="Normalny 59 2 2 2 2 7 4" xfId="37198"/>
    <cellStyle name="Normalny 59 2 2 2 2 7 5" xfId="37199"/>
    <cellStyle name="Normalny 59 2 2 2 2 7 6" xfId="37200"/>
    <cellStyle name="Normalny 59 2 2 2 2 8" xfId="37201"/>
    <cellStyle name="Normalny 59 2 2 2 2 8 2" xfId="37202"/>
    <cellStyle name="Normalny 59 2 2 2 2 8 3" xfId="37203"/>
    <cellStyle name="Normalny 59 2 2 2 2 8 4" xfId="37204"/>
    <cellStyle name="Normalny 59 2 2 2 2 8 5" xfId="37205"/>
    <cellStyle name="Normalny 59 2 2 2 2 8 6" xfId="37206"/>
    <cellStyle name="Normalny 59 2 2 2 2 9" xfId="37207"/>
    <cellStyle name="Normalny 59 2 2 2 2 9 2" xfId="37208"/>
    <cellStyle name="Normalny 59 2 2 2 2 9 3" xfId="37209"/>
    <cellStyle name="Normalny 59 2 2 2 2 9 4" xfId="37210"/>
    <cellStyle name="Normalny 59 2 2 2 2 9 5" xfId="37211"/>
    <cellStyle name="Normalny 59 2 2 2 2 9 6" xfId="37212"/>
    <cellStyle name="Normalny 59 2 2 2 20" xfId="37213"/>
    <cellStyle name="Normalny 59 2 2 2 21" xfId="37214"/>
    <cellStyle name="Normalny 59 2 2 2 22" xfId="37215"/>
    <cellStyle name="Normalny 59 2 2 2 23" xfId="37216"/>
    <cellStyle name="Normalny 59 2 2 2 24" xfId="37217"/>
    <cellStyle name="Normalny 59 2 2 2 25" xfId="37218"/>
    <cellStyle name="Normalny 59 2 2 2 26" xfId="37219"/>
    <cellStyle name="Normalny 59 2 2 2 27" xfId="37220"/>
    <cellStyle name="Normalny 59 2 2 2 28" xfId="37221"/>
    <cellStyle name="Normalny 59 2 2 2 29" xfId="37222"/>
    <cellStyle name="Normalny 59 2 2 2 3" xfId="37223"/>
    <cellStyle name="Normalny 59 2 2 2 30" xfId="37224"/>
    <cellStyle name="Normalny 59 2 2 2 31" xfId="37225"/>
    <cellStyle name="Normalny 59 2 2 2 32" xfId="37226"/>
    <cellStyle name="Normalny 59 2 2 2 33" xfId="37227"/>
    <cellStyle name="Normalny 59 2 2 2 34" xfId="37228"/>
    <cellStyle name="Normalny 59 2 2 2 35" xfId="37229"/>
    <cellStyle name="Normalny 59 2 2 2 36" xfId="37230"/>
    <cellStyle name="Normalny 59 2 2 2 37" xfId="37231"/>
    <cellStyle name="Normalny 59 2 2 2 38" xfId="37232"/>
    <cellStyle name="Normalny 59 2 2 2 39" xfId="37233"/>
    <cellStyle name="Normalny 59 2 2 2 4" xfId="37234"/>
    <cellStyle name="Normalny 59 2 2 2 40" xfId="37235"/>
    <cellStyle name="Normalny 59 2 2 2 41" xfId="37236"/>
    <cellStyle name="Normalny 59 2 2 2 42" xfId="37237"/>
    <cellStyle name="Normalny 59 2 2 2 43" xfId="37238"/>
    <cellStyle name="Normalny 59 2 2 2 44" xfId="37239"/>
    <cellStyle name="Normalny 59 2 2 2 45" xfId="37240"/>
    <cellStyle name="Normalny 59 2 2 2 46" xfId="37241"/>
    <cellStyle name="Normalny 59 2 2 2 47" xfId="37242"/>
    <cellStyle name="Normalny 59 2 2 2 48" xfId="37243"/>
    <cellStyle name="Normalny 59 2 2 2 49" xfId="37244"/>
    <cellStyle name="Normalny 59 2 2 2 5" xfId="37245"/>
    <cellStyle name="Normalny 59 2 2 2 50" xfId="37246"/>
    <cellStyle name="Normalny 59 2 2 2 51" xfId="37247"/>
    <cellStyle name="Normalny 59 2 2 2 52" xfId="37248"/>
    <cellStyle name="Normalny 59 2 2 2 53" xfId="37249"/>
    <cellStyle name="Normalny 59 2 2 2 54" xfId="37250"/>
    <cellStyle name="Normalny 59 2 2 2 55" xfId="37251"/>
    <cellStyle name="Normalny 59 2 2 2 56" xfId="37252"/>
    <cellStyle name="Normalny 59 2 2 2 57" xfId="37253"/>
    <cellStyle name="Normalny 59 2 2 2 58" xfId="37254"/>
    <cellStyle name="Normalny 59 2 2 2 59" xfId="37255"/>
    <cellStyle name="Normalny 59 2 2 2 6" xfId="37256"/>
    <cellStyle name="Normalny 59 2 2 2 60" xfId="37257"/>
    <cellStyle name="Normalny 59 2 2 2 61" xfId="37258"/>
    <cellStyle name="Normalny 59 2 2 2 62" xfId="37259"/>
    <cellStyle name="Normalny 59 2 2 2 63" xfId="37260"/>
    <cellStyle name="Normalny 59 2 2 2 64" xfId="37261"/>
    <cellStyle name="Normalny 59 2 2 2 65" xfId="37262"/>
    <cellStyle name="Normalny 59 2 2 2 66" xfId="37263"/>
    <cellStyle name="Normalny 59 2 2 2 67" xfId="37264"/>
    <cellStyle name="Normalny 59 2 2 2 68" xfId="37265"/>
    <cellStyle name="Normalny 59 2 2 2 69" xfId="37266"/>
    <cellStyle name="Normalny 59 2 2 2 7" xfId="37267"/>
    <cellStyle name="Normalny 59 2 2 2 70" xfId="37268"/>
    <cellStyle name="Normalny 59 2 2 2 71" xfId="37269"/>
    <cellStyle name="Normalny 59 2 2 2 72" xfId="37270"/>
    <cellStyle name="Normalny 59 2 2 2 73" xfId="37271"/>
    <cellStyle name="Normalny 59 2 2 2 74" xfId="37272"/>
    <cellStyle name="Normalny 59 2 2 2 75" xfId="37273"/>
    <cellStyle name="Normalny 59 2 2 2 76" xfId="37274"/>
    <cellStyle name="Normalny 59 2 2 2 77" xfId="37275"/>
    <cellStyle name="Normalny 59 2 2 2 78" xfId="37276"/>
    <cellStyle name="Normalny 59 2 2 2 79" xfId="37277"/>
    <cellStyle name="Normalny 59 2 2 2 8" xfId="37278"/>
    <cellStyle name="Normalny 59 2 2 2 80" xfId="37279"/>
    <cellStyle name="Normalny 59 2 2 2 81" xfId="37280"/>
    <cellStyle name="Normalny 59 2 2 2 82" xfId="37281"/>
    <cellStyle name="Normalny 59 2 2 2 83" xfId="37282"/>
    <cellStyle name="Normalny 59 2 2 2 84" xfId="37283"/>
    <cellStyle name="Normalny 59 2 2 2 85" xfId="37284"/>
    <cellStyle name="Normalny 59 2 2 2 85 10" xfId="37285"/>
    <cellStyle name="Normalny 59 2 2 2 85 10 2" xfId="37286"/>
    <cellStyle name="Normalny 59 2 2 2 85 10 3" xfId="37287"/>
    <cellStyle name="Normalny 59 2 2 2 85 10 4" xfId="37288"/>
    <cellStyle name="Normalny 59 2 2 2 85 10 5" xfId="37289"/>
    <cellStyle name="Normalny 59 2 2 2 85 10 6" xfId="37290"/>
    <cellStyle name="Normalny 59 2 2 2 85 11" xfId="37291"/>
    <cellStyle name="Normalny 59 2 2 2 85 11 2" xfId="37292"/>
    <cellStyle name="Normalny 59 2 2 2 85 11 3" xfId="37293"/>
    <cellStyle name="Normalny 59 2 2 2 85 11 4" xfId="37294"/>
    <cellStyle name="Normalny 59 2 2 2 85 11 5" xfId="37295"/>
    <cellStyle name="Normalny 59 2 2 2 85 11 6" xfId="37296"/>
    <cellStyle name="Normalny 59 2 2 2 85 12" xfId="37297"/>
    <cellStyle name="Normalny 59 2 2 2 85 12 2" xfId="37298"/>
    <cellStyle name="Normalny 59 2 2 2 85 12 3" xfId="37299"/>
    <cellStyle name="Normalny 59 2 2 2 85 12 4" xfId="37300"/>
    <cellStyle name="Normalny 59 2 2 2 85 12 5" xfId="37301"/>
    <cellStyle name="Normalny 59 2 2 2 85 12 6" xfId="37302"/>
    <cellStyle name="Normalny 59 2 2 2 85 13" xfId="37303"/>
    <cellStyle name="Normalny 59 2 2 2 85 13 2" xfId="37304"/>
    <cellStyle name="Normalny 59 2 2 2 85 13 3" xfId="37305"/>
    <cellStyle name="Normalny 59 2 2 2 85 13 4" xfId="37306"/>
    <cellStyle name="Normalny 59 2 2 2 85 13 5" xfId="37307"/>
    <cellStyle name="Normalny 59 2 2 2 85 13 6" xfId="37308"/>
    <cellStyle name="Normalny 59 2 2 2 85 14" xfId="37309"/>
    <cellStyle name="Normalny 59 2 2 2 85 14 2" xfId="37310"/>
    <cellStyle name="Normalny 59 2 2 2 85 14 3" xfId="37311"/>
    <cellStyle name="Normalny 59 2 2 2 85 14 4" xfId="37312"/>
    <cellStyle name="Normalny 59 2 2 2 85 14 5" xfId="37313"/>
    <cellStyle name="Normalny 59 2 2 2 85 14 6" xfId="37314"/>
    <cellStyle name="Normalny 59 2 2 2 85 15" xfId="37315"/>
    <cellStyle name="Normalny 59 2 2 2 85 15 2" xfId="37316"/>
    <cellStyle name="Normalny 59 2 2 2 85 15 3" xfId="37317"/>
    <cellStyle name="Normalny 59 2 2 2 85 15 4" xfId="37318"/>
    <cellStyle name="Normalny 59 2 2 2 85 15 5" xfId="37319"/>
    <cellStyle name="Normalny 59 2 2 2 85 15 6" xfId="37320"/>
    <cellStyle name="Normalny 59 2 2 2 85 16" xfId="37321"/>
    <cellStyle name="Normalny 59 2 2 2 85 16 2" xfId="37322"/>
    <cellStyle name="Normalny 59 2 2 2 85 16 3" xfId="37323"/>
    <cellStyle name="Normalny 59 2 2 2 85 16 4" xfId="37324"/>
    <cellStyle name="Normalny 59 2 2 2 85 16 5" xfId="37325"/>
    <cellStyle name="Normalny 59 2 2 2 85 16 6" xfId="37326"/>
    <cellStyle name="Normalny 59 2 2 2 85 17" xfId="37327"/>
    <cellStyle name="Normalny 59 2 2 2 85 17 2" xfId="37328"/>
    <cellStyle name="Normalny 59 2 2 2 85 17 3" xfId="37329"/>
    <cellStyle name="Normalny 59 2 2 2 85 17 4" xfId="37330"/>
    <cellStyle name="Normalny 59 2 2 2 85 17 5" xfId="37331"/>
    <cellStyle name="Normalny 59 2 2 2 85 17 6" xfId="37332"/>
    <cellStyle name="Normalny 59 2 2 2 85 18" xfId="37333"/>
    <cellStyle name="Normalny 59 2 2 2 85 18 2" xfId="37334"/>
    <cellStyle name="Normalny 59 2 2 2 85 18 3" xfId="37335"/>
    <cellStyle name="Normalny 59 2 2 2 85 18 4" xfId="37336"/>
    <cellStyle name="Normalny 59 2 2 2 85 18 5" xfId="37337"/>
    <cellStyle name="Normalny 59 2 2 2 85 18 6" xfId="37338"/>
    <cellStyle name="Normalny 59 2 2 2 85 19" xfId="37339"/>
    <cellStyle name="Normalny 59 2 2 2 85 19 2" xfId="37340"/>
    <cellStyle name="Normalny 59 2 2 2 85 19 3" xfId="37341"/>
    <cellStyle name="Normalny 59 2 2 2 85 19 4" xfId="37342"/>
    <cellStyle name="Normalny 59 2 2 2 85 19 5" xfId="37343"/>
    <cellStyle name="Normalny 59 2 2 2 85 19 6" xfId="37344"/>
    <cellStyle name="Normalny 59 2 2 2 85 2" xfId="37345"/>
    <cellStyle name="Normalny 59 2 2 2 85 2 2" xfId="37346"/>
    <cellStyle name="Normalny 59 2 2 2 85 2 2 2" xfId="37347"/>
    <cellStyle name="Normalny 59 2 2 2 85 2 2 3" xfId="37348"/>
    <cellStyle name="Normalny 59 2 2 2 85 2 2 4" xfId="37349"/>
    <cellStyle name="Normalny 59 2 2 2 85 2 2 5" xfId="37350"/>
    <cellStyle name="Normalny 59 2 2 2 85 2 2 6" xfId="37351"/>
    <cellStyle name="Normalny 59 2 2 2 85 20" xfId="37352"/>
    <cellStyle name="Normalny 59 2 2 2 85 20 2" xfId="37353"/>
    <cellStyle name="Normalny 59 2 2 2 85 20 3" xfId="37354"/>
    <cellStyle name="Normalny 59 2 2 2 85 20 4" xfId="37355"/>
    <cellStyle name="Normalny 59 2 2 2 85 20 5" xfId="37356"/>
    <cellStyle name="Normalny 59 2 2 2 85 20 6" xfId="37357"/>
    <cellStyle name="Normalny 59 2 2 2 85 21" xfId="37358"/>
    <cellStyle name="Normalny 59 2 2 2 85 21 2" xfId="37359"/>
    <cellStyle name="Normalny 59 2 2 2 85 21 3" xfId="37360"/>
    <cellStyle name="Normalny 59 2 2 2 85 21 4" xfId="37361"/>
    <cellStyle name="Normalny 59 2 2 2 85 21 5" xfId="37362"/>
    <cellStyle name="Normalny 59 2 2 2 85 21 6" xfId="37363"/>
    <cellStyle name="Normalny 59 2 2 2 85 22" xfId="37364"/>
    <cellStyle name="Normalny 59 2 2 2 85 22 2" xfId="37365"/>
    <cellStyle name="Normalny 59 2 2 2 85 22 3" xfId="37366"/>
    <cellStyle name="Normalny 59 2 2 2 85 22 4" xfId="37367"/>
    <cellStyle name="Normalny 59 2 2 2 85 22 5" xfId="37368"/>
    <cellStyle name="Normalny 59 2 2 2 85 22 6" xfId="37369"/>
    <cellStyle name="Normalny 59 2 2 2 85 23" xfId="37370"/>
    <cellStyle name="Normalny 59 2 2 2 85 23 2" xfId="37371"/>
    <cellStyle name="Normalny 59 2 2 2 85 23 3" xfId="37372"/>
    <cellStyle name="Normalny 59 2 2 2 85 23 4" xfId="37373"/>
    <cellStyle name="Normalny 59 2 2 2 85 23 5" xfId="37374"/>
    <cellStyle name="Normalny 59 2 2 2 85 23 6" xfId="37375"/>
    <cellStyle name="Normalny 59 2 2 2 85 24" xfId="37376"/>
    <cellStyle name="Normalny 59 2 2 2 85 24 2" xfId="37377"/>
    <cellStyle name="Normalny 59 2 2 2 85 24 3" xfId="37378"/>
    <cellStyle name="Normalny 59 2 2 2 85 24 4" xfId="37379"/>
    <cellStyle name="Normalny 59 2 2 2 85 24 5" xfId="37380"/>
    <cellStyle name="Normalny 59 2 2 2 85 24 6" xfId="37381"/>
    <cellStyle name="Normalny 59 2 2 2 85 25" xfId="37382"/>
    <cellStyle name="Normalny 59 2 2 2 85 26" xfId="37383"/>
    <cellStyle name="Normalny 59 2 2 2 85 27" xfId="37384"/>
    <cellStyle name="Normalny 59 2 2 2 85 28" xfId="37385"/>
    <cellStyle name="Normalny 59 2 2 2 85 29" xfId="37386"/>
    <cellStyle name="Normalny 59 2 2 2 85 3" xfId="37387"/>
    <cellStyle name="Normalny 59 2 2 2 85 3 2" xfId="37388"/>
    <cellStyle name="Normalny 59 2 2 2 85 3 3" xfId="37389"/>
    <cellStyle name="Normalny 59 2 2 2 85 3 4" xfId="37390"/>
    <cellStyle name="Normalny 59 2 2 2 85 3 5" xfId="37391"/>
    <cellStyle name="Normalny 59 2 2 2 85 3 6" xfId="37392"/>
    <cellStyle name="Normalny 59 2 2 2 85 4" xfId="37393"/>
    <cellStyle name="Normalny 59 2 2 2 85 4 2" xfId="37394"/>
    <cellStyle name="Normalny 59 2 2 2 85 4 3" xfId="37395"/>
    <cellStyle name="Normalny 59 2 2 2 85 4 4" xfId="37396"/>
    <cellStyle name="Normalny 59 2 2 2 85 4 5" xfId="37397"/>
    <cellStyle name="Normalny 59 2 2 2 85 4 6" xfId="37398"/>
    <cellStyle name="Normalny 59 2 2 2 85 5" xfId="37399"/>
    <cellStyle name="Normalny 59 2 2 2 85 5 2" xfId="37400"/>
    <cellStyle name="Normalny 59 2 2 2 85 5 3" xfId="37401"/>
    <cellStyle name="Normalny 59 2 2 2 85 5 4" xfId="37402"/>
    <cellStyle name="Normalny 59 2 2 2 85 5 5" xfId="37403"/>
    <cellStyle name="Normalny 59 2 2 2 85 5 6" xfId="37404"/>
    <cellStyle name="Normalny 59 2 2 2 85 6" xfId="37405"/>
    <cellStyle name="Normalny 59 2 2 2 85 6 2" xfId="37406"/>
    <cellStyle name="Normalny 59 2 2 2 85 6 3" xfId="37407"/>
    <cellStyle name="Normalny 59 2 2 2 85 6 4" xfId="37408"/>
    <cellStyle name="Normalny 59 2 2 2 85 6 5" xfId="37409"/>
    <cellStyle name="Normalny 59 2 2 2 85 6 6" xfId="37410"/>
    <cellStyle name="Normalny 59 2 2 2 85 7" xfId="37411"/>
    <cellStyle name="Normalny 59 2 2 2 85 7 2" xfId="37412"/>
    <cellStyle name="Normalny 59 2 2 2 85 7 3" xfId="37413"/>
    <cellStyle name="Normalny 59 2 2 2 85 7 4" xfId="37414"/>
    <cellStyle name="Normalny 59 2 2 2 85 7 5" xfId="37415"/>
    <cellStyle name="Normalny 59 2 2 2 85 7 6" xfId="37416"/>
    <cellStyle name="Normalny 59 2 2 2 85 8" xfId="37417"/>
    <cellStyle name="Normalny 59 2 2 2 85 8 2" xfId="37418"/>
    <cellStyle name="Normalny 59 2 2 2 85 8 3" xfId="37419"/>
    <cellStyle name="Normalny 59 2 2 2 85 8 4" xfId="37420"/>
    <cellStyle name="Normalny 59 2 2 2 85 8 5" xfId="37421"/>
    <cellStyle name="Normalny 59 2 2 2 85 8 6" xfId="37422"/>
    <cellStyle name="Normalny 59 2 2 2 85 9" xfId="37423"/>
    <cellStyle name="Normalny 59 2 2 2 85 9 2" xfId="37424"/>
    <cellStyle name="Normalny 59 2 2 2 85 9 3" xfId="37425"/>
    <cellStyle name="Normalny 59 2 2 2 85 9 4" xfId="37426"/>
    <cellStyle name="Normalny 59 2 2 2 85 9 5" xfId="37427"/>
    <cellStyle name="Normalny 59 2 2 2 85 9 6" xfId="37428"/>
    <cellStyle name="Normalny 59 2 2 2 86" xfId="37429"/>
    <cellStyle name="Normalny 59 2 2 2 86 2" xfId="37430"/>
    <cellStyle name="Normalny 59 2 2 2 86 3" xfId="37431"/>
    <cellStyle name="Normalny 59 2 2 2 86 4" xfId="37432"/>
    <cellStyle name="Normalny 59 2 2 2 86 5" xfId="37433"/>
    <cellStyle name="Normalny 59 2 2 2 86 6" xfId="37434"/>
    <cellStyle name="Normalny 59 2 2 2 87" xfId="37435"/>
    <cellStyle name="Normalny 59 2 2 2 87 2" xfId="37436"/>
    <cellStyle name="Normalny 59 2 2 2 87 3" xfId="37437"/>
    <cellStyle name="Normalny 59 2 2 2 87 4" xfId="37438"/>
    <cellStyle name="Normalny 59 2 2 2 87 5" xfId="37439"/>
    <cellStyle name="Normalny 59 2 2 2 87 6" xfId="37440"/>
    <cellStyle name="Normalny 59 2 2 2 87 7" xfId="37441"/>
    <cellStyle name="Normalny 59 2 2 2 88" xfId="37442"/>
    <cellStyle name="Normalny 59 2 2 2 89" xfId="37443"/>
    <cellStyle name="Normalny 59 2 2 2 9" xfId="37444"/>
    <cellStyle name="Normalny 59 2 2 2 90" xfId="37445"/>
    <cellStyle name="Normalny 59 2 2 2 91" xfId="37446"/>
    <cellStyle name="Normalny 59 2 2 2 92" xfId="37447"/>
    <cellStyle name="Normalny 59 2 2 2 93" xfId="37448"/>
    <cellStyle name="Normalny 59 2 2 2 94" xfId="37449"/>
    <cellStyle name="Normalny 59 2 2 2 95" xfId="37450"/>
    <cellStyle name="Normalny 59 2 2 2 96" xfId="37451"/>
    <cellStyle name="Normalny 59 2 2 2 97" xfId="37452"/>
    <cellStyle name="Normalny 59 2 2 2 98" xfId="37453"/>
    <cellStyle name="Normalny 59 2 2 2 99" xfId="37454"/>
    <cellStyle name="Normalny 59 2 2 20" xfId="37455"/>
    <cellStyle name="Normalny 59 2 2 20 2" xfId="37456"/>
    <cellStyle name="Normalny 59 2 2 20 3" xfId="37457"/>
    <cellStyle name="Normalny 59 2 2 20 4" xfId="37458"/>
    <cellStyle name="Normalny 59 2 2 20 5" xfId="37459"/>
    <cellStyle name="Normalny 59 2 2 20 6" xfId="37460"/>
    <cellStyle name="Normalny 59 2 2 21" xfId="37461"/>
    <cellStyle name="Normalny 59 2 2 21 2" xfId="37462"/>
    <cellStyle name="Normalny 59 2 2 21 3" xfId="37463"/>
    <cellStyle name="Normalny 59 2 2 21 4" xfId="37464"/>
    <cellStyle name="Normalny 59 2 2 21 5" xfId="37465"/>
    <cellStyle name="Normalny 59 2 2 21 6" xfId="37466"/>
    <cellStyle name="Normalny 59 2 2 22" xfId="37467"/>
    <cellStyle name="Normalny 59 2 2 22 2" xfId="37468"/>
    <cellStyle name="Normalny 59 2 2 22 3" xfId="37469"/>
    <cellStyle name="Normalny 59 2 2 22 4" xfId="37470"/>
    <cellStyle name="Normalny 59 2 2 22 5" xfId="37471"/>
    <cellStyle name="Normalny 59 2 2 22 6" xfId="37472"/>
    <cellStyle name="Normalny 59 2 2 23" xfId="37473"/>
    <cellStyle name="Normalny 59 2 2 23 2" xfId="37474"/>
    <cellStyle name="Normalny 59 2 2 23 3" xfId="37475"/>
    <cellStyle name="Normalny 59 2 2 23 4" xfId="37476"/>
    <cellStyle name="Normalny 59 2 2 23 5" xfId="37477"/>
    <cellStyle name="Normalny 59 2 2 23 6" xfId="37478"/>
    <cellStyle name="Normalny 59 2 2 24" xfId="37479"/>
    <cellStyle name="Normalny 59 2 2 24 2" xfId="37480"/>
    <cellStyle name="Normalny 59 2 2 24 3" xfId="37481"/>
    <cellStyle name="Normalny 59 2 2 24 4" xfId="37482"/>
    <cellStyle name="Normalny 59 2 2 24 5" xfId="37483"/>
    <cellStyle name="Normalny 59 2 2 24 6" xfId="37484"/>
    <cellStyle name="Normalny 59 2 2 25" xfId="37485"/>
    <cellStyle name="Normalny 59 2 2 25 2" xfId="37486"/>
    <cellStyle name="Normalny 59 2 2 25 3" xfId="37487"/>
    <cellStyle name="Normalny 59 2 2 25 4" xfId="37488"/>
    <cellStyle name="Normalny 59 2 2 25 5" xfId="37489"/>
    <cellStyle name="Normalny 59 2 2 25 6" xfId="37490"/>
    <cellStyle name="Normalny 59 2 2 26" xfId="37491"/>
    <cellStyle name="Normalny 59 2 2 26 2" xfId="37492"/>
    <cellStyle name="Normalny 59 2 2 26 3" xfId="37493"/>
    <cellStyle name="Normalny 59 2 2 26 4" xfId="37494"/>
    <cellStyle name="Normalny 59 2 2 26 5" xfId="37495"/>
    <cellStyle name="Normalny 59 2 2 26 6" xfId="37496"/>
    <cellStyle name="Normalny 59 2 2 27" xfId="37497"/>
    <cellStyle name="Normalny 59 2 2 27 2" xfId="37498"/>
    <cellStyle name="Normalny 59 2 2 27 3" xfId="37499"/>
    <cellStyle name="Normalny 59 2 2 27 4" xfId="37500"/>
    <cellStyle name="Normalny 59 2 2 27 5" xfId="37501"/>
    <cellStyle name="Normalny 59 2 2 27 6" xfId="37502"/>
    <cellStyle name="Normalny 59 2 2 28" xfId="37503"/>
    <cellStyle name="Normalny 59 2 2 28 2" xfId="37504"/>
    <cellStyle name="Normalny 59 2 2 28 3" xfId="37505"/>
    <cellStyle name="Normalny 59 2 2 28 4" xfId="37506"/>
    <cellStyle name="Normalny 59 2 2 28 5" xfId="37507"/>
    <cellStyle name="Normalny 59 2 2 28 6" xfId="37508"/>
    <cellStyle name="Normalny 59 2 2 29" xfId="37509"/>
    <cellStyle name="Normalny 59 2 2 29 2" xfId="37510"/>
    <cellStyle name="Normalny 59 2 2 29 3" xfId="37511"/>
    <cellStyle name="Normalny 59 2 2 29 4" xfId="37512"/>
    <cellStyle name="Normalny 59 2 2 29 5" xfId="37513"/>
    <cellStyle name="Normalny 59 2 2 29 6" xfId="37514"/>
    <cellStyle name="Normalny 59 2 2 3" xfId="37515"/>
    <cellStyle name="Normalny 59 2 2 30" xfId="37516"/>
    <cellStyle name="Normalny 59 2 2 30 2" xfId="37517"/>
    <cellStyle name="Normalny 59 2 2 30 3" xfId="37518"/>
    <cellStyle name="Normalny 59 2 2 30 4" xfId="37519"/>
    <cellStyle name="Normalny 59 2 2 30 5" xfId="37520"/>
    <cellStyle name="Normalny 59 2 2 30 6" xfId="37521"/>
    <cellStyle name="Normalny 59 2 2 31" xfId="37522"/>
    <cellStyle name="Normalny 59 2 2 31 2" xfId="37523"/>
    <cellStyle name="Normalny 59 2 2 31 3" xfId="37524"/>
    <cellStyle name="Normalny 59 2 2 31 4" xfId="37525"/>
    <cellStyle name="Normalny 59 2 2 31 5" xfId="37526"/>
    <cellStyle name="Normalny 59 2 2 31 6" xfId="37527"/>
    <cellStyle name="Normalny 59 2 2 32" xfId="37528"/>
    <cellStyle name="Normalny 59 2 2 32 2" xfId="37529"/>
    <cellStyle name="Normalny 59 2 2 32 3" xfId="37530"/>
    <cellStyle name="Normalny 59 2 2 32 4" xfId="37531"/>
    <cellStyle name="Normalny 59 2 2 32 5" xfId="37532"/>
    <cellStyle name="Normalny 59 2 2 32 6" xfId="37533"/>
    <cellStyle name="Normalny 59 2 2 33" xfId="37534"/>
    <cellStyle name="Normalny 59 2 2 33 2" xfId="37535"/>
    <cellStyle name="Normalny 59 2 2 33 3" xfId="37536"/>
    <cellStyle name="Normalny 59 2 2 33 4" xfId="37537"/>
    <cellStyle name="Normalny 59 2 2 33 5" xfId="37538"/>
    <cellStyle name="Normalny 59 2 2 33 6" xfId="37539"/>
    <cellStyle name="Normalny 59 2 2 34" xfId="37540"/>
    <cellStyle name="Normalny 59 2 2 34 2" xfId="37541"/>
    <cellStyle name="Normalny 59 2 2 34 3" xfId="37542"/>
    <cellStyle name="Normalny 59 2 2 34 4" xfId="37543"/>
    <cellStyle name="Normalny 59 2 2 34 5" xfId="37544"/>
    <cellStyle name="Normalny 59 2 2 34 6" xfId="37545"/>
    <cellStyle name="Normalny 59 2 2 35" xfId="37546"/>
    <cellStyle name="Normalny 59 2 2 35 2" xfId="37547"/>
    <cellStyle name="Normalny 59 2 2 35 3" xfId="37548"/>
    <cellStyle name="Normalny 59 2 2 35 4" xfId="37549"/>
    <cellStyle name="Normalny 59 2 2 35 5" xfId="37550"/>
    <cellStyle name="Normalny 59 2 2 35 6" xfId="37551"/>
    <cellStyle name="Normalny 59 2 2 36" xfId="37552"/>
    <cellStyle name="Normalny 59 2 2 36 2" xfId="37553"/>
    <cellStyle name="Normalny 59 2 2 36 3" xfId="37554"/>
    <cellStyle name="Normalny 59 2 2 36 4" xfId="37555"/>
    <cellStyle name="Normalny 59 2 2 36 5" xfId="37556"/>
    <cellStyle name="Normalny 59 2 2 36 6" xfId="37557"/>
    <cellStyle name="Normalny 59 2 2 37" xfId="37558"/>
    <cellStyle name="Normalny 59 2 2 37 2" xfId="37559"/>
    <cellStyle name="Normalny 59 2 2 37 3" xfId="37560"/>
    <cellStyle name="Normalny 59 2 2 37 4" xfId="37561"/>
    <cellStyle name="Normalny 59 2 2 37 5" xfId="37562"/>
    <cellStyle name="Normalny 59 2 2 37 6" xfId="37563"/>
    <cellStyle name="Normalny 59 2 2 38" xfId="37564"/>
    <cellStyle name="Normalny 59 2 2 38 2" xfId="37565"/>
    <cellStyle name="Normalny 59 2 2 38 3" xfId="37566"/>
    <cellStyle name="Normalny 59 2 2 38 4" xfId="37567"/>
    <cellStyle name="Normalny 59 2 2 38 5" xfId="37568"/>
    <cellStyle name="Normalny 59 2 2 38 6" xfId="37569"/>
    <cellStyle name="Normalny 59 2 2 39" xfId="37570"/>
    <cellStyle name="Normalny 59 2 2 39 2" xfId="37571"/>
    <cellStyle name="Normalny 59 2 2 39 3" xfId="37572"/>
    <cellStyle name="Normalny 59 2 2 39 4" xfId="37573"/>
    <cellStyle name="Normalny 59 2 2 39 5" xfId="37574"/>
    <cellStyle name="Normalny 59 2 2 39 6" xfId="37575"/>
    <cellStyle name="Normalny 59 2 2 4" xfId="37576"/>
    <cellStyle name="Normalny 59 2 2 40" xfId="37577"/>
    <cellStyle name="Normalny 59 2 2 40 2" xfId="37578"/>
    <cellStyle name="Normalny 59 2 2 40 3" xfId="37579"/>
    <cellStyle name="Normalny 59 2 2 40 4" xfId="37580"/>
    <cellStyle name="Normalny 59 2 2 40 5" xfId="37581"/>
    <cellStyle name="Normalny 59 2 2 40 6" xfId="37582"/>
    <cellStyle name="Normalny 59 2 2 41" xfId="37583"/>
    <cellStyle name="Normalny 59 2 2 41 2" xfId="37584"/>
    <cellStyle name="Normalny 59 2 2 41 3" xfId="37585"/>
    <cellStyle name="Normalny 59 2 2 41 4" xfId="37586"/>
    <cellStyle name="Normalny 59 2 2 41 5" xfId="37587"/>
    <cellStyle name="Normalny 59 2 2 41 6" xfId="37588"/>
    <cellStyle name="Normalny 59 2 2 42" xfId="37589"/>
    <cellStyle name="Normalny 59 2 2 42 2" xfId="37590"/>
    <cellStyle name="Normalny 59 2 2 42 3" xfId="37591"/>
    <cellStyle name="Normalny 59 2 2 42 4" xfId="37592"/>
    <cellStyle name="Normalny 59 2 2 42 5" xfId="37593"/>
    <cellStyle name="Normalny 59 2 2 42 6" xfId="37594"/>
    <cellStyle name="Normalny 59 2 2 43" xfId="37595"/>
    <cellStyle name="Normalny 59 2 2 43 2" xfId="37596"/>
    <cellStyle name="Normalny 59 2 2 43 3" xfId="37597"/>
    <cellStyle name="Normalny 59 2 2 43 4" xfId="37598"/>
    <cellStyle name="Normalny 59 2 2 43 5" xfId="37599"/>
    <cellStyle name="Normalny 59 2 2 43 6" xfId="37600"/>
    <cellStyle name="Normalny 59 2 2 44" xfId="37601"/>
    <cellStyle name="Normalny 59 2 2 44 2" xfId="37602"/>
    <cellStyle name="Normalny 59 2 2 44 3" xfId="37603"/>
    <cellStyle name="Normalny 59 2 2 44 4" xfId="37604"/>
    <cellStyle name="Normalny 59 2 2 44 5" xfId="37605"/>
    <cellStyle name="Normalny 59 2 2 44 6" xfId="37606"/>
    <cellStyle name="Normalny 59 2 2 45" xfId="37607"/>
    <cellStyle name="Normalny 59 2 2 45 2" xfId="37608"/>
    <cellStyle name="Normalny 59 2 2 45 3" xfId="37609"/>
    <cellStyle name="Normalny 59 2 2 45 4" xfId="37610"/>
    <cellStyle name="Normalny 59 2 2 45 5" xfId="37611"/>
    <cellStyle name="Normalny 59 2 2 45 6" xfId="37612"/>
    <cellStyle name="Normalny 59 2 2 46" xfId="37613"/>
    <cellStyle name="Normalny 59 2 2 46 2" xfId="37614"/>
    <cellStyle name="Normalny 59 2 2 46 3" xfId="37615"/>
    <cellStyle name="Normalny 59 2 2 46 4" xfId="37616"/>
    <cellStyle name="Normalny 59 2 2 46 5" xfId="37617"/>
    <cellStyle name="Normalny 59 2 2 46 6" xfId="37618"/>
    <cellStyle name="Normalny 59 2 2 47" xfId="37619"/>
    <cellStyle name="Normalny 59 2 2 47 2" xfId="37620"/>
    <cellStyle name="Normalny 59 2 2 47 3" xfId="37621"/>
    <cellStyle name="Normalny 59 2 2 47 4" xfId="37622"/>
    <cellStyle name="Normalny 59 2 2 47 5" xfId="37623"/>
    <cellStyle name="Normalny 59 2 2 47 6" xfId="37624"/>
    <cellStyle name="Normalny 59 2 2 48" xfId="37625"/>
    <cellStyle name="Normalny 59 2 2 48 2" xfId="37626"/>
    <cellStyle name="Normalny 59 2 2 48 3" xfId="37627"/>
    <cellStyle name="Normalny 59 2 2 48 4" xfId="37628"/>
    <cellStyle name="Normalny 59 2 2 48 5" xfId="37629"/>
    <cellStyle name="Normalny 59 2 2 48 6" xfId="37630"/>
    <cellStyle name="Normalny 59 2 2 49" xfId="37631"/>
    <cellStyle name="Normalny 59 2 2 49 2" xfId="37632"/>
    <cellStyle name="Normalny 59 2 2 49 3" xfId="37633"/>
    <cellStyle name="Normalny 59 2 2 49 4" xfId="37634"/>
    <cellStyle name="Normalny 59 2 2 49 5" xfId="37635"/>
    <cellStyle name="Normalny 59 2 2 49 6" xfId="37636"/>
    <cellStyle name="Normalny 59 2 2 5" xfId="37637"/>
    <cellStyle name="Normalny 59 2 2 50" xfId="37638"/>
    <cellStyle name="Normalny 59 2 2 50 2" xfId="37639"/>
    <cellStyle name="Normalny 59 2 2 50 3" xfId="37640"/>
    <cellStyle name="Normalny 59 2 2 50 4" xfId="37641"/>
    <cellStyle name="Normalny 59 2 2 50 5" xfId="37642"/>
    <cellStyle name="Normalny 59 2 2 50 6" xfId="37643"/>
    <cellStyle name="Normalny 59 2 2 51" xfId="37644"/>
    <cellStyle name="Normalny 59 2 2 51 2" xfId="37645"/>
    <cellStyle name="Normalny 59 2 2 51 3" xfId="37646"/>
    <cellStyle name="Normalny 59 2 2 51 4" xfId="37647"/>
    <cellStyle name="Normalny 59 2 2 51 5" xfId="37648"/>
    <cellStyle name="Normalny 59 2 2 51 6" xfId="37649"/>
    <cellStyle name="Normalny 59 2 2 52" xfId="37650"/>
    <cellStyle name="Normalny 59 2 2 52 2" xfId="37651"/>
    <cellStyle name="Normalny 59 2 2 52 3" xfId="37652"/>
    <cellStyle name="Normalny 59 2 2 52 4" xfId="37653"/>
    <cellStyle name="Normalny 59 2 2 52 5" xfId="37654"/>
    <cellStyle name="Normalny 59 2 2 52 6" xfId="37655"/>
    <cellStyle name="Normalny 59 2 2 53" xfId="37656"/>
    <cellStyle name="Normalny 59 2 2 53 2" xfId="37657"/>
    <cellStyle name="Normalny 59 2 2 53 3" xfId="37658"/>
    <cellStyle name="Normalny 59 2 2 53 4" xfId="37659"/>
    <cellStyle name="Normalny 59 2 2 53 5" xfId="37660"/>
    <cellStyle name="Normalny 59 2 2 53 6" xfId="37661"/>
    <cellStyle name="Normalny 59 2 2 54" xfId="37662"/>
    <cellStyle name="Normalny 59 2 2 54 2" xfId="37663"/>
    <cellStyle name="Normalny 59 2 2 54 3" xfId="37664"/>
    <cellStyle name="Normalny 59 2 2 54 4" xfId="37665"/>
    <cellStyle name="Normalny 59 2 2 54 5" xfId="37666"/>
    <cellStyle name="Normalny 59 2 2 54 6" xfId="37667"/>
    <cellStyle name="Normalny 59 2 2 55" xfId="37668"/>
    <cellStyle name="Normalny 59 2 2 55 2" xfId="37669"/>
    <cellStyle name="Normalny 59 2 2 55 3" xfId="37670"/>
    <cellStyle name="Normalny 59 2 2 55 4" xfId="37671"/>
    <cellStyle name="Normalny 59 2 2 55 5" xfId="37672"/>
    <cellStyle name="Normalny 59 2 2 55 6" xfId="37673"/>
    <cellStyle name="Normalny 59 2 2 56" xfId="37674"/>
    <cellStyle name="Normalny 59 2 2 56 2" xfId="37675"/>
    <cellStyle name="Normalny 59 2 2 56 3" xfId="37676"/>
    <cellStyle name="Normalny 59 2 2 56 4" xfId="37677"/>
    <cellStyle name="Normalny 59 2 2 56 5" xfId="37678"/>
    <cellStyle name="Normalny 59 2 2 56 6" xfId="37679"/>
    <cellStyle name="Normalny 59 2 2 57" xfId="37680"/>
    <cellStyle name="Normalny 59 2 2 57 2" xfId="37681"/>
    <cellStyle name="Normalny 59 2 2 57 3" xfId="37682"/>
    <cellStyle name="Normalny 59 2 2 57 4" xfId="37683"/>
    <cellStyle name="Normalny 59 2 2 57 5" xfId="37684"/>
    <cellStyle name="Normalny 59 2 2 57 6" xfId="37685"/>
    <cellStyle name="Normalny 59 2 2 58" xfId="37686"/>
    <cellStyle name="Normalny 59 2 2 58 2" xfId="37687"/>
    <cellStyle name="Normalny 59 2 2 58 3" xfId="37688"/>
    <cellStyle name="Normalny 59 2 2 58 4" xfId="37689"/>
    <cellStyle name="Normalny 59 2 2 58 5" xfId="37690"/>
    <cellStyle name="Normalny 59 2 2 58 6" xfId="37691"/>
    <cellStyle name="Normalny 59 2 2 59" xfId="37692"/>
    <cellStyle name="Normalny 59 2 2 59 2" xfId="37693"/>
    <cellStyle name="Normalny 59 2 2 59 3" xfId="37694"/>
    <cellStyle name="Normalny 59 2 2 59 4" xfId="37695"/>
    <cellStyle name="Normalny 59 2 2 59 5" xfId="37696"/>
    <cellStyle name="Normalny 59 2 2 59 6" xfId="37697"/>
    <cellStyle name="Normalny 59 2 2 6" xfId="37698"/>
    <cellStyle name="Normalny 59 2 2 60" xfId="37699"/>
    <cellStyle name="Normalny 59 2 2 60 2" xfId="37700"/>
    <cellStyle name="Normalny 59 2 2 60 3" xfId="37701"/>
    <cellStyle name="Normalny 59 2 2 60 4" xfId="37702"/>
    <cellStyle name="Normalny 59 2 2 60 5" xfId="37703"/>
    <cellStyle name="Normalny 59 2 2 60 6" xfId="37704"/>
    <cellStyle name="Normalny 59 2 2 61" xfId="37705"/>
    <cellStyle name="Normalny 59 2 2 61 2" xfId="37706"/>
    <cellStyle name="Normalny 59 2 2 61 3" xfId="37707"/>
    <cellStyle name="Normalny 59 2 2 61 4" xfId="37708"/>
    <cellStyle name="Normalny 59 2 2 61 5" xfId="37709"/>
    <cellStyle name="Normalny 59 2 2 61 6" xfId="37710"/>
    <cellStyle name="Normalny 59 2 2 62" xfId="37711"/>
    <cellStyle name="Normalny 59 2 2 62 2" xfId="37712"/>
    <cellStyle name="Normalny 59 2 2 62 3" xfId="37713"/>
    <cellStyle name="Normalny 59 2 2 62 4" xfId="37714"/>
    <cellStyle name="Normalny 59 2 2 62 5" xfId="37715"/>
    <cellStyle name="Normalny 59 2 2 62 6" xfId="37716"/>
    <cellStyle name="Normalny 59 2 2 63" xfId="37717"/>
    <cellStyle name="Normalny 59 2 2 63 2" xfId="37718"/>
    <cellStyle name="Normalny 59 2 2 63 3" xfId="37719"/>
    <cellStyle name="Normalny 59 2 2 63 4" xfId="37720"/>
    <cellStyle name="Normalny 59 2 2 63 5" xfId="37721"/>
    <cellStyle name="Normalny 59 2 2 63 6" xfId="37722"/>
    <cellStyle name="Normalny 59 2 2 64" xfId="37723"/>
    <cellStyle name="Normalny 59 2 2 64 2" xfId="37724"/>
    <cellStyle name="Normalny 59 2 2 64 3" xfId="37725"/>
    <cellStyle name="Normalny 59 2 2 64 4" xfId="37726"/>
    <cellStyle name="Normalny 59 2 2 64 5" xfId="37727"/>
    <cellStyle name="Normalny 59 2 2 64 6" xfId="37728"/>
    <cellStyle name="Normalny 59 2 2 65" xfId="37729"/>
    <cellStyle name="Normalny 59 2 2 65 2" xfId="37730"/>
    <cellStyle name="Normalny 59 2 2 65 3" xfId="37731"/>
    <cellStyle name="Normalny 59 2 2 65 4" xfId="37732"/>
    <cellStyle name="Normalny 59 2 2 65 5" xfId="37733"/>
    <cellStyle name="Normalny 59 2 2 65 6" xfId="37734"/>
    <cellStyle name="Normalny 59 2 2 66" xfId="37735"/>
    <cellStyle name="Normalny 59 2 2 66 2" xfId="37736"/>
    <cellStyle name="Normalny 59 2 2 66 3" xfId="37737"/>
    <cellStyle name="Normalny 59 2 2 66 4" xfId="37738"/>
    <cellStyle name="Normalny 59 2 2 66 5" xfId="37739"/>
    <cellStyle name="Normalny 59 2 2 66 6" xfId="37740"/>
    <cellStyle name="Normalny 59 2 2 67" xfId="37741"/>
    <cellStyle name="Normalny 59 2 2 67 2" xfId="37742"/>
    <cellStyle name="Normalny 59 2 2 67 3" xfId="37743"/>
    <cellStyle name="Normalny 59 2 2 67 4" xfId="37744"/>
    <cellStyle name="Normalny 59 2 2 67 5" xfId="37745"/>
    <cellStyle name="Normalny 59 2 2 67 6" xfId="37746"/>
    <cellStyle name="Normalny 59 2 2 68" xfId="37747"/>
    <cellStyle name="Normalny 59 2 2 68 2" xfId="37748"/>
    <cellStyle name="Normalny 59 2 2 68 3" xfId="37749"/>
    <cellStyle name="Normalny 59 2 2 68 4" xfId="37750"/>
    <cellStyle name="Normalny 59 2 2 68 5" xfId="37751"/>
    <cellStyle name="Normalny 59 2 2 68 6" xfId="37752"/>
    <cellStyle name="Normalny 59 2 2 69" xfId="37753"/>
    <cellStyle name="Normalny 59 2 2 69 2" xfId="37754"/>
    <cellStyle name="Normalny 59 2 2 69 3" xfId="37755"/>
    <cellStyle name="Normalny 59 2 2 69 4" xfId="37756"/>
    <cellStyle name="Normalny 59 2 2 69 5" xfId="37757"/>
    <cellStyle name="Normalny 59 2 2 69 6" xfId="37758"/>
    <cellStyle name="Normalny 59 2 2 7" xfId="37759"/>
    <cellStyle name="Normalny 59 2 2 70" xfId="37760"/>
    <cellStyle name="Normalny 59 2 2 70 2" xfId="37761"/>
    <cellStyle name="Normalny 59 2 2 70 3" xfId="37762"/>
    <cellStyle name="Normalny 59 2 2 70 4" xfId="37763"/>
    <cellStyle name="Normalny 59 2 2 70 5" xfId="37764"/>
    <cellStyle name="Normalny 59 2 2 70 6" xfId="37765"/>
    <cellStyle name="Normalny 59 2 2 71" xfId="37766"/>
    <cellStyle name="Normalny 59 2 2 71 2" xfId="37767"/>
    <cellStyle name="Normalny 59 2 2 71 3" xfId="37768"/>
    <cellStyle name="Normalny 59 2 2 71 4" xfId="37769"/>
    <cellStyle name="Normalny 59 2 2 71 5" xfId="37770"/>
    <cellStyle name="Normalny 59 2 2 71 6" xfId="37771"/>
    <cellStyle name="Normalny 59 2 2 72" xfId="37772"/>
    <cellStyle name="Normalny 59 2 2 72 2" xfId="37773"/>
    <cellStyle name="Normalny 59 2 2 72 3" xfId="37774"/>
    <cellStyle name="Normalny 59 2 2 72 4" xfId="37775"/>
    <cellStyle name="Normalny 59 2 2 72 5" xfId="37776"/>
    <cellStyle name="Normalny 59 2 2 72 6" xfId="37777"/>
    <cellStyle name="Normalny 59 2 2 73" xfId="37778"/>
    <cellStyle name="Normalny 59 2 2 73 2" xfId="37779"/>
    <cellStyle name="Normalny 59 2 2 73 3" xfId="37780"/>
    <cellStyle name="Normalny 59 2 2 73 4" xfId="37781"/>
    <cellStyle name="Normalny 59 2 2 73 5" xfId="37782"/>
    <cellStyle name="Normalny 59 2 2 73 6" xfId="37783"/>
    <cellStyle name="Normalny 59 2 2 74" xfId="37784"/>
    <cellStyle name="Normalny 59 2 2 74 2" xfId="37785"/>
    <cellStyle name="Normalny 59 2 2 74 3" xfId="37786"/>
    <cellStyle name="Normalny 59 2 2 74 4" xfId="37787"/>
    <cellStyle name="Normalny 59 2 2 74 5" xfId="37788"/>
    <cellStyle name="Normalny 59 2 2 74 6" xfId="37789"/>
    <cellStyle name="Normalny 59 2 2 75" xfId="37790"/>
    <cellStyle name="Normalny 59 2 2 75 2" xfId="37791"/>
    <cellStyle name="Normalny 59 2 2 75 3" xfId="37792"/>
    <cellStyle name="Normalny 59 2 2 75 4" xfId="37793"/>
    <cellStyle name="Normalny 59 2 2 75 5" xfId="37794"/>
    <cellStyle name="Normalny 59 2 2 75 6" xfId="37795"/>
    <cellStyle name="Normalny 59 2 2 76" xfId="37796"/>
    <cellStyle name="Normalny 59 2 2 76 2" xfId="37797"/>
    <cellStyle name="Normalny 59 2 2 76 3" xfId="37798"/>
    <cellStyle name="Normalny 59 2 2 76 4" xfId="37799"/>
    <cellStyle name="Normalny 59 2 2 76 5" xfId="37800"/>
    <cellStyle name="Normalny 59 2 2 76 6" xfId="37801"/>
    <cellStyle name="Normalny 59 2 2 77" xfId="37802"/>
    <cellStyle name="Normalny 59 2 2 77 2" xfId="37803"/>
    <cellStyle name="Normalny 59 2 2 77 3" xfId="37804"/>
    <cellStyle name="Normalny 59 2 2 77 4" xfId="37805"/>
    <cellStyle name="Normalny 59 2 2 77 5" xfId="37806"/>
    <cellStyle name="Normalny 59 2 2 77 6" xfId="37807"/>
    <cellStyle name="Normalny 59 2 2 78" xfId="37808"/>
    <cellStyle name="Normalny 59 2 2 78 2" xfId="37809"/>
    <cellStyle name="Normalny 59 2 2 78 3" xfId="37810"/>
    <cellStyle name="Normalny 59 2 2 78 4" xfId="37811"/>
    <cellStyle name="Normalny 59 2 2 78 5" xfId="37812"/>
    <cellStyle name="Normalny 59 2 2 78 6" xfId="37813"/>
    <cellStyle name="Normalny 59 2 2 79" xfId="37814"/>
    <cellStyle name="Normalny 59 2 2 79 2" xfId="37815"/>
    <cellStyle name="Normalny 59 2 2 79 3" xfId="37816"/>
    <cellStyle name="Normalny 59 2 2 79 4" xfId="37817"/>
    <cellStyle name="Normalny 59 2 2 79 5" xfId="37818"/>
    <cellStyle name="Normalny 59 2 2 79 6" xfId="37819"/>
    <cellStyle name="Normalny 59 2 2 8" xfId="37820"/>
    <cellStyle name="Normalny 59 2 2 80" xfId="37821"/>
    <cellStyle name="Normalny 59 2 2 80 2" xfId="37822"/>
    <cellStyle name="Normalny 59 2 2 80 3" xfId="37823"/>
    <cellStyle name="Normalny 59 2 2 80 4" xfId="37824"/>
    <cellStyle name="Normalny 59 2 2 80 5" xfId="37825"/>
    <cellStyle name="Normalny 59 2 2 80 6" xfId="37826"/>
    <cellStyle name="Normalny 59 2 2 81" xfId="37827"/>
    <cellStyle name="Normalny 59 2 2 81 2" xfId="37828"/>
    <cellStyle name="Normalny 59 2 2 81 3" xfId="37829"/>
    <cellStyle name="Normalny 59 2 2 81 4" xfId="37830"/>
    <cellStyle name="Normalny 59 2 2 81 5" xfId="37831"/>
    <cellStyle name="Normalny 59 2 2 81 6" xfId="37832"/>
    <cellStyle name="Normalny 59 2 2 82" xfId="37833"/>
    <cellStyle name="Normalny 59 2 2 82 2" xfId="37834"/>
    <cellStyle name="Normalny 59 2 2 82 3" xfId="37835"/>
    <cellStyle name="Normalny 59 2 2 82 4" xfId="37836"/>
    <cellStyle name="Normalny 59 2 2 82 5" xfId="37837"/>
    <cellStyle name="Normalny 59 2 2 82 6" xfId="37838"/>
    <cellStyle name="Normalny 59 2 2 83" xfId="37839"/>
    <cellStyle name="Normalny 59 2 2 83 2" xfId="37840"/>
    <cellStyle name="Normalny 59 2 2 83 3" xfId="37841"/>
    <cellStyle name="Normalny 59 2 2 83 4" xfId="37842"/>
    <cellStyle name="Normalny 59 2 2 83 5" xfId="37843"/>
    <cellStyle name="Normalny 59 2 2 83 6" xfId="37844"/>
    <cellStyle name="Normalny 59 2 2 84" xfId="37845"/>
    <cellStyle name="Normalny 59 2 2 84 2" xfId="37846"/>
    <cellStyle name="Normalny 59 2 2 84 3" xfId="37847"/>
    <cellStyle name="Normalny 59 2 2 84 4" xfId="37848"/>
    <cellStyle name="Normalny 59 2 2 84 5" xfId="37849"/>
    <cellStyle name="Normalny 59 2 2 84 6" xfId="37850"/>
    <cellStyle name="Normalny 59 2 2 85" xfId="37851"/>
    <cellStyle name="Normalny 59 2 2 85 2" xfId="37852"/>
    <cellStyle name="Normalny 59 2 2 85 3" xfId="37853"/>
    <cellStyle name="Normalny 59 2 2 85 4" xfId="37854"/>
    <cellStyle name="Normalny 59 2 2 85 5" xfId="37855"/>
    <cellStyle name="Normalny 59 2 2 85 6" xfId="37856"/>
    <cellStyle name="Normalny 59 2 2 86" xfId="37857"/>
    <cellStyle name="Normalny 59 2 2 86 2" xfId="37858"/>
    <cellStyle name="Normalny 59 2 2 86 3" xfId="37859"/>
    <cellStyle name="Normalny 59 2 2 86 4" xfId="37860"/>
    <cellStyle name="Normalny 59 2 2 86 5" xfId="37861"/>
    <cellStyle name="Normalny 59 2 2 86 6" xfId="37862"/>
    <cellStyle name="Normalny 59 2 2 87" xfId="37863"/>
    <cellStyle name="Normalny 59 2 2 87 2" xfId="37864"/>
    <cellStyle name="Normalny 59 2 2 87 3" xfId="37865"/>
    <cellStyle name="Normalny 59 2 2 87 4" xfId="37866"/>
    <cellStyle name="Normalny 59 2 2 87 5" xfId="37867"/>
    <cellStyle name="Normalny 59 2 2 87 6" xfId="37868"/>
    <cellStyle name="Normalny 59 2 2 88" xfId="37869"/>
    <cellStyle name="Normalny 59 2 2 88 2" xfId="37870"/>
    <cellStyle name="Normalny 59 2 2 88 3" xfId="37871"/>
    <cellStyle name="Normalny 59 2 2 88 4" xfId="37872"/>
    <cellStyle name="Normalny 59 2 2 88 5" xfId="37873"/>
    <cellStyle name="Normalny 59 2 2 88 6" xfId="37874"/>
    <cellStyle name="Normalny 59 2 2 89" xfId="37875"/>
    <cellStyle name="Normalny 59 2 2 89 2" xfId="37876"/>
    <cellStyle name="Normalny 59 2 2 89 3" xfId="37877"/>
    <cellStyle name="Normalny 59 2 2 89 4" xfId="37878"/>
    <cellStyle name="Normalny 59 2 2 89 5" xfId="37879"/>
    <cellStyle name="Normalny 59 2 2 89 6" xfId="37880"/>
    <cellStyle name="Normalny 59 2 2 9" xfId="37881"/>
    <cellStyle name="Normalny 59 2 2 90" xfId="37882"/>
    <cellStyle name="Normalny 59 2 2 90 2" xfId="37883"/>
    <cellStyle name="Normalny 59 2 2 90 3" xfId="37884"/>
    <cellStyle name="Normalny 59 2 2 90 4" xfId="37885"/>
    <cellStyle name="Normalny 59 2 2 90 5" xfId="37886"/>
    <cellStyle name="Normalny 59 2 2 90 6" xfId="37887"/>
    <cellStyle name="Normalny 59 2 2 91" xfId="37888"/>
    <cellStyle name="Normalny 59 2 2 91 2" xfId="37889"/>
    <cellStyle name="Normalny 59 2 2 91 3" xfId="37890"/>
    <cellStyle name="Normalny 59 2 2 91 4" xfId="37891"/>
    <cellStyle name="Normalny 59 2 2 91 5" xfId="37892"/>
    <cellStyle name="Normalny 59 2 2 91 6" xfId="37893"/>
    <cellStyle name="Normalny 59 2 2 92" xfId="37894"/>
    <cellStyle name="Normalny 59 2 2 92 10" xfId="37895"/>
    <cellStyle name="Normalny 59 2 2 92 11" xfId="37896"/>
    <cellStyle name="Normalny 59 2 2 92 12" xfId="37897"/>
    <cellStyle name="Normalny 59 2 2 92 13" xfId="37898"/>
    <cellStyle name="Normalny 59 2 2 92 14" xfId="37899"/>
    <cellStyle name="Normalny 59 2 2 92 15" xfId="37900"/>
    <cellStyle name="Normalny 59 2 2 92 16" xfId="37901"/>
    <cellStyle name="Normalny 59 2 2 92 17" xfId="37902"/>
    <cellStyle name="Normalny 59 2 2 92 18" xfId="37903"/>
    <cellStyle name="Normalny 59 2 2 92 19" xfId="37904"/>
    <cellStyle name="Normalny 59 2 2 92 2" xfId="37905"/>
    <cellStyle name="Normalny 59 2 2 92 2 2" xfId="37906"/>
    <cellStyle name="Normalny 59 2 2 92 2 3" xfId="37907"/>
    <cellStyle name="Normalny 59 2 2 92 2 4" xfId="37908"/>
    <cellStyle name="Normalny 59 2 2 92 2 5" xfId="37909"/>
    <cellStyle name="Normalny 59 2 2 92 2 6" xfId="37910"/>
    <cellStyle name="Normalny 59 2 2 92 2 7" xfId="37911"/>
    <cellStyle name="Normalny 59 2 2 92 20" xfId="37912"/>
    <cellStyle name="Normalny 59 2 2 92 21" xfId="37913"/>
    <cellStyle name="Normalny 59 2 2 92 22" xfId="37914"/>
    <cellStyle name="Normalny 59 2 2 92 23" xfId="37915"/>
    <cellStyle name="Normalny 59 2 2 92 24" xfId="37916"/>
    <cellStyle name="Normalny 59 2 2 92 3" xfId="37917"/>
    <cellStyle name="Normalny 59 2 2 92 4" xfId="37918"/>
    <cellStyle name="Normalny 59 2 2 92 5" xfId="37919"/>
    <cellStyle name="Normalny 59 2 2 92 6" xfId="37920"/>
    <cellStyle name="Normalny 59 2 2 92 7" xfId="37921"/>
    <cellStyle name="Normalny 59 2 2 92 8" xfId="37922"/>
    <cellStyle name="Normalny 59 2 2 92 9" xfId="37923"/>
    <cellStyle name="Normalny 59 2 2 93" xfId="37924"/>
    <cellStyle name="Normalny 59 2 2 94" xfId="37925"/>
    <cellStyle name="Normalny 59 2 2 94 2" xfId="37926"/>
    <cellStyle name="Normalny 59 2 2 94 2 2" xfId="37927"/>
    <cellStyle name="Normalny 59 2 2 94 2 3" xfId="37928"/>
    <cellStyle name="Normalny 59 2 2 94 2 4" xfId="37929"/>
    <cellStyle name="Normalny 59 2 2 94 2 5" xfId="37930"/>
    <cellStyle name="Normalny 59 2 2 94 2 6" xfId="37931"/>
    <cellStyle name="Normalny 59 2 2 95" xfId="37932"/>
    <cellStyle name="Normalny 59 2 2 95 2" xfId="37933"/>
    <cellStyle name="Normalny 59 2 2 95 3" xfId="37934"/>
    <cellStyle name="Normalny 59 2 2 95 4" xfId="37935"/>
    <cellStyle name="Normalny 59 2 2 95 5" xfId="37936"/>
    <cellStyle name="Normalny 59 2 2 95 6" xfId="37937"/>
    <cellStyle name="Normalny 59 2 2 96" xfId="37938"/>
    <cellStyle name="Normalny 59 2 2 96 2" xfId="37939"/>
    <cellStyle name="Normalny 59 2 2 96 3" xfId="37940"/>
    <cellStyle name="Normalny 59 2 2 96 4" xfId="37941"/>
    <cellStyle name="Normalny 59 2 2 96 5" xfId="37942"/>
    <cellStyle name="Normalny 59 2 2 96 6" xfId="37943"/>
    <cellStyle name="Normalny 59 2 2 97" xfId="37944"/>
    <cellStyle name="Normalny 59 2 2 97 2" xfId="37945"/>
    <cellStyle name="Normalny 59 2 2 97 3" xfId="37946"/>
    <cellStyle name="Normalny 59 2 2 97 4" xfId="37947"/>
    <cellStyle name="Normalny 59 2 2 97 5" xfId="37948"/>
    <cellStyle name="Normalny 59 2 2 97 6" xfId="37949"/>
    <cellStyle name="Normalny 59 2 2 98" xfId="37950"/>
    <cellStyle name="Normalny 59 2 2 98 2" xfId="37951"/>
    <cellStyle name="Normalny 59 2 2 98 3" xfId="37952"/>
    <cellStyle name="Normalny 59 2 2 98 4" xfId="37953"/>
    <cellStyle name="Normalny 59 2 2 98 5" xfId="37954"/>
    <cellStyle name="Normalny 59 2 2 98 6" xfId="37955"/>
    <cellStyle name="Normalny 59 2 2 99" xfId="37956"/>
    <cellStyle name="Normalny 59 2 2 99 2" xfId="37957"/>
    <cellStyle name="Normalny 59 2 2 99 3" xfId="37958"/>
    <cellStyle name="Normalny 59 2 2 99 4" xfId="37959"/>
    <cellStyle name="Normalny 59 2 2 99 5" xfId="37960"/>
    <cellStyle name="Normalny 59 2 2 99 6" xfId="37961"/>
    <cellStyle name="Normalny 59 2 20" xfId="37962"/>
    <cellStyle name="Normalny 59 2 21" xfId="37963"/>
    <cellStyle name="Normalny 59 2 22" xfId="37964"/>
    <cellStyle name="Normalny 59 2 23" xfId="37965"/>
    <cellStyle name="Normalny 59 2 24" xfId="37966"/>
    <cellStyle name="Normalny 59 2 25" xfId="37967"/>
    <cellStyle name="Normalny 59 2 26" xfId="37968"/>
    <cellStyle name="Normalny 59 2 27" xfId="37969"/>
    <cellStyle name="Normalny 59 2 28" xfId="37970"/>
    <cellStyle name="Normalny 59 2 29" xfId="37971"/>
    <cellStyle name="Normalny 59 2 3" xfId="37972"/>
    <cellStyle name="Normalny 59 2 30" xfId="37973"/>
    <cellStyle name="Normalny 59 2 31" xfId="37974"/>
    <cellStyle name="Normalny 59 2 32" xfId="37975"/>
    <cellStyle name="Normalny 59 2 33" xfId="37976"/>
    <cellStyle name="Normalny 59 2 34" xfId="37977"/>
    <cellStyle name="Normalny 59 2 35" xfId="37978"/>
    <cellStyle name="Normalny 59 2 36" xfId="37979"/>
    <cellStyle name="Normalny 59 2 37" xfId="37980"/>
    <cellStyle name="Normalny 59 2 38" xfId="37981"/>
    <cellStyle name="Normalny 59 2 39" xfId="37982"/>
    <cellStyle name="Normalny 59 2 4" xfId="37983"/>
    <cellStyle name="Normalny 59 2 40" xfId="37984"/>
    <cellStyle name="Normalny 59 2 41" xfId="37985"/>
    <cellStyle name="Normalny 59 2 42" xfId="37986"/>
    <cellStyle name="Normalny 59 2 43" xfId="37987"/>
    <cellStyle name="Normalny 59 2 44" xfId="37988"/>
    <cellStyle name="Normalny 59 2 45" xfId="37989"/>
    <cellStyle name="Normalny 59 2 46" xfId="37990"/>
    <cellStyle name="Normalny 59 2 47" xfId="37991"/>
    <cellStyle name="Normalny 59 2 48" xfId="37992"/>
    <cellStyle name="Normalny 59 2 49" xfId="37993"/>
    <cellStyle name="Normalny 59 2 5" xfId="37994"/>
    <cellStyle name="Normalny 59 2 50" xfId="37995"/>
    <cellStyle name="Normalny 59 2 51" xfId="37996"/>
    <cellStyle name="Normalny 59 2 52" xfId="37997"/>
    <cellStyle name="Normalny 59 2 53" xfId="37998"/>
    <cellStyle name="Normalny 59 2 54" xfId="37999"/>
    <cellStyle name="Normalny 59 2 55" xfId="38000"/>
    <cellStyle name="Normalny 59 2 56" xfId="38001"/>
    <cellStyle name="Normalny 59 2 57" xfId="38002"/>
    <cellStyle name="Normalny 59 2 58" xfId="38003"/>
    <cellStyle name="Normalny 59 2 59" xfId="38004"/>
    <cellStyle name="Normalny 59 2 6" xfId="38005"/>
    <cellStyle name="Normalny 59 2 6 10" xfId="38006"/>
    <cellStyle name="Normalny 59 2 6 10 2" xfId="38007"/>
    <cellStyle name="Normalny 59 2 6 10 3" xfId="38008"/>
    <cellStyle name="Normalny 59 2 6 10 4" xfId="38009"/>
    <cellStyle name="Normalny 59 2 6 10 5" xfId="38010"/>
    <cellStyle name="Normalny 59 2 6 10 6" xfId="38011"/>
    <cellStyle name="Normalny 59 2 6 100" xfId="38012"/>
    <cellStyle name="Normalny 59 2 6 100 2" xfId="38013"/>
    <cellStyle name="Normalny 59 2 6 100 3" xfId="38014"/>
    <cellStyle name="Normalny 59 2 6 100 4" xfId="38015"/>
    <cellStyle name="Normalny 59 2 6 100 5" xfId="38016"/>
    <cellStyle name="Normalny 59 2 6 100 6" xfId="38017"/>
    <cellStyle name="Normalny 59 2 6 101" xfId="38018"/>
    <cellStyle name="Normalny 59 2 6 101 2" xfId="38019"/>
    <cellStyle name="Normalny 59 2 6 101 3" xfId="38020"/>
    <cellStyle name="Normalny 59 2 6 101 4" xfId="38021"/>
    <cellStyle name="Normalny 59 2 6 101 5" xfId="38022"/>
    <cellStyle name="Normalny 59 2 6 101 6" xfId="38023"/>
    <cellStyle name="Normalny 59 2 6 102" xfId="38024"/>
    <cellStyle name="Normalny 59 2 6 102 2" xfId="38025"/>
    <cellStyle name="Normalny 59 2 6 102 3" xfId="38026"/>
    <cellStyle name="Normalny 59 2 6 102 4" xfId="38027"/>
    <cellStyle name="Normalny 59 2 6 102 5" xfId="38028"/>
    <cellStyle name="Normalny 59 2 6 102 6" xfId="38029"/>
    <cellStyle name="Normalny 59 2 6 103" xfId="38030"/>
    <cellStyle name="Normalny 59 2 6 103 2" xfId="38031"/>
    <cellStyle name="Normalny 59 2 6 103 3" xfId="38032"/>
    <cellStyle name="Normalny 59 2 6 103 4" xfId="38033"/>
    <cellStyle name="Normalny 59 2 6 103 5" xfId="38034"/>
    <cellStyle name="Normalny 59 2 6 103 6" xfId="38035"/>
    <cellStyle name="Normalny 59 2 6 104" xfId="38036"/>
    <cellStyle name="Normalny 59 2 6 104 2" xfId="38037"/>
    <cellStyle name="Normalny 59 2 6 104 3" xfId="38038"/>
    <cellStyle name="Normalny 59 2 6 104 4" xfId="38039"/>
    <cellStyle name="Normalny 59 2 6 104 5" xfId="38040"/>
    <cellStyle name="Normalny 59 2 6 104 6" xfId="38041"/>
    <cellStyle name="Normalny 59 2 6 105" xfId="38042"/>
    <cellStyle name="Normalny 59 2 6 105 2" xfId="38043"/>
    <cellStyle name="Normalny 59 2 6 105 3" xfId="38044"/>
    <cellStyle name="Normalny 59 2 6 105 4" xfId="38045"/>
    <cellStyle name="Normalny 59 2 6 105 5" xfId="38046"/>
    <cellStyle name="Normalny 59 2 6 105 6" xfId="38047"/>
    <cellStyle name="Normalny 59 2 6 106" xfId="38048"/>
    <cellStyle name="Normalny 59 2 6 106 2" xfId="38049"/>
    <cellStyle name="Normalny 59 2 6 106 3" xfId="38050"/>
    <cellStyle name="Normalny 59 2 6 106 4" xfId="38051"/>
    <cellStyle name="Normalny 59 2 6 106 5" xfId="38052"/>
    <cellStyle name="Normalny 59 2 6 106 6" xfId="38053"/>
    <cellStyle name="Normalny 59 2 6 107" xfId="38054"/>
    <cellStyle name="Normalny 59 2 6 107 2" xfId="38055"/>
    <cellStyle name="Normalny 59 2 6 107 3" xfId="38056"/>
    <cellStyle name="Normalny 59 2 6 107 4" xfId="38057"/>
    <cellStyle name="Normalny 59 2 6 107 5" xfId="38058"/>
    <cellStyle name="Normalny 59 2 6 107 6" xfId="38059"/>
    <cellStyle name="Normalny 59 2 6 108" xfId="38060"/>
    <cellStyle name="Normalny 59 2 6 108 2" xfId="38061"/>
    <cellStyle name="Normalny 59 2 6 108 3" xfId="38062"/>
    <cellStyle name="Normalny 59 2 6 108 4" xfId="38063"/>
    <cellStyle name="Normalny 59 2 6 108 5" xfId="38064"/>
    <cellStyle name="Normalny 59 2 6 108 6" xfId="38065"/>
    <cellStyle name="Normalny 59 2 6 109" xfId="38066"/>
    <cellStyle name="Normalny 59 2 6 11" xfId="38067"/>
    <cellStyle name="Normalny 59 2 6 11 2" xfId="38068"/>
    <cellStyle name="Normalny 59 2 6 11 3" xfId="38069"/>
    <cellStyle name="Normalny 59 2 6 11 4" xfId="38070"/>
    <cellStyle name="Normalny 59 2 6 11 5" xfId="38071"/>
    <cellStyle name="Normalny 59 2 6 11 6" xfId="38072"/>
    <cellStyle name="Normalny 59 2 6 110" xfId="38073"/>
    <cellStyle name="Normalny 59 2 6 111" xfId="38074"/>
    <cellStyle name="Normalny 59 2 6 112" xfId="38075"/>
    <cellStyle name="Normalny 59 2 6 113" xfId="38076"/>
    <cellStyle name="Normalny 59 2 6 114" xfId="38077"/>
    <cellStyle name="Normalny 59 2 6 115" xfId="38078"/>
    <cellStyle name="Normalny 59 2 6 12" xfId="38079"/>
    <cellStyle name="Normalny 59 2 6 12 2" xfId="38080"/>
    <cellStyle name="Normalny 59 2 6 12 3" xfId="38081"/>
    <cellStyle name="Normalny 59 2 6 12 4" xfId="38082"/>
    <cellStyle name="Normalny 59 2 6 12 5" xfId="38083"/>
    <cellStyle name="Normalny 59 2 6 12 6" xfId="38084"/>
    <cellStyle name="Normalny 59 2 6 13" xfId="38085"/>
    <cellStyle name="Normalny 59 2 6 13 2" xfId="38086"/>
    <cellStyle name="Normalny 59 2 6 13 3" xfId="38087"/>
    <cellStyle name="Normalny 59 2 6 13 4" xfId="38088"/>
    <cellStyle name="Normalny 59 2 6 13 5" xfId="38089"/>
    <cellStyle name="Normalny 59 2 6 13 6" xfId="38090"/>
    <cellStyle name="Normalny 59 2 6 14" xfId="38091"/>
    <cellStyle name="Normalny 59 2 6 14 2" xfId="38092"/>
    <cellStyle name="Normalny 59 2 6 14 3" xfId="38093"/>
    <cellStyle name="Normalny 59 2 6 14 4" xfId="38094"/>
    <cellStyle name="Normalny 59 2 6 14 5" xfId="38095"/>
    <cellStyle name="Normalny 59 2 6 14 6" xfId="38096"/>
    <cellStyle name="Normalny 59 2 6 15" xfId="38097"/>
    <cellStyle name="Normalny 59 2 6 15 2" xfId="38098"/>
    <cellStyle name="Normalny 59 2 6 15 3" xfId="38099"/>
    <cellStyle name="Normalny 59 2 6 15 4" xfId="38100"/>
    <cellStyle name="Normalny 59 2 6 15 5" xfId="38101"/>
    <cellStyle name="Normalny 59 2 6 15 6" xfId="38102"/>
    <cellStyle name="Normalny 59 2 6 16" xfId="38103"/>
    <cellStyle name="Normalny 59 2 6 16 2" xfId="38104"/>
    <cellStyle name="Normalny 59 2 6 16 3" xfId="38105"/>
    <cellStyle name="Normalny 59 2 6 16 4" xfId="38106"/>
    <cellStyle name="Normalny 59 2 6 16 5" xfId="38107"/>
    <cellStyle name="Normalny 59 2 6 16 6" xfId="38108"/>
    <cellStyle name="Normalny 59 2 6 17" xfId="38109"/>
    <cellStyle name="Normalny 59 2 6 17 2" xfId="38110"/>
    <cellStyle name="Normalny 59 2 6 17 3" xfId="38111"/>
    <cellStyle name="Normalny 59 2 6 17 4" xfId="38112"/>
    <cellStyle name="Normalny 59 2 6 17 5" xfId="38113"/>
    <cellStyle name="Normalny 59 2 6 17 6" xfId="38114"/>
    <cellStyle name="Normalny 59 2 6 18" xfId="38115"/>
    <cellStyle name="Normalny 59 2 6 18 2" xfId="38116"/>
    <cellStyle name="Normalny 59 2 6 18 3" xfId="38117"/>
    <cellStyle name="Normalny 59 2 6 18 4" xfId="38118"/>
    <cellStyle name="Normalny 59 2 6 18 5" xfId="38119"/>
    <cellStyle name="Normalny 59 2 6 18 6" xfId="38120"/>
    <cellStyle name="Normalny 59 2 6 19" xfId="38121"/>
    <cellStyle name="Normalny 59 2 6 19 2" xfId="38122"/>
    <cellStyle name="Normalny 59 2 6 19 3" xfId="38123"/>
    <cellStyle name="Normalny 59 2 6 19 4" xfId="38124"/>
    <cellStyle name="Normalny 59 2 6 19 5" xfId="38125"/>
    <cellStyle name="Normalny 59 2 6 19 6" xfId="38126"/>
    <cellStyle name="Normalny 59 2 6 2" xfId="38127"/>
    <cellStyle name="Normalny 59 2 6 2 10" xfId="38128"/>
    <cellStyle name="Normalny 59 2 6 2 11" xfId="38129"/>
    <cellStyle name="Normalny 59 2 6 2 12" xfId="38130"/>
    <cellStyle name="Normalny 59 2 6 2 13" xfId="38131"/>
    <cellStyle name="Normalny 59 2 6 2 14" xfId="38132"/>
    <cellStyle name="Normalny 59 2 6 2 15" xfId="38133"/>
    <cellStyle name="Normalny 59 2 6 2 16" xfId="38134"/>
    <cellStyle name="Normalny 59 2 6 2 17" xfId="38135"/>
    <cellStyle name="Normalny 59 2 6 2 18" xfId="38136"/>
    <cellStyle name="Normalny 59 2 6 2 19" xfId="38137"/>
    <cellStyle name="Normalny 59 2 6 2 2" xfId="38138"/>
    <cellStyle name="Normalny 59 2 6 2 2 10" xfId="38139"/>
    <cellStyle name="Normalny 59 2 6 2 2 10 2" xfId="38140"/>
    <cellStyle name="Normalny 59 2 6 2 2 10 3" xfId="38141"/>
    <cellStyle name="Normalny 59 2 6 2 2 10 4" xfId="38142"/>
    <cellStyle name="Normalny 59 2 6 2 2 10 5" xfId="38143"/>
    <cellStyle name="Normalny 59 2 6 2 2 10 6" xfId="38144"/>
    <cellStyle name="Normalny 59 2 6 2 2 11" xfId="38145"/>
    <cellStyle name="Normalny 59 2 6 2 2 11 2" xfId="38146"/>
    <cellStyle name="Normalny 59 2 6 2 2 11 3" xfId="38147"/>
    <cellStyle name="Normalny 59 2 6 2 2 11 4" xfId="38148"/>
    <cellStyle name="Normalny 59 2 6 2 2 11 5" xfId="38149"/>
    <cellStyle name="Normalny 59 2 6 2 2 11 6" xfId="38150"/>
    <cellStyle name="Normalny 59 2 6 2 2 12" xfId="38151"/>
    <cellStyle name="Normalny 59 2 6 2 2 12 2" xfId="38152"/>
    <cellStyle name="Normalny 59 2 6 2 2 12 3" xfId="38153"/>
    <cellStyle name="Normalny 59 2 6 2 2 12 4" xfId="38154"/>
    <cellStyle name="Normalny 59 2 6 2 2 12 5" xfId="38155"/>
    <cellStyle name="Normalny 59 2 6 2 2 12 6" xfId="38156"/>
    <cellStyle name="Normalny 59 2 6 2 2 13" xfId="38157"/>
    <cellStyle name="Normalny 59 2 6 2 2 13 2" xfId="38158"/>
    <cellStyle name="Normalny 59 2 6 2 2 13 3" xfId="38159"/>
    <cellStyle name="Normalny 59 2 6 2 2 13 4" xfId="38160"/>
    <cellStyle name="Normalny 59 2 6 2 2 13 5" xfId="38161"/>
    <cellStyle name="Normalny 59 2 6 2 2 13 6" xfId="38162"/>
    <cellStyle name="Normalny 59 2 6 2 2 14" xfId="38163"/>
    <cellStyle name="Normalny 59 2 6 2 2 14 2" xfId="38164"/>
    <cellStyle name="Normalny 59 2 6 2 2 14 3" xfId="38165"/>
    <cellStyle name="Normalny 59 2 6 2 2 14 4" xfId="38166"/>
    <cellStyle name="Normalny 59 2 6 2 2 14 5" xfId="38167"/>
    <cellStyle name="Normalny 59 2 6 2 2 14 6" xfId="38168"/>
    <cellStyle name="Normalny 59 2 6 2 2 15" xfId="38169"/>
    <cellStyle name="Normalny 59 2 6 2 2 15 2" xfId="38170"/>
    <cellStyle name="Normalny 59 2 6 2 2 15 3" xfId="38171"/>
    <cellStyle name="Normalny 59 2 6 2 2 15 4" xfId="38172"/>
    <cellStyle name="Normalny 59 2 6 2 2 15 5" xfId="38173"/>
    <cellStyle name="Normalny 59 2 6 2 2 15 6" xfId="38174"/>
    <cellStyle name="Normalny 59 2 6 2 2 16" xfId="38175"/>
    <cellStyle name="Normalny 59 2 6 2 2 16 2" xfId="38176"/>
    <cellStyle name="Normalny 59 2 6 2 2 16 3" xfId="38177"/>
    <cellStyle name="Normalny 59 2 6 2 2 16 4" xfId="38178"/>
    <cellStyle name="Normalny 59 2 6 2 2 16 5" xfId="38179"/>
    <cellStyle name="Normalny 59 2 6 2 2 16 6" xfId="38180"/>
    <cellStyle name="Normalny 59 2 6 2 2 17" xfId="38181"/>
    <cellStyle name="Normalny 59 2 6 2 2 17 2" xfId="38182"/>
    <cellStyle name="Normalny 59 2 6 2 2 17 3" xfId="38183"/>
    <cellStyle name="Normalny 59 2 6 2 2 17 4" xfId="38184"/>
    <cellStyle name="Normalny 59 2 6 2 2 17 5" xfId="38185"/>
    <cellStyle name="Normalny 59 2 6 2 2 17 6" xfId="38186"/>
    <cellStyle name="Normalny 59 2 6 2 2 18" xfId="38187"/>
    <cellStyle name="Normalny 59 2 6 2 2 18 2" xfId="38188"/>
    <cellStyle name="Normalny 59 2 6 2 2 18 3" xfId="38189"/>
    <cellStyle name="Normalny 59 2 6 2 2 18 4" xfId="38190"/>
    <cellStyle name="Normalny 59 2 6 2 2 18 5" xfId="38191"/>
    <cellStyle name="Normalny 59 2 6 2 2 18 6" xfId="38192"/>
    <cellStyle name="Normalny 59 2 6 2 2 19" xfId="38193"/>
    <cellStyle name="Normalny 59 2 6 2 2 19 2" xfId="38194"/>
    <cellStyle name="Normalny 59 2 6 2 2 19 3" xfId="38195"/>
    <cellStyle name="Normalny 59 2 6 2 2 19 4" xfId="38196"/>
    <cellStyle name="Normalny 59 2 6 2 2 19 5" xfId="38197"/>
    <cellStyle name="Normalny 59 2 6 2 2 19 6" xfId="38198"/>
    <cellStyle name="Normalny 59 2 6 2 2 2" xfId="38199"/>
    <cellStyle name="Normalny 59 2 6 2 2 2 2" xfId="38200"/>
    <cellStyle name="Normalny 59 2 6 2 2 2 2 2" xfId="38201"/>
    <cellStyle name="Normalny 59 2 6 2 2 2 2 3" xfId="38202"/>
    <cellStyle name="Normalny 59 2 6 2 2 2 2 4" xfId="38203"/>
    <cellStyle name="Normalny 59 2 6 2 2 2 2 5" xfId="38204"/>
    <cellStyle name="Normalny 59 2 6 2 2 2 2 6" xfId="38205"/>
    <cellStyle name="Normalny 59 2 6 2 2 20" xfId="38206"/>
    <cellStyle name="Normalny 59 2 6 2 2 20 2" xfId="38207"/>
    <cellStyle name="Normalny 59 2 6 2 2 20 3" xfId="38208"/>
    <cellStyle name="Normalny 59 2 6 2 2 20 4" xfId="38209"/>
    <cellStyle name="Normalny 59 2 6 2 2 20 5" xfId="38210"/>
    <cellStyle name="Normalny 59 2 6 2 2 20 6" xfId="38211"/>
    <cellStyle name="Normalny 59 2 6 2 2 21" xfId="38212"/>
    <cellStyle name="Normalny 59 2 6 2 2 21 2" xfId="38213"/>
    <cellStyle name="Normalny 59 2 6 2 2 21 3" xfId="38214"/>
    <cellStyle name="Normalny 59 2 6 2 2 21 4" xfId="38215"/>
    <cellStyle name="Normalny 59 2 6 2 2 21 5" xfId="38216"/>
    <cellStyle name="Normalny 59 2 6 2 2 21 6" xfId="38217"/>
    <cellStyle name="Normalny 59 2 6 2 2 22" xfId="38218"/>
    <cellStyle name="Normalny 59 2 6 2 2 22 2" xfId="38219"/>
    <cellStyle name="Normalny 59 2 6 2 2 22 3" xfId="38220"/>
    <cellStyle name="Normalny 59 2 6 2 2 22 4" xfId="38221"/>
    <cellStyle name="Normalny 59 2 6 2 2 22 5" xfId="38222"/>
    <cellStyle name="Normalny 59 2 6 2 2 22 6" xfId="38223"/>
    <cellStyle name="Normalny 59 2 6 2 2 23" xfId="38224"/>
    <cellStyle name="Normalny 59 2 6 2 2 23 2" xfId="38225"/>
    <cellStyle name="Normalny 59 2 6 2 2 23 3" xfId="38226"/>
    <cellStyle name="Normalny 59 2 6 2 2 23 4" xfId="38227"/>
    <cellStyle name="Normalny 59 2 6 2 2 23 5" xfId="38228"/>
    <cellStyle name="Normalny 59 2 6 2 2 23 6" xfId="38229"/>
    <cellStyle name="Normalny 59 2 6 2 2 24" xfId="38230"/>
    <cellStyle name="Normalny 59 2 6 2 2 24 2" xfId="38231"/>
    <cellStyle name="Normalny 59 2 6 2 2 24 3" xfId="38232"/>
    <cellStyle name="Normalny 59 2 6 2 2 24 4" xfId="38233"/>
    <cellStyle name="Normalny 59 2 6 2 2 24 5" xfId="38234"/>
    <cellStyle name="Normalny 59 2 6 2 2 24 6" xfId="38235"/>
    <cellStyle name="Normalny 59 2 6 2 2 25" xfId="38236"/>
    <cellStyle name="Normalny 59 2 6 2 2 26" xfId="38237"/>
    <cellStyle name="Normalny 59 2 6 2 2 27" xfId="38238"/>
    <cellStyle name="Normalny 59 2 6 2 2 28" xfId="38239"/>
    <cellStyle name="Normalny 59 2 6 2 2 29" xfId="38240"/>
    <cellStyle name="Normalny 59 2 6 2 2 3" xfId="38241"/>
    <cellStyle name="Normalny 59 2 6 2 2 3 2" xfId="38242"/>
    <cellStyle name="Normalny 59 2 6 2 2 3 3" xfId="38243"/>
    <cellStyle name="Normalny 59 2 6 2 2 3 4" xfId="38244"/>
    <cellStyle name="Normalny 59 2 6 2 2 3 5" xfId="38245"/>
    <cellStyle name="Normalny 59 2 6 2 2 3 6" xfId="38246"/>
    <cellStyle name="Normalny 59 2 6 2 2 4" xfId="38247"/>
    <cellStyle name="Normalny 59 2 6 2 2 4 2" xfId="38248"/>
    <cellStyle name="Normalny 59 2 6 2 2 4 3" xfId="38249"/>
    <cellStyle name="Normalny 59 2 6 2 2 4 4" xfId="38250"/>
    <cellStyle name="Normalny 59 2 6 2 2 4 5" xfId="38251"/>
    <cellStyle name="Normalny 59 2 6 2 2 4 6" xfId="38252"/>
    <cellStyle name="Normalny 59 2 6 2 2 5" xfId="38253"/>
    <cellStyle name="Normalny 59 2 6 2 2 5 2" xfId="38254"/>
    <cellStyle name="Normalny 59 2 6 2 2 5 3" xfId="38255"/>
    <cellStyle name="Normalny 59 2 6 2 2 5 4" xfId="38256"/>
    <cellStyle name="Normalny 59 2 6 2 2 5 5" xfId="38257"/>
    <cellStyle name="Normalny 59 2 6 2 2 5 6" xfId="38258"/>
    <cellStyle name="Normalny 59 2 6 2 2 6" xfId="38259"/>
    <cellStyle name="Normalny 59 2 6 2 2 6 2" xfId="38260"/>
    <cellStyle name="Normalny 59 2 6 2 2 6 3" xfId="38261"/>
    <cellStyle name="Normalny 59 2 6 2 2 6 4" xfId="38262"/>
    <cellStyle name="Normalny 59 2 6 2 2 6 5" xfId="38263"/>
    <cellStyle name="Normalny 59 2 6 2 2 6 6" xfId="38264"/>
    <cellStyle name="Normalny 59 2 6 2 2 7" xfId="38265"/>
    <cellStyle name="Normalny 59 2 6 2 2 7 2" xfId="38266"/>
    <cellStyle name="Normalny 59 2 6 2 2 7 3" xfId="38267"/>
    <cellStyle name="Normalny 59 2 6 2 2 7 4" xfId="38268"/>
    <cellStyle name="Normalny 59 2 6 2 2 7 5" xfId="38269"/>
    <cellStyle name="Normalny 59 2 6 2 2 7 6" xfId="38270"/>
    <cellStyle name="Normalny 59 2 6 2 2 8" xfId="38271"/>
    <cellStyle name="Normalny 59 2 6 2 2 8 2" xfId="38272"/>
    <cellStyle name="Normalny 59 2 6 2 2 8 3" xfId="38273"/>
    <cellStyle name="Normalny 59 2 6 2 2 8 4" xfId="38274"/>
    <cellStyle name="Normalny 59 2 6 2 2 8 5" xfId="38275"/>
    <cellStyle name="Normalny 59 2 6 2 2 8 6" xfId="38276"/>
    <cellStyle name="Normalny 59 2 6 2 2 9" xfId="38277"/>
    <cellStyle name="Normalny 59 2 6 2 2 9 2" xfId="38278"/>
    <cellStyle name="Normalny 59 2 6 2 2 9 3" xfId="38279"/>
    <cellStyle name="Normalny 59 2 6 2 2 9 4" xfId="38280"/>
    <cellStyle name="Normalny 59 2 6 2 2 9 5" xfId="38281"/>
    <cellStyle name="Normalny 59 2 6 2 2 9 6" xfId="38282"/>
    <cellStyle name="Normalny 59 2 6 2 20" xfId="38283"/>
    <cellStyle name="Normalny 59 2 6 2 21" xfId="38284"/>
    <cellStyle name="Normalny 59 2 6 2 22" xfId="38285"/>
    <cellStyle name="Normalny 59 2 6 2 23" xfId="38286"/>
    <cellStyle name="Normalny 59 2 6 2 24" xfId="38287"/>
    <cellStyle name="Normalny 59 2 6 2 25" xfId="38288"/>
    <cellStyle name="Normalny 59 2 6 2 26" xfId="38289"/>
    <cellStyle name="Normalny 59 2 6 2 27" xfId="38290"/>
    <cellStyle name="Normalny 59 2 6 2 27 2" xfId="38291"/>
    <cellStyle name="Normalny 59 2 6 2 27 3" xfId="38292"/>
    <cellStyle name="Normalny 59 2 6 2 27 4" xfId="38293"/>
    <cellStyle name="Normalny 59 2 6 2 27 5" xfId="38294"/>
    <cellStyle name="Normalny 59 2 6 2 27 6" xfId="38295"/>
    <cellStyle name="Normalny 59 2 6 2 28" xfId="38296"/>
    <cellStyle name="Normalny 59 2 6 2 28 2" xfId="38297"/>
    <cellStyle name="Normalny 59 2 6 2 28 3" xfId="38298"/>
    <cellStyle name="Normalny 59 2 6 2 28 4" xfId="38299"/>
    <cellStyle name="Normalny 59 2 6 2 28 5" xfId="38300"/>
    <cellStyle name="Normalny 59 2 6 2 28 6" xfId="38301"/>
    <cellStyle name="Normalny 59 2 6 2 3" xfId="38302"/>
    <cellStyle name="Normalny 59 2 6 2 3 2" xfId="38303"/>
    <cellStyle name="Normalny 59 2 6 2 3 3" xfId="38304"/>
    <cellStyle name="Normalny 59 2 6 2 3 4" xfId="38305"/>
    <cellStyle name="Normalny 59 2 6 2 3 5" xfId="38306"/>
    <cellStyle name="Normalny 59 2 6 2 3 6" xfId="38307"/>
    <cellStyle name="Normalny 59 2 6 2 4" xfId="38308"/>
    <cellStyle name="Normalny 59 2 6 2 4 2" xfId="38309"/>
    <cellStyle name="Normalny 59 2 6 2 4 3" xfId="38310"/>
    <cellStyle name="Normalny 59 2 6 2 4 4" xfId="38311"/>
    <cellStyle name="Normalny 59 2 6 2 4 5" xfId="38312"/>
    <cellStyle name="Normalny 59 2 6 2 4 6" xfId="38313"/>
    <cellStyle name="Normalny 59 2 6 2 5" xfId="38314"/>
    <cellStyle name="Normalny 59 2 6 2 5 2" xfId="38315"/>
    <cellStyle name="Normalny 59 2 6 2 5 3" xfId="38316"/>
    <cellStyle name="Normalny 59 2 6 2 5 4" xfId="38317"/>
    <cellStyle name="Normalny 59 2 6 2 5 5" xfId="38318"/>
    <cellStyle name="Normalny 59 2 6 2 5 6" xfId="38319"/>
    <cellStyle name="Normalny 59 2 6 2 5 7" xfId="38320"/>
    <cellStyle name="Normalny 59 2 6 2 6" xfId="38321"/>
    <cellStyle name="Normalny 59 2 6 2 7" xfId="38322"/>
    <cellStyle name="Normalny 59 2 6 2 8" xfId="38323"/>
    <cellStyle name="Normalny 59 2 6 2 9" xfId="38324"/>
    <cellStyle name="Normalny 59 2 6 20" xfId="38325"/>
    <cellStyle name="Normalny 59 2 6 20 2" xfId="38326"/>
    <cellStyle name="Normalny 59 2 6 20 3" xfId="38327"/>
    <cellStyle name="Normalny 59 2 6 20 4" xfId="38328"/>
    <cellStyle name="Normalny 59 2 6 20 5" xfId="38329"/>
    <cellStyle name="Normalny 59 2 6 20 6" xfId="38330"/>
    <cellStyle name="Normalny 59 2 6 21" xfId="38331"/>
    <cellStyle name="Normalny 59 2 6 21 2" xfId="38332"/>
    <cellStyle name="Normalny 59 2 6 21 3" xfId="38333"/>
    <cellStyle name="Normalny 59 2 6 21 4" xfId="38334"/>
    <cellStyle name="Normalny 59 2 6 21 5" xfId="38335"/>
    <cellStyle name="Normalny 59 2 6 21 6" xfId="38336"/>
    <cellStyle name="Normalny 59 2 6 22" xfId="38337"/>
    <cellStyle name="Normalny 59 2 6 22 2" xfId="38338"/>
    <cellStyle name="Normalny 59 2 6 22 3" xfId="38339"/>
    <cellStyle name="Normalny 59 2 6 22 4" xfId="38340"/>
    <cellStyle name="Normalny 59 2 6 22 5" xfId="38341"/>
    <cellStyle name="Normalny 59 2 6 22 6" xfId="38342"/>
    <cellStyle name="Normalny 59 2 6 23" xfId="38343"/>
    <cellStyle name="Normalny 59 2 6 23 2" xfId="38344"/>
    <cellStyle name="Normalny 59 2 6 23 3" xfId="38345"/>
    <cellStyle name="Normalny 59 2 6 23 4" xfId="38346"/>
    <cellStyle name="Normalny 59 2 6 23 5" xfId="38347"/>
    <cellStyle name="Normalny 59 2 6 23 6" xfId="38348"/>
    <cellStyle name="Normalny 59 2 6 24" xfId="38349"/>
    <cellStyle name="Normalny 59 2 6 24 2" xfId="38350"/>
    <cellStyle name="Normalny 59 2 6 24 3" xfId="38351"/>
    <cellStyle name="Normalny 59 2 6 24 4" xfId="38352"/>
    <cellStyle name="Normalny 59 2 6 24 5" xfId="38353"/>
    <cellStyle name="Normalny 59 2 6 24 6" xfId="38354"/>
    <cellStyle name="Normalny 59 2 6 25" xfId="38355"/>
    <cellStyle name="Normalny 59 2 6 25 2" xfId="38356"/>
    <cellStyle name="Normalny 59 2 6 25 3" xfId="38357"/>
    <cellStyle name="Normalny 59 2 6 25 4" xfId="38358"/>
    <cellStyle name="Normalny 59 2 6 25 5" xfId="38359"/>
    <cellStyle name="Normalny 59 2 6 25 6" xfId="38360"/>
    <cellStyle name="Normalny 59 2 6 26" xfId="38361"/>
    <cellStyle name="Normalny 59 2 6 26 2" xfId="38362"/>
    <cellStyle name="Normalny 59 2 6 26 3" xfId="38363"/>
    <cellStyle name="Normalny 59 2 6 26 4" xfId="38364"/>
    <cellStyle name="Normalny 59 2 6 26 5" xfId="38365"/>
    <cellStyle name="Normalny 59 2 6 26 6" xfId="38366"/>
    <cellStyle name="Normalny 59 2 6 27" xfId="38367"/>
    <cellStyle name="Normalny 59 2 6 27 2" xfId="38368"/>
    <cellStyle name="Normalny 59 2 6 27 3" xfId="38369"/>
    <cellStyle name="Normalny 59 2 6 27 4" xfId="38370"/>
    <cellStyle name="Normalny 59 2 6 27 5" xfId="38371"/>
    <cellStyle name="Normalny 59 2 6 27 6" xfId="38372"/>
    <cellStyle name="Normalny 59 2 6 28" xfId="38373"/>
    <cellStyle name="Normalny 59 2 6 28 2" xfId="38374"/>
    <cellStyle name="Normalny 59 2 6 28 3" xfId="38375"/>
    <cellStyle name="Normalny 59 2 6 28 4" xfId="38376"/>
    <cellStyle name="Normalny 59 2 6 28 5" xfId="38377"/>
    <cellStyle name="Normalny 59 2 6 28 6" xfId="38378"/>
    <cellStyle name="Normalny 59 2 6 29" xfId="38379"/>
    <cellStyle name="Normalny 59 2 6 29 2" xfId="38380"/>
    <cellStyle name="Normalny 59 2 6 29 3" xfId="38381"/>
    <cellStyle name="Normalny 59 2 6 29 4" xfId="38382"/>
    <cellStyle name="Normalny 59 2 6 29 5" xfId="38383"/>
    <cellStyle name="Normalny 59 2 6 29 6" xfId="38384"/>
    <cellStyle name="Normalny 59 2 6 3" xfId="38385"/>
    <cellStyle name="Normalny 59 2 6 3 2" xfId="38386"/>
    <cellStyle name="Normalny 59 2 6 3 3" xfId="38387"/>
    <cellStyle name="Normalny 59 2 6 3 4" xfId="38388"/>
    <cellStyle name="Normalny 59 2 6 3 5" xfId="38389"/>
    <cellStyle name="Normalny 59 2 6 3 6" xfId="38390"/>
    <cellStyle name="Normalny 59 2 6 30" xfId="38391"/>
    <cellStyle name="Normalny 59 2 6 30 2" xfId="38392"/>
    <cellStyle name="Normalny 59 2 6 30 3" xfId="38393"/>
    <cellStyle name="Normalny 59 2 6 30 4" xfId="38394"/>
    <cellStyle name="Normalny 59 2 6 30 5" xfId="38395"/>
    <cellStyle name="Normalny 59 2 6 30 6" xfId="38396"/>
    <cellStyle name="Normalny 59 2 6 31" xfId="38397"/>
    <cellStyle name="Normalny 59 2 6 31 2" xfId="38398"/>
    <cellStyle name="Normalny 59 2 6 31 3" xfId="38399"/>
    <cellStyle name="Normalny 59 2 6 31 4" xfId="38400"/>
    <cellStyle name="Normalny 59 2 6 31 5" xfId="38401"/>
    <cellStyle name="Normalny 59 2 6 31 6" xfId="38402"/>
    <cellStyle name="Normalny 59 2 6 32" xfId="38403"/>
    <cellStyle name="Normalny 59 2 6 32 2" xfId="38404"/>
    <cellStyle name="Normalny 59 2 6 32 3" xfId="38405"/>
    <cellStyle name="Normalny 59 2 6 32 4" xfId="38406"/>
    <cellStyle name="Normalny 59 2 6 32 5" xfId="38407"/>
    <cellStyle name="Normalny 59 2 6 32 6" xfId="38408"/>
    <cellStyle name="Normalny 59 2 6 33" xfId="38409"/>
    <cellStyle name="Normalny 59 2 6 33 2" xfId="38410"/>
    <cellStyle name="Normalny 59 2 6 33 3" xfId="38411"/>
    <cellStyle name="Normalny 59 2 6 33 4" xfId="38412"/>
    <cellStyle name="Normalny 59 2 6 33 5" xfId="38413"/>
    <cellStyle name="Normalny 59 2 6 33 6" xfId="38414"/>
    <cellStyle name="Normalny 59 2 6 34" xfId="38415"/>
    <cellStyle name="Normalny 59 2 6 34 2" xfId="38416"/>
    <cellStyle name="Normalny 59 2 6 34 3" xfId="38417"/>
    <cellStyle name="Normalny 59 2 6 34 4" xfId="38418"/>
    <cellStyle name="Normalny 59 2 6 34 5" xfId="38419"/>
    <cellStyle name="Normalny 59 2 6 34 6" xfId="38420"/>
    <cellStyle name="Normalny 59 2 6 35" xfId="38421"/>
    <cellStyle name="Normalny 59 2 6 35 2" xfId="38422"/>
    <cellStyle name="Normalny 59 2 6 35 3" xfId="38423"/>
    <cellStyle name="Normalny 59 2 6 35 4" xfId="38424"/>
    <cellStyle name="Normalny 59 2 6 35 5" xfId="38425"/>
    <cellStyle name="Normalny 59 2 6 35 6" xfId="38426"/>
    <cellStyle name="Normalny 59 2 6 36" xfId="38427"/>
    <cellStyle name="Normalny 59 2 6 36 2" xfId="38428"/>
    <cellStyle name="Normalny 59 2 6 36 3" xfId="38429"/>
    <cellStyle name="Normalny 59 2 6 36 4" xfId="38430"/>
    <cellStyle name="Normalny 59 2 6 36 5" xfId="38431"/>
    <cellStyle name="Normalny 59 2 6 36 6" xfId="38432"/>
    <cellStyle name="Normalny 59 2 6 37" xfId="38433"/>
    <cellStyle name="Normalny 59 2 6 37 2" xfId="38434"/>
    <cellStyle name="Normalny 59 2 6 37 3" xfId="38435"/>
    <cellStyle name="Normalny 59 2 6 37 4" xfId="38436"/>
    <cellStyle name="Normalny 59 2 6 37 5" xfId="38437"/>
    <cellStyle name="Normalny 59 2 6 37 6" xfId="38438"/>
    <cellStyle name="Normalny 59 2 6 38" xfId="38439"/>
    <cellStyle name="Normalny 59 2 6 38 2" xfId="38440"/>
    <cellStyle name="Normalny 59 2 6 38 3" xfId="38441"/>
    <cellStyle name="Normalny 59 2 6 38 4" xfId="38442"/>
    <cellStyle name="Normalny 59 2 6 38 5" xfId="38443"/>
    <cellStyle name="Normalny 59 2 6 38 6" xfId="38444"/>
    <cellStyle name="Normalny 59 2 6 39" xfId="38445"/>
    <cellStyle name="Normalny 59 2 6 39 2" xfId="38446"/>
    <cellStyle name="Normalny 59 2 6 39 3" xfId="38447"/>
    <cellStyle name="Normalny 59 2 6 39 4" xfId="38448"/>
    <cellStyle name="Normalny 59 2 6 39 5" xfId="38449"/>
    <cellStyle name="Normalny 59 2 6 39 6" xfId="38450"/>
    <cellStyle name="Normalny 59 2 6 4" xfId="38451"/>
    <cellStyle name="Normalny 59 2 6 4 2" xfId="38452"/>
    <cellStyle name="Normalny 59 2 6 4 3" xfId="38453"/>
    <cellStyle name="Normalny 59 2 6 4 4" xfId="38454"/>
    <cellStyle name="Normalny 59 2 6 4 5" xfId="38455"/>
    <cellStyle name="Normalny 59 2 6 4 6" xfId="38456"/>
    <cellStyle name="Normalny 59 2 6 40" xfId="38457"/>
    <cellStyle name="Normalny 59 2 6 40 2" xfId="38458"/>
    <cellStyle name="Normalny 59 2 6 40 3" xfId="38459"/>
    <cellStyle name="Normalny 59 2 6 40 4" xfId="38460"/>
    <cellStyle name="Normalny 59 2 6 40 5" xfId="38461"/>
    <cellStyle name="Normalny 59 2 6 40 6" xfId="38462"/>
    <cellStyle name="Normalny 59 2 6 41" xfId="38463"/>
    <cellStyle name="Normalny 59 2 6 41 2" xfId="38464"/>
    <cellStyle name="Normalny 59 2 6 41 3" xfId="38465"/>
    <cellStyle name="Normalny 59 2 6 41 4" xfId="38466"/>
    <cellStyle name="Normalny 59 2 6 41 5" xfId="38467"/>
    <cellStyle name="Normalny 59 2 6 41 6" xfId="38468"/>
    <cellStyle name="Normalny 59 2 6 42" xfId="38469"/>
    <cellStyle name="Normalny 59 2 6 42 2" xfId="38470"/>
    <cellStyle name="Normalny 59 2 6 42 3" xfId="38471"/>
    <cellStyle name="Normalny 59 2 6 42 4" xfId="38472"/>
    <cellStyle name="Normalny 59 2 6 42 5" xfId="38473"/>
    <cellStyle name="Normalny 59 2 6 42 6" xfId="38474"/>
    <cellStyle name="Normalny 59 2 6 43" xfId="38475"/>
    <cellStyle name="Normalny 59 2 6 43 2" xfId="38476"/>
    <cellStyle name="Normalny 59 2 6 43 3" xfId="38477"/>
    <cellStyle name="Normalny 59 2 6 43 4" xfId="38478"/>
    <cellStyle name="Normalny 59 2 6 43 5" xfId="38479"/>
    <cellStyle name="Normalny 59 2 6 43 6" xfId="38480"/>
    <cellStyle name="Normalny 59 2 6 44" xfId="38481"/>
    <cellStyle name="Normalny 59 2 6 44 2" xfId="38482"/>
    <cellStyle name="Normalny 59 2 6 44 3" xfId="38483"/>
    <cellStyle name="Normalny 59 2 6 44 4" xfId="38484"/>
    <cellStyle name="Normalny 59 2 6 44 5" xfId="38485"/>
    <cellStyle name="Normalny 59 2 6 44 6" xfId="38486"/>
    <cellStyle name="Normalny 59 2 6 45" xfId="38487"/>
    <cellStyle name="Normalny 59 2 6 45 2" xfId="38488"/>
    <cellStyle name="Normalny 59 2 6 45 3" xfId="38489"/>
    <cellStyle name="Normalny 59 2 6 45 4" xfId="38490"/>
    <cellStyle name="Normalny 59 2 6 45 5" xfId="38491"/>
    <cellStyle name="Normalny 59 2 6 45 6" xfId="38492"/>
    <cellStyle name="Normalny 59 2 6 46" xfId="38493"/>
    <cellStyle name="Normalny 59 2 6 46 2" xfId="38494"/>
    <cellStyle name="Normalny 59 2 6 46 3" xfId="38495"/>
    <cellStyle name="Normalny 59 2 6 46 4" xfId="38496"/>
    <cellStyle name="Normalny 59 2 6 46 5" xfId="38497"/>
    <cellStyle name="Normalny 59 2 6 46 6" xfId="38498"/>
    <cellStyle name="Normalny 59 2 6 47" xfId="38499"/>
    <cellStyle name="Normalny 59 2 6 47 2" xfId="38500"/>
    <cellStyle name="Normalny 59 2 6 47 3" xfId="38501"/>
    <cellStyle name="Normalny 59 2 6 47 4" xfId="38502"/>
    <cellStyle name="Normalny 59 2 6 47 5" xfId="38503"/>
    <cellStyle name="Normalny 59 2 6 47 6" xfId="38504"/>
    <cellStyle name="Normalny 59 2 6 48" xfId="38505"/>
    <cellStyle name="Normalny 59 2 6 48 2" xfId="38506"/>
    <cellStyle name="Normalny 59 2 6 48 3" xfId="38507"/>
    <cellStyle name="Normalny 59 2 6 48 4" xfId="38508"/>
    <cellStyle name="Normalny 59 2 6 48 5" xfId="38509"/>
    <cellStyle name="Normalny 59 2 6 48 6" xfId="38510"/>
    <cellStyle name="Normalny 59 2 6 49" xfId="38511"/>
    <cellStyle name="Normalny 59 2 6 49 2" xfId="38512"/>
    <cellStyle name="Normalny 59 2 6 49 3" xfId="38513"/>
    <cellStyle name="Normalny 59 2 6 49 4" xfId="38514"/>
    <cellStyle name="Normalny 59 2 6 49 5" xfId="38515"/>
    <cellStyle name="Normalny 59 2 6 49 6" xfId="38516"/>
    <cellStyle name="Normalny 59 2 6 5" xfId="38517"/>
    <cellStyle name="Normalny 59 2 6 5 2" xfId="38518"/>
    <cellStyle name="Normalny 59 2 6 5 3" xfId="38519"/>
    <cellStyle name="Normalny 59 2 6 5 4" xfId="38520"/>
    <cellStyle name="Normalny 59 2 6 5 5" xfId="38521"/>
    <cellStyle name="Normalny 59 2 6 5 6" xfId="38522"/>
    <cellStyle name="Normalny 59 2 6 50" xfId="38523"/>
    <cellStyle name="Normalny 59 2 6 50 2" xfId="38524"/>
    <cellStyle name="Normalny 59 2 6 50 3" xfId="38525"/>
    <cellStyle name="Normalny 59 2 6 50 4" xfId="38526"/>
    <cellStyle name="Normalny 59 2 6 50 5" xfId="38527"/>
    <cellStyle name="Normalny 59 2 6 50 6" xfId="38528"/>
    <cellStyle name="Normalny 59 2 6 51" xfId="38529"/>
    <cellStyle name="Normalny 59 2 6 51 2" xfId="38530"/>
    <cellStyle name="Normalny 59 2 6 51 3" xfId="38531"/>
    <cellStyle name="Normalny 59 2 6 51 4" xfId="38532"/>
    <cellStyle name="Normalny 59 2 6 51 5" xfId="38533"/>
    <cellStyle name="Normalny 59 2 6 51 6" xfId="38534"/>
    <cellStyle name="Normalny 59 2 6 52" xfId="38535"/>
    <cellStyle name="Normalny 59 2 6 52 2" xfId="38536"/>
    <cellStyle name="Normalny 59 2 6 52 3" xfId="38537"/>
    <cellStyle name="Normalny 59 2 6 52 4" xfId="38538"/>
    <cellStyle name="Normalny 59 2 6 52 5" xfId="38539"/>
    <cellStyle name="Normalny 59 2 6 52 6" xfId="38540"/>
    <cellStyle name="Normalny 59 2 6 53" xfId="38541"/>
    <cellStyle name="Normalny 59 2 6 53 2" xfId="38542"/>
    <cellStyle name="Normalny 59 2 6 53 3" xfId="38543"/>
    <cellStyle name="Normalny 59 2 6 53 4" xfId="38544"/>
    <cellStyle name="Normalny 59 2 6 53 5" xfId="38545"/>
    <cellStyle name="Normalny 59 2 6 53 6" xfId="38546"/>
    <cellStyle name="Normalny 59 2 6 54" xfId="38547"/>
    <cellStyle name="Normalny 59 2 6 54 2" xfId="38548"/>
    <cellStyle name="Normalny 59 2 6 54 3" xfId="38549"/>
    <cellStyle name="Normalny 59 2 6 54 4" xfId="38550"/>
    <cellStyle name="Normalny 59 2 6 54 5" xfId="38551"/>
    <cellStyle name="Normalny 59 2 6 54 6" xfId="38552"/>
    <cellStyle name="Normalny 59 2 6 55" xfId="38553"/>
    <cellStyle name="Normalny 59 2 6 55 2" xfId="38554"/>
    <cellStyle name="Normalny 59 2 6 55 3" xfId="38555"/>
    <cellStyle name="Normalny 59 2 6 55 4" xfId="38556"/>
    <cellStyle name="Normalny 59 2 6 55 5" xfId="38557"/>
    <cellStyle name="Normalny 59 2 6 55 6" xfId="38558"/>
    <cellStyle name="Normalny 59 2 6 56" xfId="38559"/>
    <cellStyle name="Normalny 59 2 6 56 2" xfId="38560"/>
    <cellStyle name="Normalny 59 2 6 56 3" xfId="38561"/>
    <cellStyle name="Normalny 59 2 6 56 4" xfId="38562"/>
    <cellStyle name="Normalny 59 2 6 56 5" xfId="38563"/>
    <cellStyle name="Normalny 59 2 6 56 6" xfId="38564"/>
    <cellStyle name="Normalny 59 2 6 57" xfId="38565"/>
    <cellStyle name="Normalny 59 2 6 57 2" xfId="38566"/>
    <cellStyle name="Normalny 59 2 6 57 3" xfId="38567"/>
    <cellStyle name="Normalny 59 2 6 57 4" xfId="38568"/>
    <cellStyle name="Normalny 59 2 6 57 5" xfId="38569"/>
    <cellStyle name="Normalny 59 2 6 57 6" xfId="38570"/>
    <cellStyle name="Normalny 59 2 6 58" xfId="38571"/>
    <cellStyle name="Normalny 59 2 6 58 2" xfId="38572"/>
    <cellStyle name="Normalny 59 2 6 58 3" xfId="38573"/>
    <cellStyle name="Normalny 59 2 6 58 4" xfId="38574"/>
    <cellStyle name="Normalny 59 2 6 58 5" xfId="38575"/>
    <cellStyle name="Normalny 59 2 6 58 6" xfId="38576"/>
    <cellStyle name="Normalny 59 2 6 59" xfId="38577"/>
    <cellStyle name="Normalny 59 2 6 59 2" xfId="38578"/>
    <cellStyle name="Normalny 59 2 6 59 3" xfId="38579"/>
    <cellStyle name="Normalny 59 2 6 59 4" xfId="38580"/>
    <cellStyle name="Normalny 59 2 6 59 5" xfId="38581"/>
    <cellStyle name="Normalny 59 2 6 59 6" xfId="38582"/>
    <cellStyle name="Normalny 59 2 6 6" xfId="38583"/>
    <cellStyle name="Normalny 59 2 6 6 2" xfId="38584"/>
    <cellStyle name="Normalny 59 2 6 6 3" xfId="38585"/>
    <cellStyle name="Normalny 59 2 6 6 4" xfId="38586"/>
    <cellStyle name="Normalny 59 2 6 6 5" xfId="38587"/>
    <cellStyle name="Normalny 59 2 6 6 6" xfId="38588"/>
    <cellStyle name="Normalny 59 2 6 60" xfId="38589"/>
    <cellStyle name="Normalny 59 2 6 60 2" xfId="38590"/>
    <cellStyle name="Normalny 59 2 6 60 3" xfId="38591"/>
    <cellStyle name="Normalny 59 2 6 60 4" xfId="38592"/>
    <cellStyle name="Normalny 59 2 6 60 5" xfId="38593"/>
    <cellStyle name="Normalny 59 2 6 60 6" xfId="38594"/>
    <cellStyle name="Normalny 59 2 6 61" xfId="38595"/>
    <cellStyle name="Normalny 59 2 6 61 2" xfId="38596"/>
    <cellStyle name="Normalny 59 2 6 61 3" xfId="38597"/>
    <cellStyle name="Normalny 59 2 6 61 4" xfId="38598"/>
    <cellStyle name="Normalny 59 2 6 61 5" xfId="38599"/>
    <cellStyle name="Normalny 59 2 6 61 6" xfId="38600"/>
    <cellStyle name="Normalny 59 2 6 62" xfId="38601"/>
    <cellStyle name="Normalny 59 2 6 62 2" xfId="38602"/>
    <cellStyle name="Normalny 59 2 6 62 3" xfId="38603"/>
    <cellStyle name="Normalny 59 2 6 62 4" xfId="38604"/>
    <cellStyle name="Normalny 59 2 6 62 5" xfId="38605"/>
    <cellStyle name="Normalny 59 2 6 62 6" xfId="38606"/>
    <cellStyle name="Normalny 59 2 6 63" xfId="38607"/>
    <cellStyle name="Normalny 59 2 6 63 2" xfId="38608"/>
    <cellStyle name="Normalny 59 2 6 63 3" xfId="38609"/>
    <cellStyle name="Normalny 59 2 6 63 4" xfId="38610"/>
    <cellStyle name="Normalny 59 2 6 63 5" xfId="38611"/>
    <cellStyle name="Normalny 59 2 6 63 6" xfId="38612"/>
    <cellStyle name="Normalny 59 2 6 64" xfId="38613"/>
    <cellStyle name="Normalny 59 2 6 64 2" xfId="38614"/>
    <cellStyle name="Normalny 59 2 6 64 3" xfId="38615"/>
    <cellStyle name="Normalny 59 2 6 64 4" xfId="38616"/>
    <cellStyle name="Normalny 59 2 6 64 5" xfId="38617"/>
    <cellStyle name="Normalny 59 2 6 64 6" xfId="38618"/>
    <cellStyle name="Normalny 59 2 6 65" xfId="38619"/>
    <cellStyle name="Normalny 59 2 6 65 2" xfId="38620"/>
    <cellStyle name="Normalny 59 2 6 65 3" xfId="38621"/>
    <cellStyle name="Normalny 59 2 6 65 4" xfId="38622"/>
    <cellStyle name="Normalny 59 2 6 65 5" xfId="38623"/>
    <cellStyle name="Normalny 59 2 6 65 6" xfId="38624"/>
    <cellStyle name="Normalny 59 2 6 66" xfId="38625"/>
    <cellStyle name="Normalny 59 2 6 66 2" xfId="38626"/>
    <cellStyle name="Normalny 59 2 6 66 3" xfId="38627"/>
    <cellStyle name="Normalny 59 2 6 66 4" xfId="38628"/>
    <cellStyle name="Normalny 59 2 6 66 5" xfId="38629"/>
    <cellStyle name="Normalny 59 2 6 66 6" xfId="38630"/>
    <cellStyle name="Normalny 59 2 6 67" xfId="38631"/>
    <cellStyle name="Normalny 59 2 6 67 2" xfId="38632"/>
    <cellStyle name="Normalny 59 2 6 67 3" xfId="38633"/>
    <cellStyle name="Normalny 59 2 6 67 4" xfId="38634"/>
    <cellStyle name="Normalny 59 2 6 67 5" xfId="38635"/>
    <cellStyle name="Normalny 59 2 6 67 6" xfId="38636"/>
    <cellStyle name="Normalny 59 2 6 68" xfId="38637"/>
    <cellStyle name="Normalny 59 2 6 68 2" xfId="38638"/>
    <cellStyle name="Normalny 59 2 6 68 3" xfId="38639"/>
    <cellStyle name="Normalny 59 2 6 68 4" xfId="38640"/>
    <cellStyle name="Normalny 59 2 6 68 5" xfId="38641"/>
    <cellStyle name="Normalny 59 2 6 68 6" xfId="38642"/>
    <cellStyle name="Normalny 59 2 6 69" xfId="38643"/>
    <cellStyle name="Normalny 59 2 6 69 2" xfId="38644"/>
    <cellStyle name="Normalny 59 2 6 69 3" xfId="38645"/>
    <cellStyle name="Normalny 59 2 6 69 4" xfId="38646"/>
    <cellStyle name="Normalny 59 2 6 69 5" xfId="38647"/>
    <cellStyle name="Normalny 59 2 6 69 6" xfId="38648"/>
    <cellStyle name="Normalny 59 2 6 7" xfId="38649"/>
    <cellStyle name="Normalny 59 2 6 7 2" xfId="38650"/>
    <cellStyle name="Normalny 59 2 6 7 3" xfId="38651"/>
    <cellStyle name="Normalny 59 2 6 7 4" xfId="38652"/>
    <cellStyle name="Normalny 59 2 6 7 5" xfId="38653"/>
    <cellStyle name="Normalny 59 2 6 7 6" xfId="38654"/>
    <cellStyle name="Normalny 59 2 6 70" xfId="38655"/>
    <cellStyle name="Normalny 59 2 6 70 2" xfId="38656"/>
    <cellStyle name="Normalny 59 2 6 70 3" xfId="38657"/>
    <cellStyle name="Normalny 59 2 6 70 4" xfId="38658"/>
    <cellStyle name="Normalny 59 2 6 70 5" xfId="38659"/>
    <cellStyle name="Normalny 59 2 6 70 6" xfId="38660"/>
    <cellStyle name="Normalny 59 2 6 71" xfId="38661"/>
    <cellStyle name="Normalny 59 2 6 71 2" xfId="38662"/>
    <cellStyle name="Normalny 59 2 6 71 3" xfId="38663"/>
    <cellStyle name="Normalny 59 2 6 71 4" xfId="38664"/>
    <cellStyle name="Normalny 59 2 6 71 5" xfId="38665"/>
    <cellStyle name="Normalny 59 2 6 71 6" xfId="38666"/>
    <cellStyle name="Normalny 59 2 6 72" xfId="38667"/>
    <cellStyle name="Normalny 59 2 6 72 2" xfId="38668"/>
    <cellStyle name="Normalny 59 2 6 72 3" xfId="38669"/>
    <cellStyle name="Normalny 59 2 6 72 4" xfId="38670"/>
    <cellStyle name="Normalny 59 2 6 72 5" xfId="38671"/>
    <cellStyle name="Normalny 59 2 6 72 6" xfId="38672"/>
    <cellStyle name="Normalny 59 2 6 73" xfId="38673"/>
    <cellStyle name="Normalny 59 2 6 73 2" xfId="38674"/>
    <cellStyle name="Normalny 59 2 6 73 3" xfId="38675"/>
    <cellStyle name="Normalny 59 2 6 73 4" xfId="38676"/>
    <cellStyle name="Normalny 59 2 6 73 5" xfId="38677"/>
    <cellStyle name="Normalny 59 2 6 73 6" xfId="38678"/>
    <cellStyle name="Normalny 59 2 6 74" xfId="38679"/>
    <cellStyle name="Normalny 59 2 6 74 2" xfId="38680"/>
    <cellStyle name="Normalny 59 2 6 74 3" xfId="38681"/>
    <cellStyle name="Normalny 59 2 6 74 4" xfId="38682"/>
    <cellStyle name="Normalny 59 2 6 74 5" xfId="38683"/>
    <cellStyle name="Normalny 59 2 6 74 6" xfId="38684"/>
    <cellStyle name="Normalny 59 2 6 75" xfId="38685"/>
    <cellStyle name="Normalny 59 2 6 75 2" xfId="38686"/>
    <cellStyle name="Normalny 59 2 6 75 3" xfId="38687"/>
    <cellStyle name="Normalny 59 2 6 75 4" xfId="38688"/>
    <cellStyle name="Normalny 59 2 6 75 5" xfId="38689"/>
    <cellStyle name="Normalny 59 2 6 75 6" xfId="38690"/>
    <cellStyle name="Normalny 59 2 6 76" xfId="38691"/>
    <cellStyle name="Normalny 59 2 6 76 2" xfId="38692"/>
    <cellStyle name="Normalny 59 2 6 76 3" xfId="38693"/>
    <cellStyle name="Normalny 59 2 6 76 4" xfId="38694"/>
    <cellStyle name="Normalny 59 2 6 76 5" xfId="38695"/>
    <cellStyle name="Normalny 59 2 6 76 6" xfId="38696"/>
    <cellStyle name="Normalny 59 2 6 77" xfId="38697"/>
    <cellStyle name="Normalny 59 2 6 77 2" xfId="38698"/>
    <cellStyle name="Normalny 59 2 6 77 3" xfId="38699"/>
    <cellStyle name="Normalny 59 2 6 77 4" xfId="38700"/>
    <cellStyle name="Normalny 59 2 6 77 5" xfId="38701"/>
    <cellStyle name="Normalny 59 2 6 77 6" xfId="38702"/>
    <cellStyle name="Normalny 59 2 6 78" xfId="38703"/>
    <cellStyle name="Normalny 59 2 6 78 2" xfId="38704"/>
    <cellStyle name="Normalny 59 2 6 78 3" xfId="38705"/>
    <cellStyle name="Normalny 59 2 6 78 4" xfId="38706"/>
    <cellStyle name="Normalny 59 2 6 78 5" xfId="38707"/>
    <cellStyle name="Normalny 59 2 6 78 6" xfId="38708"/>
    <cellStyle name="Normalny 59 2 6 79" xfId="38709"/>
    <cellStyle name="Normalny 59 2 6 79 2" xfId="38710"/>
    <cellStyle name="Normalny 59 2 6 79 3" xfId="38711"/>
    <cellStyle name="Normalny 59 2 6 79 4" xfId="38712"/>
    <cellStyle name="Normalny 59 2 6 79 5" xfId="38713"/>
    <cellStyle name="Normalny 59 2 6 79 6" xfId="38714"/>
    <cellStyle name="Normalny 59 2 6 8" xfId="38715"/>
    <cellStyle name="Normalny 59 2 6 8 2" xfId="38716"/>
    <cellStyle name="Normalny 59 2 6 8 3" xfId="38717"/>
    <cellStyle name="Normalny 59 2 6 8 4" xfId="38718"/>
    <cellStyle name="Normalny 59 2 6 8 5" xfId="38719"/>
    <cellStyle name="Normalny 59 2 6 8 6" xfId="38720"/>
    <cellStyle name="Normalny 59 2 6 80" xfId="38721"/>
    <cellStyle name="Normalny 59 2 6 80 2" xfId="38722"/>
    <cellStyle name="Normalny 59 2 6 80 3" xfId="38723"/>
    <cellStyle name="Normalny 59 2 6 80 4" xfId="38724"/>
    <cellStyle name="Normalny 59 2 6 80 5" xfId="38725"/>
    <cellStyle name="Normalny 59 2 6 80 6" xfId="38726"/>
    <cellStyle name="Normalny 59 2 6 81" xfId="38727"/>
    <cellStyle name="Normalny 59 2 6 81 2" xfId="38728"/>
    <cellStyle name="Normalny 59 2 6 81 3" xfId="38729"/>
    <cellStyle name="Normalny 59 2 6 81 4" xfId="38730"/>
    <cellStyle name="Normalny 59 2 6 81 5" xfId="38731"/>
    <cellStyle name="Normalny 59 2 6 81 6" xfId="38732"/>
    <cellStyle name="Normalny 59 2 6 82" xfId="38733"/>
    <cellStyle name="Normalny 59 2 6 82 2" xfId="38734"/>
    <cellStyle name="Normalny 59 2 6 82 3" xfId="38735"/>
    <cellStyle name="Normalny 59 2 6 82 4" xfId="38736"/>
    <cellStyle name="Normalny 59 2 6 82 5" xfId="38737"/>
    <cellStyle name="Normalny 59 2 6 82 6" xfId="38738"/>
    <cellStyle name="Normalny 59 2 6 83" xfId="38739"/>
    <cellStyle name="Normalny 59 2 6 83 2" xfId="38740"/>
    <cellStyle name="Normalny 59 2 6 83 3" xfId="38741"/>
    <cellStyle name="Normalny 59 2 6 83 4" xfId="38742"/>
    <cellStyle name="Normalny 59 2 6 83 5" xfId="38743"/>
    <cellStyle name="Normalny 59 2 6 83 6" xfId="38744"/>
    <cellStyle name="Normalny 59 2 6 84" xfId="38745"/>
    <cellStyle name="Normalny 59 2 6 84 2" xfId="38746"/>
    <cellStyle name="Normalny 59 2 6 84 3" xfId="38747"/>
    <cellStyle name="Normalny 59 2 6 84 4" xfId="38748"/>
    <cellStyle name="Normalny 59 2 6 84 5" xfId="38749"/>
    <cellStyle name="Normalny 59 2 6 84 6" xfId="38750"/>
    <cellStyle name="Normalny 59 2 6 85" xfId="38751"/>
    <cellStyle name="Normalny 59 2 6 85 10" xfId="38752"/>
    <cellStyle name="Normalny 59 2 6 85 11" xfId="38753"/>
    <cellStyle name="Normalny 59 2 6 85 12" xfId="38754"/>
    <cellStyle name="Normalny 59 2 6 85 13" xfId="38755"/>
    <cellStyle name="Normalny 59 2 6 85 14" xfId="38756"/>
    <cellStyle name="Normalny 59 2 6 85 15" xfId="38757"/>
    <cellStyle name="Normalny 59 2 6 85 16" xfId="38758"/>
    <cellStyle name="Normalny 59 2 6 85 17" xfId="38759"/>
    <cellStyle name="Normalny 59 2 6 85 18" xfId="38760"/>
    <cellStyle name="Normalny 59 2 6 85 19" xfId="38761"/>
    <cellStyle name="Normalny 59 2 6 85 2" xfId="38762"/>
    <cellStyle name="Normalny 59 2 6 85 2 2" xfId="38763"/>
    <cellStyle name="Normalny 59 2 6 85 2 3" xfId="38764"/>
    <cellStyle name="Normalny 59 2 6 85 2 4" xfId="38765"/>
    <cellStyle name="Normalny 59 2 6 85 2 5" xfId="38766"/>
    <cellStyle name="Normalny 59 2 6 85 2 6" xfId="38767"/>
    <cellStyle name="Normalny 59 2 6 85 2 7" xfId="38768"/>
    <cellStyle name="Normalny 59 2 6 85 20" xfId="38769"/>
    <cellStyle name="Normalny 59 2 6 85 21" xfId="38770"/>
    <cellStyle name="Normalny 59 2 6 85 22" xfId="38771"/>
    <cellStyle name="Normalny 59 2 6 85 23" xfId="38772"/>
    <cellStyle name="Normalny 59 2 6 85 24" xfId="38773"/>
    <cellStyle name="Normalny 59 2 6 85 3" xfId="38774"/>
    <cellStyle name="Normalny 59 2 6 85 4" xfId="38775"/>
    <cellStyle name="Normalny 59 2 6 85 5" xfId="38776"/>
    <cellStyle name="Normalny 59 2 6 85 6" xfId="38777"/>
    <cellStyle name="Normalny 59 2 6 85 7" xfId="38778"/>
    <cellStyle name="Normalny 59 2 6 85 8" xfId="38779"/>
    <cellStyle name="Normalny 59 2 6 85 9" xfId="38780"/>
    <cellStyle name="Normalny 59 2 6 86" xfId="38781"/>
    <cellStyle name="Normalny 59 2 6 87" xfId="38782"/>
    <cellStyle name="Normalny 59 2 6 87 2" xfId="38783"/>
    <cellStyle name="Normalny 59 2 6 87 2 2" xfId="38784"/>
    <cellStyle name="Normalny 59 2 6 87 2 3" xfId="38785"/>
    <cellStyle name="Normalny 59 2 6 87 2 4" xfId="38786"/>
    <cellStyle name="Normalny 59 2 6 87 2 5" xfId="38787"/>
    <cellStyle name="Normalny 59 2 6 87 2 6" xfId="38788"/>
    <cellStyle name="Normalny 59 2 6 88" xfId="38789"/>
    <cellStyle name="Normalny 59 2 6 88 2" xfId="38790"/>
    <cellStyle name="Normalny 59 2 6 88 3" xfId="38791"/>
    <cellStyle name="Normalny 59 2 6 88 4" xfId="38792"/>
    <cellStyle name="Normalny 59 2 6 88 5" xfId="38793"/>
    <cellStyle name="Normalny 59 2 6 88 6" xfId="38794"/>
    <cellStyle name="Normalny 59 2 6 89" xfId="38795"/>
    <cellStyle name="Normalny 59 2 6 89 2" xfId="38796"/>
    <cellStyle name="Normalny 59 2 6 89 3" xfId="38797"/>
    <cellStyle name="Normalny 59 2 6 89 4" xfId="38798"/>
    <cellStyle name="Normalny 59 2 6 89 5" xfId="38799"/>
    <cellStyle name="Normalny 59 2 6 89 6" xfId="38800"/>
    <cellStyle name="Normalny 59 2 6 9" xfId="38801"/>
    <cellStyle name="Normalny 59 2 6 9 2" xfId="38802"/>
    <cellStyle name="Normalny 59 2 6 9 3" xfId="38803"/>
    <cellStyle name="Normalny 59 2 6 9 4" xfId="38804"/>
    <cellStyle name="Normalny 59 2 6 9 5" xfId="38805"/>
    <cellStyle name="Normalny 59 2 6 9 6" xfId="38806"/>
    <cellStyle name="Normalny 59 2 6 90" xfId="38807"/>
    <cellStyle name="Normalny 59 2 6 90 2" xfId="38808"/>
    <cellStyle name="Normalny 59 2 6 90 3" xfId="38809"/>
    <cellStyle name="Normalny 59 2 6 90 4" xfId="38810"/>
    <cellStyle name="Normalny 59 2 6 90 5" xfId="38811"/>
    <cellStyle name="Normalny 59 2 6 90 6" xfId="38812"/>
    <cellStyle name="Normalny 59 2 6 91" xfId="38813"/>
    <cellStyle name="Normalny 59 2 6 91 2" xfId="38814"/>
    <cellStyle name="Normalny 59 2 6 91 3" xfId="38815"/>
    <cellStyle name="Normalny 59 2 6 91 4" xfId="38816"/>
    <cellStyle name="Normalny 59 2 6 91 5" xfId="38817"/>
    <cellStyle name="Normalny 59 2 6 91 6" xfId="38818"/>
    <cellStyle name="Normalny 59 2 6 92" xfId="38819"/>
    <cellStyle name="Normalny 59 2 6 92 2" xfId="38820"/>
    <cellStyle name="Normalny 59 2 6 92 3" xfId="38821"/>
    <cellStyle name="Normalny 59 2 6 92 4" xfId="38822"/>
    <cellStyle name="Normalny 59 2 6 92 5" xfId="38823"/>
    <cellStyle name="Normalny 59 2 6 92 6" xfId="38824"/>
    <cellStyle name="Normalny 59 2 6 93" xfId="38825"/>
    <cellStyle name="Normalny 59 2 6 93 2" xfId="38826"/>
    <cellStyle name="Normalny 59 2 6 93 3" xfId="38827"/>
    <cellStyle name="Normalny 59 2 6 93 4" xfId="38828"/>
    <cellStyle name="Normalny 59 2 6 93 5" xfId="38829"/>
    <cellStyle name="Normalny 59 2 6 93 6" xfId="38830"/>
    <cellStyle name="Normalny 59 2 6 94" xfId="38831"/>
    <cellStyle name="Normalny 59 2 6 94 2" xfId="38832"/>
    <cellStyle name="Normalny 59 2 6 94 3" xfId="38833"/>
    <cellStyle name="Normalny 59 2 6 94 4" xfId="38834"/>
    <cellStyle name="Normalny 59 2 6 94 5" xfId="38835"/>
    <cellStyle name="Normalny 59 2 6 94 6" xfId="38836"/>
    <cellStyle name="Normalny 59 2 6 95" xfId="38837"/>
    <cellStyle name="Normalny 59 2 6 95 2" xfId="38838"/>
    <cellStyle name="Normalny 59 2 6 95 3" xfId="38839"/>
    <cellStyle name="Normalny 59 2 6 95 4" xfId="38840"/>
    <cellStyle name="Normalny 59 2 6 95 5" xfId="38841"/>
    <cellStyle name="Normalny 59 2 6 95 6" xfId="38842"/>
    <cellStyle name="Normalny 59 2 6 96" xfId="38843"/>
    <cellStyle name="Normalny 59 2 6 96 2" xfId="38844"/>
    <cellStyle name="Normalny 59 2 6 96 3" xfId="38845"/>
    <cellStyle name="Normalny 59 2 6 96 4" xfId="38846"/>
    <cellStyle name="Normalny 59 2 6 96 5" xfId="38847"/>
    <cellStyle name="Normalny 59 2 6 96 6" xfId="38848"/>
    <cellStyle name="Normalny 59 2 6 97" xfId="38849"/>
    <cellStyle name="Normalny 59 2 6 97 2" xfId="38850"/>
    <cellStyle name="Normalny 59 2 6 97 3" xfId="38851"/>
    <cellStyle name="Normalny 59 2 6 97 4" xfId="38852"/>
    <cellStyle name="Normalny 59 2 6 97 5" xfId="38853"/>
    <cellStyle name="Normalny 59 2 6 97 6" xfId="38854"/>
    <cellStyle name="Normalny 59 2 6 98" xfId="38855"/>
    <cellStyle name="Normalny 59 2 6 98 2" xfId="38856"/>
    <cellStyle name="Normalny 59 2 6 98 3" xfId="38857"/>
    <cellStyle name="Normalny 59 2 6 98 4" xfId="38858"/>
    <cellStyle name="Normalny 59 2 6 98 5" xfId="38859"/>
    <cellStyle name="Normalny 59 2 6 98 6" xfId="38860"/>
    <cellStyle name="Normalny 59 2 6 99" xfId="38861"/>
    <cellStyle name="Normalny 59 2 6 99 2" xfId="38862"/>
    <cellStyle name="Normalny 59 2 6 99 3" xfId="38863"/>
    <cellStyle name="Normalny 59 2 6 99 4" xfId="38864"/>
    <cellStyle name="Normalny 59 2 6 99 5" xfId="38865"/>
    <cellStyle name="Normalny 59 2 6 99 6" xfId="38866"/>
    <cellStyle name="Normalny 59 2 60" xfId="38867"/>
    <cellStyle name="Normalny 59 2 61" xfId="38868"/>
    <cellStyle name="Normalny 59 2 62" xfId="38869"/>
    <cellStyle name="Normalny 59 2 63" xfId="38870"/>
    <cellStyle name="Normalny 59 2 64" xfId="38871"/>
    <cellStyle name="Normalny 59 2 65" xfId="38872"/>
    <cellStyle name="Normalny 59 2 66" xfId="38873"/>
    <cellStyle name="Normalny 59 2 67" xfId="38874"/>
    <cellStyle name="Normalny 59 2 68" xfId="38875"/>
    <cellStyle name="Normalny 59 2 69" xfId="38876"/>
    <cellStyle name="Normalny 59 2 7" xfId="38877"/>
    <cellStyle name="Normalny 59 2 7 2" xfId="38878"/>
    <cellStyle name="Normalny 59 2 7 3" xfId="38879"/>
    <cellStyle name="Normalny 59 2 7 4" xfId="38880"/>
    <cellStyle name="Normalny 59 2 7 5" xfId="38881"/>
    <cellStyle name="Normalny 59 2 7 6" xfId="38882"/>
    <cellStyle name="Normalny 59 2 70" xfId="38883"/>
    <cellStyle name="Normalny 59 2 71" xfId="38884"/>
    <cellStyle name="Normalny 59 2 72" xfId="38885"/>
    <cellStyle name="Normalny 59 2 73" xfId="38886"/>
    <cellStyle name="Normalny 59 2 74" xfId="38887"/>
    <cellStyle name="Normalny 59 2 75" xfId="38888"/>
    <cellStyle name="Normalny 59 2 76" xfId="38889"/>
    <cellStyle name="Normalny 59 2 77" xfId="38890"/>
    <cellStyle name="Normalny 59 2 78" xfId="38891"/>
    <cellStyle name="Normalny 59 2 79" xfId="38892"/>
    <cellStyle name="Normalny 59 2 8" xfId="38893"/>
    <cellStyle name="Normalny 59 2 8 2" xfId="38894"/>
    <cellStyle name="Normalny 59 2 8 3" xfId="38895"/>
    <cellStyle name="Normalny 59 2 8 4" xfId="38896"/>
    <cellStyle name="Normalny 59 2 8 5" xfId="38897"/>
    <cellStyle name="Normalny 59 2 8 6" xfId="38898"/>
    <cellStyle name="Normalny 59 2 80" xfId="38899"/>
    <cellStyle name="Normalny 59 2 81" xfId="38900"/>
    <cellStyle name="Normalny 59 2 82" xfId="38901"/>
    <cellStyle name="Normalny 59 2 83" xfId="38902"/>
    <cellStyle name="Normalny 59 2 84" xfId="38903"/>
    <cellStyle name="Normalny 59 2 85" xfId="38904"/>
    <cellStyle name="Normalny 59 2 86" xfId="38905"/>
    <cellStyle name="Normalny 59 2 87" xfId="38906"/>
    <cellStyle name="Normalny 59 2 88" xfId="38907"/>
    <cellStyle name="Normalny 59 2 89" xfId="38908"/>
    <cellStyle name="Normalny 59 2 9" xfId="38909"/>
    <cellStyle name="Normalny 59 2 9 2" xfId="38910"/>
    <cellStyle name="Normalny 59 2 9 3" xfId="38911"/>
    <cellStyle name="Normalny 59 2 9 4" xfId="38912"/>
    <cellStyle name="Normalny 59 2 9 5" xfId="38913"/>
    <cellStyle name="Normalny 59 2 9 6" xfId="38914"/>
    <cellStyle name="Normalny 59 2 90" xfId="38915"/>
    <cellStyle name="Normalny 59 2 91" xfId="38916"/>
    <cellStyle name="Normalny 59 2 92" xfId="38917"/>
    <cellStyle name="Normalny 59 2 93" xfId="38918"/>
    <cellStyle name="Normalny 59 2 94" xfId="38919"/>
    <cellStyle name="Normalny 59 2 95" xfId="38920"/>
    <cellStyle name="Normalny 59 2 95 10" xfId="38921"/>
    <cellStyle name="Normalny 59 2 95 10 2" xfId="38922"/>
    <cellStyle name="Normalny 59 2 95 10 3" xfId="38923"/>
    <cellStyle name="Normalny 59 2 95 10 4" xfId="38924"/>
    <cellStyle name="Normalny 59 2 95 10 5" xfId="38925"/>
    <cellStyle name="Normalny 59 2 95 10 6" xfId="38926"/>
    <cellStyle name="Normalny 59 2 95 11" xfId="38927"/>
    <cellStyle name="Normalny 59 2 95 11 2" xfId="38928"/>
    <cellStyle name="Normalny 59 2 95 11 3" xfId="38929"/>
    <cellStyle name="Normalny 59 2 95 11 4" xfId="38930"/>
    <cellStyle name="Normalny 59 2 95 11 5" xfId="38931"/>
    <cellStyle name="Normalny 59 2 95 11 6" xfId="38932"/>
    <cellStyle name="Normalny 59 2 95 12" xfId="38933"/>
    <cellStyle name="Normalny 59 2 95 12 2" xfId="38934"/>
    <cellStyle name="Normalny 59 2 95 12 3" xfId="38935"/>
    <cellStyle name="Normalny 59 2 95 12 4" xfId="38936"/>
    <cellStyle name="Normalny 59 2 95 12 5" xfId="38937"/>
    <cellStyle name="Normalny 59 2 95 12 6" xfId="38938"/>
    <cellStyle name="Normalny 59 2 95 13" xfId="38939"/>
    <cellStyle name="Normalny 59 2 95 13 2" xfId="38940"/>
    <cellStyle name="Normalny 59 2 95 13 3" xfId="38941"/>
    <cellStyle name="Normalny 59 2 95 13 4" xfId="38942"/>
    <cellStyle name="Normalny 59 2 95 13 5" xfId="38943"/>
    <cellStyle name="Normalny 59 2 95 13 6" xfId="38944"/>
    <cellStyle name="Normalny 59 2 95 14" xfId="38945"/>
    <cellStyle name="Normalny 59 2 95 14 2" xfId="38946"/>
    <cellStyle name="Normalny 59 2 95 14 3" xfId="38947"/>
    <cellStyle name="Normalny 59 2 95 14 4" xfId="38948"/>
    <cellStyle name="Normalny 59 2 95 14 5" xfId="38949"/>
    <cellStyle name="Normalny 59 2 95 14 6" xfId="38950"/>
    <cellStyle name="Normalny 59 2 95 15" xfId="38951"/>
    <cellStyle name="Normalny 59 2 95 15 2" xfId="38952"/>
    <cellStyle name="Normalny 59 2 95 15 3" xfId="38953"/>
    <cellStyle name="Normalny 59 2 95 15 4" xfId="38954"/>
    <cellStyle name="Normalny 59 2 95 15 5" xfId="38955"/>
    <cellStyle name="Normalny 59 2 95 15 6" xfId="38956"/>
    <cellStyle name="Normalny 59 2 95 16" xfId="38957"/>
    <cellStyle name="Normalny 59 2 95 16 2" xfId="38958"/>
    <cellStyle name="Normalny 59 2 95 16 3" xfId="38959"/>
    <cellStyle name="Normalny 59 2 95 16 4" xfId="38960"/>
    <cellStyle name="Normalny 59 2 95 16 5" xfId="38961"/>
    <cellStyle name="Normalny 59 2 95 16 6" xfId="38962"/>
    <cellStyle name="Normalny 59 2 95 17" xfId="38963"/>
    <cellStyle name="Normalny 59 2 95 17 2" xfId="38964"/>
    <cellStyle name="Normalny 59 2 95 17 3" xfId="38965"/>
    <cellStyle name="Normalny 59 2 95 17 4" xfId="38966"/>
    <cellStyle name="Normalny 59 2 95 17 5" xfId="38967"/>
    <cellStyle name="Normalny 59 2 95 17 6" xfId="38968"/>
    <cellStyle name="Normalny 59 2 95 18" xfId="38969"/>
    <cellStyle name="Normalny 59 2 95 18 2" xfId="38970"/>
    <cellStyle name="Normalny 59 2 95 18 3" xfId="38971"/>
    <cellStyle name="Normalny 59 2 95 18 4" xfId="38972"/>
    <cellStyle name="Normalny 59 2 95 18 5" xfId="38973"/>
    <cellStyle name="Normalny 59 2 95 18 6" xfId="38974"/>
    <cellStyle name="Normalny 59 2 95 19" xfId="38975"/>
    <cellStyle name="Normalny 59 2 95 19 2" xfId="38976"/>
    <cellStyle name="Normalny 59 2 95 19 3" xfId="38977"/>
    <cellStyle name="Normalny 59 2 95 19 4" xfId="38978"/>
    <cellStyle name="Normalny 59 2 95 19 5" xfId="38979"/>
    <cellStyle name="Normalny 59 2 95 19 6" xfId="38980"/>
    <cellStyle name="Normalny 59 2 95 2" xfId="38981"/>
    <cellStyle name="Normalny 59 2 95 2 2" xfId="38982"/>
    <cellStyle name="Normalny 59 2 95 2 2 2" xfId="38983"/>
    <cellStyle name="Normalny 59 2 95 2 2 3" xfId="38984"/>
    <cellStyle name="Normalny 59 2 95 2 2 4" xfId="38985"/>
    <cellStyle name="Normalny 59 2 95 2 2 5" xfId="38986"/>
    <cellStyle name="Normalny 59 2 95 2 2 6" xfId="38987"/>
    <cellStyle name="Normalny 59 2 95 20" xfId="38988"/>
    <cellStyle name="Normalny 59 2 95 20 2" xfId="38989"/>
    <cellStyle name="Normalny 59 2 95 20 3" xfId="38990"/>
    <cellStyle name="Normalny 59 2 95 20 4" xfId="38991"/>
    <cellStyle name="Normalny 59 2 95 20 5" xfId="38992"/>
    <cellStyle name="Normalny 59 2 95 20 6" xfId="38993"/>
    <cellStyle name="Normalny 59 2 95 21" xfId="38994"/>
    <cellStyle name="Normalny 59 2 95 21 2" xfId="38995"/>
    <cellStyle name="Normalny 59 2 95 21 3" xfId="38996"/>
    <cellStyle name="Normalny 59 2 95 21 4" xfId="38997"/>
    <cellStyle name="Normalny 59 2 95 21 5" xfId="38998"/>
    <cellStyle name="Normalny 59 2 95 21 6" xfId="38999"/>
    <cellStyle name="Normalny 59 2 95 22" xfId="39000"/>
    <cellStyle name="Normalny 59 2 95 22 2" xfId="39001"/>
    <cellStyle name="Normalny 59 2 95 22 3" xfId="39002"/>
    <cellStyle name="Normalny 59 2 95 22 4" xfId="39003"/>
    <cellStyle name="Normalny 59 2 95 22 5" xfId="39004"/>
    <cellStyle name="Normalny 59 2 95 22 6" xfId="39005"/>
    <cellStyle name="Normalny 59 2 95 23" xfId="39006"/>
    <cellStyle name="Normalny 59 2 95 23 2" xfId="39007"/>
    <cellStyle name="Normalny 59 2 95 23 3" xfId="39008"/>
    <cellStyle name="Normalny 59 2 95 23 4" xfId="39009"/>
    <cellStyle name="Normalny 59 2 95 23 5" xfId="39010"/>
    <cellStyle name="Normalny 59 2 95 23 6" xfId="39011"/>
    <cellStyle name="Normalny 59 2 95 24" xfId="39012"/>
    <cellStyle name="Normalny 59 2 95 24 2" xfId="39013"/>
    <cellStyle name="Normalny 59 2 95 24 3" xfId="39014"/>
    <cellStyle name="Normalny 59 2 95 24 4" xfId="39015"/>
    <cellStyle name="Normalny 59 2 95 24 5" xfId="39016"/>
    <cellStyle name="Normalny 59 2 95 24 6" xfId="39017"/>
    <cellStyle name="Normalny 59 2 95 25" xfId="39018"/>
    <cellStyle name="Normalny 59 2 95 26" xfId="39019"/>
    <cellStyle name="Normalny 59 2 95 27" xfId="39020"/>
    <cellStyle name="Normalny 59 2 95 28" xfId="39021"/>
    <cellStyle name="Normalny 59 2 95 29" xfId="39022"/>
    <cellStyle name="Normalny 59 2 95 3" xfId="39023"/>
    <cellStyle name="Normalny 59 2 95 3 2" xfId="39024"/>
    <cellStyle name="Normalny 59 2 95 3 3" xfId="39025"/>
    <cellStyle name="Normalny 59 2 95 3 4" xfId="39026"/>
    <cellStyle name="Normalny 59 2 95 3 5" xfId="39027"/>
    <cellStyle name="Normalny 59 2 95 3 6" xfId="39028"/>
    <cellStyle name="Normalny 59 2 95 4" xfId="39029"/>
    <cellStyle name="Normalny 59 2 95 4 2" xfId="39030"/>
    <cellStyle name="Normalny 59 2 95 4 3" xfId="39031"/>
    <cellStyle name="Normalny 59 2 95 4 4" xfId="39032"/>
    <cellStyle name="Normalny 59 2 95 4 5" xfId="39033"/>
    <cellStyle name="Normalny 59 2 95 4 6" xfId="39034"/>
    <cellStyle name="Normalny 59 2 95 5" xfId="39035"/>
    <cellStyle name="Normalny 59 2 95 5 2" xfId="39036"/>
    <cellStyle name="Normalny 59 2 95 5 3" xfId="39037"/>
    <cellStyle name="Normalny 59 2 95 5 4" xfId="39038"/>
    <cellStyle name="Normalny 59 2 95 5 5" xfId="39039"/>
    <cellStyle name="Normalny 59 2 95 5 6" xfId="39040"/>
    <cellStyle name="Normalny 59 2 95 6" xfId="39041"/>
    <cellStyle name="Normalny 59 2 95 6 2" xfId="39042"/>
    <cellStyle name="Normalny 59 2 95 6 3" xfId="39043"/>
    <cellStyle name="Normalny 59 2 95 6 4" xfId="39044"/>
    <cellStyle name="Normalny 59 2 95 6 5" xfId="39045"/>
    <cellStyle name="Normalny 59 2 95 6 6" xfId="39046"/>
    <cellStyle name="Normalny 59 2 95 7" xfId="39047"/>
    <cellStyle name="Normalny 59 2 95 7 2" xfId="39048"/>
    <cellStyle name="Normalny 59 2 95 7 3" xfId="39049"/>
    <cellStyle name="Normalny 59 2 95 7 4" xfId="39050"/>
    <cellStyle name="Normalny 59 2 95 7 5" xfId="39051"/>
    <cellStyle name="Normalny 59 2 95 7 6" xfId="39052"/>
    <cellStyle name="Normalny 59 2 95 8" xfId="39053"/>
    <cellStyle name="Normalny 59 2 95 8 2" xfId="39054"/>
    <cellStyle name="Normalny 59 2 95 8 3" xfId="39055"/>
    <cellStyle name="Normalny 59 2 95 8 4" xfId="39056"/>
    <cellStyle name="Normalny 59 2 95 8 5" xfId="39057"/>
    <cellStyle name="Normalny 59 2 95 8 6" xfId="39058"/>
    <cellStyle name="Normalny 59 2 95 9" xfId="39059"/>
    <cellStyle name="Normalny 59 2 95 9 2" xfId="39060"/>
    <cellStyle name="Normalny 59 2 95 9 3" xfId="39061"/>
    <cellStyle name="Normalny 59 2 95 9 4" xfId="39062"/>
    <cellStyle name="Normalny 59 2 95 9 5" xfId="39063"/>
    <cellStyle name="Normalny 59 2 95 9 6" xfId="39064"/>
    <cellStyle name="Normalny 59 2 96" xfId="39065"/>
    <cellStyle name="Normalny 59 2 96 2" xfId="39066"/>
    <cellStyle name="Normalny 59 2 96 3" xfId="39067"/>
    <cellStyle name="Normalny 59 2 96 4" xfId="39068"/>
    <cellStyle name="Normalny 59 2 96 5" xfId="39069"/>
    <cellStyle name="Normalny 59 2 96 6" xfId="39070"/>
    <cellStyle name="Normalny 59 2 97" xfId="39071"/>
    <cellStyle name="Normalny 59 2 97 2" xfId="39072"/>
    <cellStyle name="Normalny 59 2 97 3" xfId="39073"/>
    <cellStyle name="Normalny 59 2 97 4" xfId="39074"/>
    <cellStyle name="Normalny 59 2 97 5" xfId="39075"/>
    <cellStyle name="Normalny 59 2 97 6" xfId="39076"/>
    <cellStyle name="Normalny 59 2 97 7" xfId="39077"/>
    <cellStyle name="Normalny 59 2 98" xfId="39078"/>
    <cellStyle name="Normalny 59 2 99" xfId="39079"/>
    <cellStyle name="Normalny 59 20" xfId="39080"/>
    <cellStyle name="Normalny 59 20 2" xfId="39081"/>
    <cellStyle name="Normalny 59 20 3" xfId="39082"/>
    <cellStyle name="Normalny 59 20 4" xfId="39083"/>
    <cellStyle name="Normalny 59 20 5" xfId="39084"/>
    <cellStyle name="Normalny 59 20 6" xfId="39085"/>
    <cellStyle name="Normalny 59 21" xfId="39086"/>
    <cellStyle name="Normalny 59 21 2" xfId="39087"/>
    <cellStyle name="Normalny 59 21 3" xfId="39088"/>
    <cellStyle name="Normalny 59 21 4" xfId="39089"/>
    <cellStyle name="Normalny 59 21 5" xfId="39090"/>
    <cellStyle name="Normalny 59 21 6" xfId="39091"/>
    <cellStyle name="Normalny 59 22" xfId="39092"/>
    <cellStyle name="Normalny 59 22 2" xfId="39093"/>
    <cellStyle name="Normalny 59 22 3" xfId="39094"/>
    <cellStyle name="Normalny 59 22 4" xfId="39095"/>
    <cellStyle name="Normalny 59 22 5" xfId="39096"/>
    <cellStyle name="Normalny 59 22 6" xfId="39097"/>
    <cellStyle name="Normalny 59 23" xfId="39098"/>
    <cellStyle name="Normalny 59 23 2" xfId="39099"/>
    <cellStyle name="Normalny 59 23 3" xfId="39100"/>
    <cellStyle name="Normalny 59 23 4" xfId="39101"/>
    <cellStyle name="Normalny 59 23 5" xfId="39102"/>
    <cellStyle name="Normalny 59 23 6" xfId="39103"/>
    <cellStyle name="Normalny 59 24" xfId="39104"/>
    <cellStyle name="Normalny 59 24 2" xfId="39105"/>
    <cellStyle name="Normalny 59 24 3" xfId="39106"/>
    <cellStyle name="Normalny 59 24 4" xfId="39107"/>
    <cellStyle name="Normalny 59 24 5" xfId="39108"/>
    <cellStyle name="Normalny 59 24 6" xfId="39109"/>
    <cellStyle name="Normalny 59 25" xfId="39110"/>
    <cellStyle name="Normalny 59 25 2" xfId="39111"/>
    <cellStyle name="Normalny 59 25 3" xfId="39112"/>
    <cellStyle name="Normalny 59 25 4" xfId="39113"/>
    <cellStyle name="Normalny 59 25 5" xfId="39114"/>
    <cellStyle name="Normalny 59 25 6" xfId="39115"/>
    <cellStyle name="Normalny 59 26" xfId="39116"/>
    <cellStyle name="Normalny 59 26 2" xfId="39117"/>
    <cellStyle name="Normalny 59 26 3" xfId="39118"/>
    <cellStyle name="Normalny 59 26 4" xfId="39119"/>
    <cellStyle name="Normalny 59 26 5" xfId="39120"/>
    <cellStyle name="Normalny 59 26 6" xfId="39121"/>
    <cellStyle name="Normalny 59 27" xfId="39122"/>
    <cellStyle name="Normalny 59 27 2" xfId="39123"/>
    <cellStyle name="Normalny 59 27 3" xfId="39124"/>
    <cellStyle name="Normalny 59 27 4" xfId="39125"/>
    <cellStyle name="Normalny 59 27 5" xfId="39126"/>
    <cellStyle name="Normalny 59 27 6" xfId="39127"/>
    <cellStyle name="Normalny 59 28" xfId="39128"/>
    <cellStyle name="Normalny 59 28 2" xfId="39129"/>
    <cellStyle name="Normalny 59 28 3" xfId="39130"/>
    <cellStyle name="Normalny 59 28 4" xfId="39131"/>
    <cellStyle name="Normalny 59 28 5" xfId="39132"/>
    <cellStyle name="Normalny 59 28 6" xfId="39133"/>
    <cellStyle name="Normalny 59 29" xfId="39134"/>
    <cellStyle name="Normalny 59 29 2" xfId="39135"/>
    <cellStyle name="Normalny 59 29 3" xfId="39136"/>
    <cellStyle name="Normalny 59 29 4" xfId="39137"/>
    <cellStyle name="Normalny 59 29 5" xfId="39138"/>
    <cellStyle name="Normalny 59 29 6" xfId="39139"/>
    <cellStyle name="Normalny 59 3" xfId="39140"/>
    <cellStyle name="Normalny 59 30" xfId="39141"/>
    <cellStyle name="Normalny 59 30 2" xfId="39142"/>
    <cellStyle name="Normalny 59 30 3" xfId="39143"/>
    <cellStyle name="Normalny 59 30 4" xfId="39144"/>
    <cellStyle name="Normalny 59 30 5" xfId="39145"/>
    <cellStyle name="Normalny 59 30 6" xfId="39146"/>
    <cellStyle name="Normalny 59 31" xfId="39147"/>
    <cellStyle name="Normalny 59 31 2" xfId="39148"/>
    <cellStyle name="Normalny 59 31 3" xfId="39149"/>
    <cellStyle name="Normalny 59 31 4" xfId="39150"/>
    <cellStyle name="Normalny 59 31 5" xfId="39151"/>
    <cellStyle name="Normalny 59 31 6" xfId="39152"/>
    <cellStyle name="Normalny 59 32" xfId="39153"/>
    <cellStyle name="Normalny 59 32 2" xfId="39154"/>
    <cellStyle name="Normalny 59 32 3" xfId="39155"/>
    <cellStyle name="Normalny 59 32 4" xfId="39156"/>
    <cellStyle name="Normalny 59 32 5" xfId="39157"/>
    <cellStyle name="Normalny 59 32 6" xfId="39158"/>
    <cellStyle name="Normalny 59 33" xfId="39159"/>
    <cellStyle name="Normalny 59 33 2" xfId="39160"/>
    <cellStyle name="Normalny 59 33 3" xfId="39161"/>
    <cellStyle name="Normalny 59 33 4" xfId="39162"/>
    <cellStyle name="Normalny 59 33 5" xfId="39163"/>
    <cellStyle name="Normalny 59 33 6" xfId="39164"/>
    <cellStyle name="Normalny 59 34" xfId="39165"/>
    <cellStyle name="Normalny 59 34 2" xfId="39166"/>
    <cellStyle name="Normalny 59 34 3" xfId="39167"/>
    <cellStyle name="Normalny 59 34 4" xfId="39168"/>
    <cellStyle name="Normalny 59 34 5" xfId="39169"/>
    <cellStyle name="Normalny 59 34 6" xfId="39170"/>
    <cellStyle name="Normalny 59 35" xfId="39171"/>
    <cellStyle name="Normalny 59 35 2" xfId="39172"/>
    <cellStyle name="Normalny 59 35 3" xfId="39173"/>
    <cellStyle name="Normalny 59 35 4" xfId="39174"/>
    <cellStyle name="Normalny 59 35 5" xfId="39175"/>
    <cellStyle name="Normalny 59 35 6" xfId="39176"/>
    <cellStyle name="Normalny 59 36" xfId="39177"/>
    <cellStyle name="Normalny 59 36 2" xfId="39178"/>
    <cellStyle name="Normalny 59 36 3" xfId="39179"/>
    <cellStyle name="Normalny 59 36 4" xfId="39180"/>
    <cellStyle name="Normalny 59 36 5" xfId="39181"/>
    <cellStyle name="Normalny 59 36 6" xfId="39182"/>
    <cellStyle name="Normalny 59 37" xfId="39183"/>
    <cellStyle name="Normalny 59 37 2" xfId="39184"/>
    <cellStyle name="Normalny 59 37 3" xfId="39185"/>
    <cellStyle name="Normalny 59 37 4" xfId="39186"/>
    <cellStyle name="Normalny 59 37 5" xfId="39187"/>
    <cellStyle name="Normalny 59 37 6" xfId="39188"/>
    <cellStyle name="Normalny 59 38" xfId="39189"/>
    <cellStyle name="Normalny 59 38 2" xfId="39190"/>
    <cellStyle name="Normalny 59 38 3" xfId="39191"/>
    <cellStyle name="Normalny 59 38 4" xfId="39192"/>
    <cellStyle name="Normalny 59 38 5" xfId="39193"/>
    <cellStyle name="Normalny 59 38 6" xfId="39194"/>
    <cellStyle name="Normalny 59 39" xfId="39195"/>
    <cellStyle name="Normalny 59 39 2" xfId="39196"/>
    <cellStyle name="Normalny 59 39 3" xfId="39197"/>
    <cellStyle name="Normalny 59 39 4" xfId="39198"/>
    <cellStyle name="Normalny 59 39 5" xfId="39199"/>
    <cellStyle name="Normalny 59 39 6" xfId="39200"/>
    <cellStyle name="Normalny 59 4" xfId="39201"/>
    <cellStyle name="Normalny 59 40" xfId="39202"/>
    <cellStyle name="Normalny 59 40 2" xfId="39203"/>
    <cellStyle name="Normalny 59 40 3" xfId="39204"/>
    <cellStyle name="Normalny 59 40 4" xfId="39205"/>
    <cellStyle name="Normalny 59 40 5" xfId="39206"/>
    <cellStyle name="Normalny 59 40 6" xfId="39207"/>
    <cellStyle name="Normalny 59 41" xfId="39208"/>
    <cellStyle name="Normalny 59 41 2" xfId="39209"/>
    <cellStyle name="Normalny 59 41 3" xfId="39210"/>
    <cellStyle name="Normalny 59 41 4" xfId="39211"/>
    <cellStyle name="Normalny 59 41 5" xfId="39212"/>
    <cellStyle name="Normalny 59 41 6" xfId="39213"/>
    <cellStyle name="Normalny 59 42" xfId="39214"/>
    <cellStyle name="Normalny 59 42 2" xfId="39215"/>
    <cellStyle name="Normalny 59 42 3" xfId="39216"/>
    <cellStyle name="Normalny 59 42 4" xfId="39217"/>
    <cellStyle name="Normalny 59 42 5" xfId="39218"/>
    <cellStyle name="Normalny 59 42 6" xfId="39219"/>
    <cellStyle name="Normalny 59 43" xfId="39220"/>
    <cellStyle name="Normalny 59 43 2" xfId="39221"/>
    <cellStyle name="Normalny 59 43 3" xfId="39222"/>
    <cellStyle name="Normalny 59 43 4" xfId="39223"/>
    <cellStyle name="Normalny 59 43 5" xfId="39224"/>
    <cellStyle name="Normalny 59 43 6" xfId="39225"/>
    <cellStyle name="Normalny 59 44" xfId="39226"/>
    <cellStyle name="Normalny 59 44 2" xfId="39227"/>
    <cellStyle name="Normalny 59 44 3" xfId="39228"/>
    <cellStyle name="Normalny 59 44 4" xfId="39229"/>
    <cellStyle name="Normalny 59 44 5" xfId="39230"/>
    <cellStyle name="Normalny 59 44 6" xfId="39231"/>
    <cellStyle name="Normalny 59 45" xfId="39232"/>
    <cellStyle name="Normalny 59 45 2" xfId="39233"/>
    <cellStyle name="Normalny 59 45 3" xfId="39234"/>
    <cellStyle name="Normalny 59 45 4" xfId="39235"/>
    <cellStyle name="Normalny 59 45 5" xfId="39236"/>
    <cellStyle name="Normalny 59 45 6" xfId="39237"/>
    <cellStyle name="Normalny 59 46" xfId="39238"/>
    <cellStyle name="Normalny 59 46 2" xfId="39239"/>
    <cellStyle name="Normalny 59 46 3" xfId="39240"/>
    <cellStyle name="Normalny 59 46 4" xfId="39241"/>
    <cellStyle name="Normalny 59 46 5" xfId="39242"/>
    <cellStyle name="Normalny 59 46 6" xfId="39243"/>
    <cellStyle name="Normalny 59 47" xfId="39244"/>
    <cellStyle name="Normalny 59 47 2" xfId="39245"/>
    <cellStyle name="Normalny 59 47 3" xfId="39246"/>
    <cellStyle name="Normalny 59 47 4" xfId="39247"/>
    <cellStyle name="Normalny 59 47 5" xfId="39248"/>
    <cellStyle name="Normalny 59 47 6" xfId="39249"/>
    <cellStyle name="Normalny 59 48" xfId="39250"/>
    <cellStyle name="Normalny 59 48 2" xfId="39251"/>
    <cellStyle name="Normalny 59 48 3" xfId="39252"/>
    <cellStyle name="Normalny 59 48 4" xfId="39253"/>
    <cellStyle name="Normalny 59 48 5" xfId="39254"/>
    <cellStyle name="Normalny 59 48 6" xfId="39255"/>
    <cellStyle name="Normalny 59 49" xfId="39256"/>
    <cellStyle name="Normalny 59 49 2" xfId="39257"/>
    <cellStyle name="Normalny 59 49 3" xfId="39258"/>
    <cellStyle name="Normalny 59 49 4" xfId="39259"/>
    <cellStyle name="Normalny 59 49 5" xfId="39260"/>
    <cellStyle name="Normalny 59 49 6" xfId="39261"/>
    <cellStyle name="Normalny 59 5" xfId="39262"/>
    <cellStyle name="Normalny 59 5 10" xfId="39263"/>
    <cellStyle name="Normalny 59 5 10 10" xfId="39264"/>
    <cellStyle name="Normalny 59 5 10 10 2" xfId="39265"/>
    <cellStyle name="Normalny 59 5 10 10 3" xfId="39266"/>
    <cellStyle name="Normalny 59 5 10 10 4" xfId="39267"/>
    <cellStyle name="Normalny 59 5 10 10 5" xfId="39268"/>
    <cellStyle name="Normalny 59 5 10 10 6" xfId="39269"/>
    <cellStyle name="Normalny 59 5 10 11" xfId="39270"/>
    <cellStyle name="Normalny 59 5 10 11 2" xfId="39271"/>
    <cellStyle name="Normalny 59 5 10 11 3" xfId="39272"/>
    <cellStyle name="Normalny 59 5 10 11 4" xfId="39273"/>
    <cellStyle name="Normalny 59 5 10 11 5" xfId="39274"/>
    <cellStyle name="Normalny 59 5 10 11 6" xfId="39275"/>
    <cellStyle name="Normalny 59 5 10 12" xfId="39276"/>
    <cellStyle name="Normalny 59 5 10 12 2" xfId="39277"/>
    <cellStyle name="Normalny 59 5 10 12 3" xfId="39278"/>
    <cellStyle name="Normalny 59 5 10 12 4" xfId="39279"/>
    <cellStyle name="Normalny 59 5 10 12 5" xfId="39280"/>
    <cellStyle name="Normalny 59 5 10 12 6" xfId="39281"/>
    <cellStyle name="Normalny 59 5 10 13" xfId="39282"/>
    <cellStyle name="Normalny 59 5 10 13 2" xfId="39283"/>
    <cellStyle name="Normalny 59 5 10 13 3" xfId="39284"/>
    <cellStyle name="Normalny 59 5 10 13 4" xfId="39285"/>
    <cellStyle name="Normalny 59 5 10 13 5" xfId="39286"/>
    <cellStyle name="Normalny 59 5 10 13 6" xfId="39287"/>
    <cellStyle name="Normalny 59 5 10 14" xfId="39288"/>
    <cellStyle name="Normalny 59 5 10 14 2" xfId="39289"/>
    <cellStyle name="Normalny 59 5 10 14 3" xfId="39290"/>
    <cellStyle name="Normalny 59 5 10 14 4" xfId="39291"/>
    <cellStyle name="Normalny 59 5 10 14 5" xfId="39292"/>
    <cellStyle name="Normalny 59 5 10 14 6" xfId="39293"/>
    <cellStyle name="Normalny 59 5 10 15" xfId="39294"/>
    <cellStyle name="Normalny 59 5 10 15 2" xfId="39295"/>
    <cellStyle name="Normalny 59 5 10 15 3" xfId="39296"/>
    <cellStyle name="Normalny 59 5 10 15 4" xfId="39297"/>
    <cellStyle name="Normalny 59 5 10 15 5" xfId="39298"/>
    <cellStyle name="Normalny 59 5 10 15 6" xfId="39299"/>
    <cellStyle name="Normalny 59 5 10 16" xfId="39300"/>
    <cellStyle name="Normalny 59 5 10 16 2" xfId="39301"/>
    <cellStyle name="Normalny 59 5 10 16 3" xfId="39302"/>
    <cellStyle name="Normalny 59 5 10 16 4" xfId="39303"/>
    <cellStyle name="Normalny 59 5 10 16 5" xfId="39304"/>
    <cellStyle name="Normalny 59 5 10 16 6" xfId="39305"/>
    <cellStyle name="Normalny 59 5 10 17" xfId="39306"/>
    <cellStyle name="Normalny 59 5 10 17 2" xfId="39307"/>
    <cellStyle name="Normalny 59 5 10 17 3" xfId="39308"/>
    <cellStyle name="Normalny 59 5 10 17 4" xfId="39309"/>
    <cellStyle name="Normalny 59 5 10 17 5" xfId="39310"/>
    <cellStyle name="Normalny 59 5 10 17 6" xfId="39311"/>
    <cellStyle name="Normalny 59 5 10 18" xfId="39312"/>
    <cellStyle name="Normalny 59 5 10 18 2" xfId="39313"/>
    <cellStyle name="Normalny 59 5 10 18 3" xfId="39314"/>
    <cellStyle name="Normalny 59 5 10 18 4" xfId="39315"/>
    <cellStyle name="Normalny 59 5 10 18 5" xfId="39316"/>
    <cellStyle name="Normalny 59 5 10 18 6" xfId="39317"/>
    <cellStyle name="Normalny 59 5 10 19" xfId="39318"/>
    <cellStyle name="Normalny 59 5 10 19 2" xfId="39319"/>
    <cellStyle name="Normalny 59 5 10 19 3" xfId="39320"/>
    <cellStyle name="Normalny 59 5 10 19 4" xfId="39321"/>
    <cellStyle name="Normalny 59 5 10 19 5" xfId="39322"/>
    <cellStyle name="Normalny 59 5 10 19 6" xfId="39323"/>
    <cellStyle name="Normalny 59 5 10 2" xfId="39324"/>
    <cellStyle name="Normalny 59 5 10 2 10" xfId="39325"/>
    <cellStyle name="Normalny 59 5 10 2 11" xfId="39326"/>
    <cellStyle name="Normalny 59 5 10 2 12" xfId="39327"/>
    <cellStyle name="Normalny 59 5 10 2 13" xfId="39328"/>
    <cellStyle name="Normalny 59 5 10 2 14" xfId="39329"/>
    <cellStyle name="Normalny 59 5 10 2 15" xfId="39330"/>
    <cellStyle name="Normalny 59 5 10 2 16" xfId="39331"/>
    <cellStyle name="Normalny 59 5 10 2 17" xfId="39332"/>
    <cellStyle name="Normalny 59 5 10 2 18" xfId="39333"/>
    <cellStyle name="Normalny 59 5 10 2 19" xfId="39334"/>
    <cellStyle name="Normalny 59 5 10 2 2" xfId="39335"/>
    <cellStyle name="Normalny 59 5 10 2 2 2" xfId="39336"/>
    <cellStyle name="Normalny 59 5 10 2 2 3" xfId="39337"/>
    <cellStyle name="Normalny 59 5 10 2 2 4" xfId="39338"/>
    <cellStyle name="Normalny 59 5 10 2 2 5" xfId="39339"/>
    <cellStyle name="Normalny 59 5 10 2 2 6" xfId="39340"/>
    <cellStyle name="Normalny 59 5 10 2 2 7" xfId="39341"/>
    <cellStyle name="Normalny 59 5 10 2 20" xfId="39342"/>
    <cellStyle name="Normalny 59 5 10 2 21" xfId="39343"/>
    <cellStyle name="Normalny 59 5 10 2 22" xfId="39344"/>
    <cellStyle name="Normalny 59 5 10 2 23" xfId="39345"/>
    <cellStyle name="Normalny 59 5 10 2 24" xfId="39346"/>
    <cellStyle name="Normalny 59 5 10 2 3" xfId="39347"/>
    <cellStyle name="Normalny 59 5 10 2 4" xfId="39348"/>
    <cellStyle name="Normalny 59 5 10 2 5" xfId="39349"/>
    <cellStyle name="Normalny 59 5 10 2 6" xfId="39350"/>
    <cellStyle name="Normalny 59 5 10 2 7" xfId="39351"/>
    <cellStyle name="Normalny 59 5 10 2 8" xfId="39352"/>
    <cellStyle name="Normalny 59 5 10 2 9" xfId="39353"/>
    <cellStyle name="Normalny 59 5 10 20" xfId="39354"/>
    <cellStyle name="Normalny 59 5 10 20 2" xfId="39355"/>
    <cellStyle name="Normalny 59 5 10 20 3" xfId="39356"/>
    <cellStyle name="Normalny 59 5 10 20 4" xfId="39357"/>
    <cellStyle name="Normalny 59 5 10 20 5" xfId="39358"/>
    <cellStyle name="Normalny 59 5 10 20 6" xfId="39359"/>
    <cellStyle name="Normalny 59 5 10 21" xfId="39360"/>
    <cellStyle name="Normalny 59 5 10 21 2" xfId="39361"/>
    <cellStyle name="Normalny 59 5 10 21 3" xfId="39362"/>
    <cellStyle name="Normalny 59 5 10 21 4" xfId="39363"/>
    <cellStyle name="Normalny 59 5 10 21 5" xfId="39364"/>
    <cellStyle name="Normalny 59 5 10 21 6" xfId="39365"/>
    <cellStyle name="Normalny 59 5 10 22" xfId="39366"/>
    <cellStyle name="Normalny 59 5 10 22 2" xfId="39367"/>
    <cellStyle name="Normalny 59 5 10 22 3" xfId="39368"/>
    <cellStyle name="Normalny 59 5 10 22 4" xfId="39369"/>
    <cellStyle name="Normalny 59 5 10 22 5" xfId="39370"/>
    <cellStyle name="Normalny 59 5 10 22 6" xfId="39371"/>
    <cellStyle name="Normalny 59 5 10 23" xfId="39372"/>
    <cellStyle name="Normalny 59 5 10 23 2" xfId="39373"/>
    <cellStyle name="Normalny 59 5 10 23 3" xfId="39374"/>
    <cellStyle name="Normalny 59 5 10 23 4" xfId="39375"/>
    <cellStyle name="Normalny 59 5 10 23 5" xfId="39376"/>
    <cellStyle name="Normalny 59 5 10 23 6" xfId="39377"/>
    <cellStyle name="Normalny 59 5 10 24" xfId="39378"/>
    <cellStyle name="Normalny 59 5 10 24 2" xfId="39379"/>
    <cellStyle name="Normalny 59 5 10 24 3" xfId="39380"/>
    <cellStyle name="Normalny 59 5 10 24 4" xfId="39381"/>
    <cellStyle name="Normalny 59 5 10 24 5" xfId="39382"/>
    <cellStyle name="Normalny 59 5 10 24 6" xfId="39383"/>
    <cellStyle name="Normalny 59 5 10 25" xfId="39384"/>
    <cellStyle name="Normalny 59 5 10 25 2" xfId="39385"/>
    <cellStyle name="Normalny 59 5 10 25 3" xfId="39386"/>
    <cellStyle name="Normalny 59 5 10 25 4" xfId="39387"/>
    <cellStyle name="Normalny 59 5 10 25 5" xfId="39388"/>
    <cellStyle name="Normalny 59 5 10 25 6" xfId="39389"/>
    <cellStyle name="Normalny 59 5 10 26" xfId="39390"/>
    <cellStyle name="Normalny 59 5 10 26 2" xfId="39391"/>
    <cellStyle name="Normalny 59 5 10 26 3" xfId="39392"/>
    <cellStyle name="Normalny 59 5 10 26 4" xfId="39393"/>
    <cellStyle name="Normalny 59 5 10 26 5" xfId="39394"/>
    <cellStyle name="Normalny 59 5 10 26 6" xfId="39395"/>
    <cellStyle name="Normalny 59 5 10 27" xfId="39396"/>
    <cellStyle name="Normalny 59 5 10 28" xfId="39397"/>
    <cellStyle name="Normalny 59 5 10 29" xfId="39398"/>
    <cellStyle name="Normalny 59 5 10 3" xfId="39399"/>
    <cellStyle name="Normalny 59 5 10 30" xfId="39400"/>
    <cellStyle name="Normalny 59 5 10 31" xfId="39401"/>
    <cellStyle name="Normalny 59 5 10 32" xfId="39402"/>
    <cellStyle name="Normalny 59 5 10 33" xfId="39403"/>
    <cellStyle name="Normalny 59 5 10 4" xfId="39404"/>
    <cellStyle name="Normalny 59 5 10 5" xfId="39405"/>
    <cellStyle name="Normalny 59 5 10 5 2" xfId="39406"/>
    <cellStyle name="Normalny 59 5 10 5 2 2" xfId="39407"/>
    <cellStyle name="Normalny 59 5 10 5 2 3" xfId="39408"/>
    <cellStyle name="Normalny 59 5 10 5 2 4" xfId="39409"/>
    <cellStyle name="Normalny 59 5 10 5 2 5" xfId="39410"/>
    <cellStyle name="Normalny 59 5 10 5 2 6" xfId="39411"/>
    <cellStyle name="Normalny 59 5 10 6" xfId="39412"/>
    <cellStyle name="Normalny 59 5 10 6 2" xfId="39413"/>
    <cellStyle name="Normalny 59 5 10 6 3" xfId="39414"/>
    <cellStyle name="Normalny 59 5 10 6 4" xfId="39415"/>
    <cellStyle name="Normalny 59 5 10 6 5" xfId="39416"/>
    <cellStyle name="Normalny 59 5 10 6 6" xfId="39417"/>
    <cellStyle name="Normalny 59 5 10 7" xfId="39418"/>
    <cellStyle name="Normalny 59 5 10 7 2" xfId="39419"/>
    <cellStyle name="Normalny 59 5 10 7 3" xfId="39420"/>
    <cellStyle name="Normalny 59 5 10 7 4" xfId="39421"/>
    <cellStyle name="Normalny 59 5 10 7 5" xfId="39422"/>
    <cellStyle name="Normalny 59 5 10 7 6" xfId="39423"/>
    <cellStyle name="Normalny 59 5 10 8" xfId="39424"/>
    <cellStyle name="Normalny 59 5 10 8 2" xfId="39425"/>
    <cellStyle name="Normalny 59 5 10 8 3" xfId="39426"/>
    <cellStyle name="Normalny 59 5 10 8 4" xfId="39427"/>
    <cellStyle name="Normalny 59 5 10 8 5" xfId="39428"/>
    <cellStyle name="Normalny 59 5 10 8 6" xfId="39429"/>
    <cellStyle name="Normalny 59 5 10 9" xfId="39430"/>
    <cellStyle name="Normalny 59 5 10 9 2" xfId="39431"/>
    <cellStyle name="Normalny 59 5 10 9 3" xfId="39432"/>
    <cellStyle name="Normalny 59 5 10 9 4" xfId="39433"/>
    <cellStyle name="Normalny 59 5 10 9 5" xfId="39434"/>
    <cellStyle name="Normalny 59 5 10 9 6" xfId="39435"/>
    <cellStyle name="Normalny 59 5 100" xfId="39436"/>
    <cellStyle name="Normalny 59 5 101" xfId="39437"/>
    <cellStyle name="Normalny 59 5 102" xfId="39438"/>
    <cellStyle name="Normalny 59 5 103" xfId="39439"/>
    <cellStyle name="Normalny 59 5 104" xfId="39440"/>
    <cellStyle name="Normalny 59 5 105" xfId="39441"/>
    <cellStyle name="Normalny 59 5 106" xfId="39442"/>
    <cellStyle name="Normalny 59 5 107" xfId="39443"/>
    <cellStyle name="Normalny 59 5 108" xfId="39444"/>
    <cellStyle name="Normalny 59 5 109" xfId="39445"/>
    <cellStyle name="Normalny 59 5 11" xfId="39446"/>
    <cellStyle name="Normalny 59 5 110" xfId="39447"/>
    <cellStyle name="Normalny 59 5 111" xfId="39448"/>
    <cellStyle name="Normalny 59 5 112" xfId="39449"/>
    <cellStyle name="Normalny 59 5 113" xfId="39450"/>
    <cellStyle name="Normalny 59 5 114" xfId="39451"/>
    <cellStyle name="Normalny 59 5 115" xfId="39452"/>
    <cellStyle name="Normalny 59 5 116" xfId="39453"/>
    <cellStyle name="Normalny 59 5 116 2" xfId="39454"/>
    <cellStyle name="Normalny 59 5 116 3" xfId="39455"/>
    <cellStyle name="Normalny 59 5 116 4" xfId="39456"/>
    <cellStyle name="Normalny 59 5 116 5" xfId="39457"/>
    <cellStyle name="Normalny 59 5 116 6" xfId="39458"/>
    <cellStyle name="Normalny 59 5 117" xfId="39459"/>
    <cellStyle name="Normalny 59 5 117 2" xfId="39460"/>
    <cellStyle name="Normalny 59 5 117 3" xfId="39461"/>
    <cellStyle name="Normalny 59 5 117 4" xfId="39462"/>
    <cellStyle name="Normalny 59 5 117 5" xfId="39463"/>
    <cellStyle name="Normalny 59 5 117 6" xfId="39464"/>
    <cellStyle name="Normalny 59 5 12" xfId="39465"/>
    <cellStyle name="Normalny 59 5 13" xfId="39466"/>
    <cellStyle name="Normalny 59 5 14" xfId="39467"/>
    <cellStyle name="Normalny 59 5 15" xfId="39468"/>
    <cellStyle name="Normalny 59 5 16" xfId="39469"/>
    <cellStyle name="Normalny 59 5 17" xfId="39470"/>
    <cellStyle name="Normalny 59 5 18" xfId="39471"/>
    <cellStyle name="Normalny 59 5 19" xfId="39472"/>
    <cellStyle name="Normalny 59 5 2" xfId="39473"/>
    <cellStyle name="Normalny 59 5 2 10" xfId="39474"/>
    <cellStyle name="Normalny 59 5 2 10 2" xfId="39475"/>
    <cellStyle name="Normalny 59 5 2 10 3" xfId="39476"/>
    <cellStyle name="Normalny 59 5 2 10 4" xfId="39477"/>
    <cellStyle name="Normalny 59 5 2 10 5" xfId="39478"/>
    <cellStyle name="Normalny 59 5 2 10 6" xfId="39479"/>
    <cellStyle name="Normalny 59 5 2 100" xfId="39480"/>
    <cellStyle name="Normalny 59 5 2 100 2" xfId="39481"/>
    <cellStyle name="Normalny 59 5 2 100 3" xfId="39482"/>
    <cellStyle name="Normalny 59 5 2 100 4" xfId="39483"/>
    <cellStyle name="Normalny 59 5 2 100 5" xfId="39484"/>
    <cellStyle name="Normalny 59 5 2 100 6" xfId="39485"/>
    <cellStyle name="Normalny 59 5 2 101" xfId="39486"/>
    <cellStyle name="Normalny 59 5 2 101 2" xfId="39487"/>
    <cellStyle name="Normalny 59 5 2 101 3" xfId="39488"/>
    <cellStyle name="Normalny 59 5 2 101 4" xfId="39489"/>
    <cellStyle name="Normalny 59 5 2 101 5" xfId="39490"/>
    <cellStyle name="Normalny 59 5 2 101 6" xfId="39491"/>
    <cellStyle name="Normalny 59 5 2 102" xfId="39492"/>
    <cellStyle name="Normalny 59 5 2 102 2" xfId="39493"/>
    <cellStyle name="Normalny 59 5 2 102 3" xfId="39494"/>
    <cellStyle name="Normalny 59 5 2 102 4" xfId="39495"/>
    <cellStyle name="Normalny 59 5 2 102 5" xfId="39496"/>
    <cellStyle name="Normalny 59 5 2 102 6" xfId="39497"/>
    <cellStyle name="Normalny 59 5 2 103" xfId="39498"/>
    <cellStyle name="Normalny 59 5 2 103 2" xfId="39499"/>
    <cellStyle name="Normalny 59 5 2 103 3" xfId="39500"/>
    <cellStyle name="Normalny 59 5 2 103 4" xfId="39501"/>
    <cellStyle name="Normalny 59 5 2 103 5" xfId="39502"/>
    <cellStyle name="Normalny 59 5 2 103 6" xfId="39503"/>
    <cellStyle name="Normalny 59 5 2 104" xfId="39504"/>
    <cellStyle name="Normalny 59 5 2 104 2" xfId="39505"/>
    <cellStyle name="Normalny 59 5 2 104 3" xfId="39506"/>
    <cellStyle name="Normalny 59 5 2 104 4" xfId="39507"/>
    <cellStyle name="Normalny 59 5 2 104 5" xfId="39508"/>
    <cellStyle name="Normalny 59 5 2 104 6" xfId="39509"/>
    <cellStyle name="Normalny 59 5 2 105" xfId="39510"/>
    <cellStyle name="Normalny 59 5 2 105 2" xfId="39511"/>
    <cellStyle name="Normalny 59 5 2 105 3" xfId="39512"/>
    <cellStyle name="Normalny 59 5 2 105 4" xfId="39513"/>
    <cellStyle name="Normalny 59 5 2 105 5" xfId="39514"/>
    <cellStyle name="Normalny 59 5 2 105 6" xfId="39515"/>
    <cellStyle name="Normalny 59 5 2 106" xfId="39516"/>
    <cellStyle name="Normalny 59 5 2 106 2" xfId="39517"/>
    <cellStyle name="Normalny 59 5 2 106 3" xfId="39518"/>
    <cellStyle name="Normalny 59 5 2 106 4" xfId="39519"/>
    <cellStyle name="Normalny 59 5 2 106 5" xfId="39520"/>
    <cellStyle name="Normalny 59 5 2 106 6" xfId="39521"/>
    <cellStyle name="Normalny 59 5 2 107" xfId="39522"/>
    <cellStyle name="Normalny 59 5 2 107 2" xfId="39523"/>
    <cellStyle name="Normalny 59 5 2 107 3" xfId="39524"/>
    <cellStyle name="Normalny 59 5 2 107 4" xfId="39525"/>
    <cellStyle name="Normalny 59 5 2 107 5" xfId="39526"/>
    <cellStyle name="Normalny 59 5 2 107 6" xfId="39527"/>
    <cellStyle name="Normalny 59 5 2 108" xfId="39528"/>
    <cellStyle name="Normalny 59 5 2 108 2" xfId="39529"/>
    <cellStyle name="Normalny 59 5 2 108 3" xfId="39530"/>
    <cellStyle name="Normalny 59 5 2 108 4" xfId="39531"/>
    <cellStyle name="Normalny 59 5 2 108 5" xfId="39532"/>
    <cellStyle name="Normalny 59 5 2 108 6" xfId="39533"/>
    <cellStyle name="Normalny 59 5 2 109" xfId="39534"/>
    <cellStyle name="Normalny 59 5 2 11" xfId="39535"/>
    <cellStyle name="Normalny 59 5 2 11 2" xfId="39536"/>
    <cellStyle name="Normalny 59 5 2 11 3" xfId="39537"/>
    <cellStyle name="Normalny 59 5 2 11 4" xfId="39538"/>
    <cellStyle name="Normalny 59 5 2 11 5" xfId="39539"/>
    <cellStyle name="Normalny 59 5 2 11 6" xfId="39540"/>
    <cellStyle name="Normalny 59 5 2 110" xfId="39541"/>
    <cellStyle name="Normalny 59 5 2 111" xfId="39542"/>
    <cellStyle name="Normalny 59 5 2 112" xfId="39543"/>
    <cellStyle name="Normalny 59 5 2 113" xfId="39544"/>
    <cellStyle name="Normalny 59 5 2 114" xfId="39545"/>
    <cellStyle name="Normalny 59 5 2 115" xfId="39546"/>
    <cellStyle name="Normalny 59 5 2 12" xfId="39547"/>
    <cellStyle name="Normalny 59 5 2 12 2" xfId="39548"/>
    <cellStyle name="Normalny 59 5 2 12 3" xfId="39549"/>
    <cellStyle name="Normalny 59 5 2 12 4" xfId="39550"/>
    <cellStyle name="Normalny 59 5 2 12 5" xfId="39551"/>
    <cellStyle name="Normalny 59 5 2 12 6" xfId="39552"/>
    <cellStyle name="Normalny 59 5 2 13" xfId="39553"/>
    <cellStyle name="Normalny 59 5 2 13 2" xfId="39554"/>
    <cellStyle name="Normalny 59 5 2 13 3" xfId="39555"/>
    <cellStyle name="Normalny 59 5 2 13 4" xfId="39556"/>
    <cellStyle name="Normalny 59 5 2 13 5" xfId="39557"/>
    <cellStyle name="Normalny 59 5 2 13 6" xfId="39558"/>
    <cellStyle name="Normalny 59 5 2 14" xfId="39559"/>
    <cellStyle name="Normalny 59 5 2 14 2" xfId="39560"/>
    <cellStyle name="Normalny 59 5 2 14 3" xfId="39561"/>
    <cellStyle name="Normalny 59 5 2 14 4" xfId="39562"/>
    <cellStyle name="Normalny 59 5 2 14 5" xfId="39563"/>
    <cellStyle name="Normalny 59 5 2 14 6" xfId="39564"/>
    <cellStyle name="Normalny 59 5 2 15" xfId="39565"/>
    <cellStyle name="Normalny 59 5 2 15 2" xfId="39566"/>
    <cellStyle name="Normalny 59 5 2 15 3" xfId="39567"/>
    <cellStyle name="Normalny 59 5 2 15 4" xfId="39568"/>
    <cellStyle name="Normalny 59 5 2 15 5" xfId="39569"/>
    <cellStyle name="Normalny 59 5 2 15 6" xfId="39570"/>
    <cellStyle name="Normalny 59 5 2 16" xfId="39571"/>
    <cellStyle name="Normalny 59 5 2 16 2" xfId="39572"/>
    <cellStyle name="Normalny 59 5 2 16 3" xfId="39573"/>
    <cellStyle name="Normalny 59 5 2 16 4" xfId="39574"/>
    <cellStyle name="Normalny 59 5 2 16 5" xfId="39575"/>
    <cellStyle name="Normalny 59 5 2 16 6" xfId="39576"/>
    <cellStyle name="Normalny 59 5 2 17" xfId="39577"/>
    <cellStyle name="Normalny 59 5 2 17 2" xfId="39578"/>
    <cellStyle name="Normalny 59 5 2 17 3" xfId="39579"/>
    <cellStyle name="Normalny 59 5 2 17 4" xfId="39580"/>
    <cellStyle name="Normalny 59 5 2 17 5" xfId="39581"/>
    <cellStyle name="Normalny 59 5 2 17 6" xfId="39582"/>
    <cellStyle name="Normalny 59 5 2 18" xfId="39583"/>
    <cellStyle name="Normalny 59 5 2 18 2" xfId="39584"/>
    <cellStyle name="Normalny 59 5 2 18 3" xfId="39585"/>
    <cellStyle name="Normalny 59 5 2 18 4" xfId="39586"/>
    <cellStyle name="Normalny 59 5 2 18 5" xfId="39587"/>
    <cellStyle name="Normalny 59 5 2 18 6" xfId="39588"/>
    <cellStyle name="Normalny 59 5 2 19" xfId="39589"/>
    <cellStyle name="Normalny 59 5 2 19 2" xfId="39590"/>
    <cellStyle name="Normalny 59 5 2 19 3" xfId="39591"/>
    <cellStyle name="Normalny 59 5 2 19 4" xfId="39592"/>
    <cellStyle name="Normalny 59 5 2 19 5" xfId="39593"/>
    <cellStyle name="Normalny 59 5 2 19 6" xfId="39594"/>
    <cellStyle name="Normalny 59 5 2 2" xfId="39595"/>
    <cellStyle name="Normalny 59 5 2 2 10" xfId="39596"/>
    <cellStyle name="Normalny 59 5 2 2 11" xfId="39597"/>
    <cellStyle name="Normalny 59 5 2 2 12" xfId="39598"/>
    <cellStyle name="Normalny 59 5 2 2 13" xfId="39599"/>
    <cellStyle name="Normalny 59 5 2 2 14" xfId="39600"/>
    <cellStyle name="Normalny 59 5 2 2 15" xfId="39601"/>
    <cellStyle name="Normalny 59 5 2 2 16" xfId="39602"/>
    <cellStyle name="Normalny 59 5 2 2 17" xfId="39603"/>
    <cellStyle name="Normalny 59 5 2 2 18" xfId="39604"/>
    <cellStyle name="Normalny 59 5 2 2 19" xfId="39605"/>
    <cellStyle name="Normalny 59 5 2 2 2" xfId="39606"/>
    <cellStyle name="Normalny 59 5 2 2 2 10" xfId="39607"/>
    <cellStyle name="Normalny 59 5 2 2 2 10 2" xfId="39608"/>
    <cellStyle name="Normalny 59 5 2 2 2 10 3" xfId="39609"/>
    <cellStyle name="Normalny 59 5 2 2 2 10 4" xfId="39610"/>
    <cellStyle name="Normalny 59 5 2 2 2 10 5" xfId="39611"/>
    <cellStyle name="Normalny 59 5 2 2 2 10 6" xfId="39612"/>
    <cellStyle name="Normalny 59 5 2 2 2 11" xfId="39613"/>
    <cellStyle name="Normalny 59 5 2 2 2 11 2" xfId="39614"/>
    <cellStyle name="Normalny 59 5 2 2 2 11 3" xfId="39615"/>
    <cellStyle name="Normalny 59 5 2 2 2 11 4" xfId="39616"/>
    <cellStyle name="Normalny 59 5 2 2 2 11 5" xfId="39617"/>
    <cellStyle name="Normalny 59 5 2 2 2 11 6" xfId="39618"/>
    <cellStyle name="Normalny 59 5 2 2 2 12" xfId="39619"/>
    <cellStyle name="Normalny 59 5 2 2 2 12 2" xfId="39620"/>
    <cellStyle name="Normalny 59 5 2 2 2 12 3" xfId="39621"/>
    <cellStyle name="Normalny 59 5 2 2 2 12 4" xfId="39622"/>
    <cellStyle name="Normalny 59 5 2 2 2 12 5" xfId="39623"/>
    <cellStyle name="Normalny 59 5 2 2 2 12 6" xfId="39624"/>
    <cellStyle name="Normalny 59 5 2 2 2 13" xfId="39625"/>
    <cellStyle name="Normalny 59 5 2 2 2 13 2" xfId="39626"/>
    <cellStyle name="Normalny 59 5 2 2 2 13 3" xfId="39627"/>
    <cellStyle name="Normalny 59 5 2 2 2 13 4" xfId="39628"/>
    <cellStyle name="Normalny 59 5 2 2 2 13 5" xfId="39629"/>
    <cellStyle name="Normalny 59 5 2 2 2 13 6" xfId="39630"/>
    <cellStyle name="Normalny 59 5 2 2 2 14" xfId="39631"/>
    <cellStyle name="Normalny 59 5 2 2 2 14 2" xfId="39632"/>
    <cellStyle name="Normalny 59 5 2 2 2 14 3" xfId="39633"/>
    <cellStyle name="Normalny 59 5 2 2 2 14 4" xfId="39634"/>
    <cellStyle name="Normalny 59 5 2 2 2 14 5" xfId="39635"/>
    <cellStyle name="Normalny 59 5 2 2 2 14 6" xfId="39636"/>
    <cellStyle name="Normalny 59 5 2 2 2 15" xfId="39637"/>
    <cellStyle name="Normalny 59 5 2 2 2 15 2" xfId="39638"/>
    <cellStyle name="Normalny 59 5 2 2 2 15 3" xfId="39639"/>
    <cellStyle name="Normalny 59 5 2 2 2 15 4" xfId="39640"/>
    <cellStyle name="Normalny 59 5 2 2 2 15 5" xfId="39641"/>
    <cellStyle name="Normalny 59 5 2 2 2 15 6" xfId="39642"/>
    <cellStyle name="Normalny 59 5 2 2 2 16" xfId="39643"/>
    <cellStyle name="Normalny 59 5 2 2 2 16 2" xfId="39644"/>
    <cellStyle name="Normalny 59 5 2 2 2 16 3" xfId="39645"/>
    <cellStyle name="Normalny 59 5 2 2 2 16 4" xfId="39646"/>
    <cellStyle name="Normalny 59 5 2 2 2 16 5" xfId="39647"/>
    <cellStyle name="Normalny 59 5 2 2 2 16 6" xfId="39648"/>
    <cellStyle name="Normalny 59 5 2 2 2 17" xfId="39649"/>
    <cellStyle name="Normalny 59 5 2 2 2 17 2" xfId="39650"/>
    <cellStyle name="Normalny 59 5 2 2 2 17 3" xfId="39651"/>
    <cellStyle name="Normalny 59 5 2 2 2 17 4" xfId="39652"/>
    <cellStyle name="Normalny 59 5 2 2 2 17 5" xfId="39653"/>
    <cellStyle name="Normalny 59 5 2 2 2 17 6" xfId="39654"/>
    <cellStyle name="Normalny 59 5 2 2 2 18" xfId="39655"/>
    <cellStyle name="Normalny 59 5 2 2 2 18 2" xfId="39656"/>
    <cellStyle name="Normalny 59 5 2 2 2 18 3" xfId="39657"/>
    <cellStyle name="Normalny 59 5 2 2 2 18 4" xfId="39658"/>
    <cellStyle name="Normalny 59 5 2 2 2 18 5" xfId="39659"/>
    <cellStyle name="Normalny 59 5 2 2 2 18 6" xfId="39660"/>
    <cellStyle name="Normalny 59 5 2 2 2 19" xfId="39661"/>
    <cellStyle name="Normalny 59 5 2 2 2 19 2" xfId="39662"/>
    <cellStyle name="Normalny 59 5 2 2 2 19 3" xfId="39663"/>
    <cellStyle name="Normalny 59 5 2 2 2 19 4" xfId="39664"/>
    <cellStyle name="Normalny 59 5 2 2 2 19 5" xfId="39665"/>
    <cellStyle name="Normalny 59 5 2 2 2 19 6" xfId="39666"/>
    <cellStyle name="Normalny 59 5 2 2 2 2" xfId="39667"/>
    <cellStyle name="Normalny 59 5 2 2 2 2 2" xfId="39668"/>
    <cellStyle name="Normalny 59 5 2 2 2 2 2 2" xfId="39669"/>
    <cellStyle name="Normalny 59 5 2 2 2 2 2 3" xfId="39670"/>
    <cellStyle name="Normalny 59 5 2 2 2 2 2 4" xfId="39671"/>
    <cellStyle name="Normalny 59 5 2 2 2 2 2 5" xfId="39672"/>
    <cellStyle name="Normalny 59 5 2 2 2 2 2 6" xfId="39673"/>
    <cellStyle name="Normalny 59 5 2 2 2 20" xfId="39674"/>
    <cellStyle name="Normalny 59 5 2 2 2 20 2" xfId="39675"/>
    <cellStyle name="Normalny 59 5 2 2 2 20 3" xfId="39676"/>
    <cellStyle name="Normalny 59 5 2 2 2 20 4" xfId="39677"/>
    <cellStyle name="Normalny 59 5 2 2 2 20 5" xfId="39678"/>
    <cellStyle name="Normalny 59 5 2 2 2 20 6" xfId="39679"/>
    <cellStyle name="Normalny 59 5 2 2 2 21" xfId="39680"/>
    <cellStyle name="Normalny 59 5 2 2 2 21 2" xfId="39681"/>
    <cellStyle name="Normalny 59 5 2 2 2 21 3" xfId="39682"/>
    <cellStyle name="Normalny 59 5 2 2 2 21 4" xfId="39683"/>
    <cellStyle name="Normalny 59 5 2 2 2 21 5" xfId="39684"/>
    <cellStyle name="Normalny 59 5 2 2 2 21 6" xfId="39685"/>
    <cellStyle name="Normalny 59 5 2 2 2 22" xfId="39686"/>
    <cellStyle name="Normalny 59 5 2 2 2 22 2" xfId="39687"/>
    <cellStyle name="Normalny 59 5 2 2 2 22 3" xfId="39688"/>
    <cellStyle name="Normalny 59 5 2 2 2 22 4" xfId="39689"/>
    <cellStyle name="Normalny 59 5 2 2 2 22 5" xfId="39690"/>
    <cellStyle name="Normalny 59 5 2 2 2 22 6" xfId="39691"/>
    <cellStyle name="Normalny 59 5 2 2 2 23" xfId="39692"/>
    <cellStyle name="Normalny 59 5 2 2 2 23 2" xfId="39693"/>
    <cellStyle name="Normalny 59 5 2 2 2 23 3" xfId="39694"/>
    <cellStyle name="Normalny 59 5 2 2 2 23 4" xfId="39695"/>
    <cellStyle name="Normalny 59 5 2 2 2 23 5" xfId="39696"/>
    <cellStyle name="Normalny 59 5 2 2 2 23 6" xfId="39697"/>
    <cellStyle name="Normalny 59 5 2 2 2 24" xfId="39698"/>
    <cellStyle name="Normalny 59 5 2 2 2 24 2" xfId="39699"/>
    <cellStyle name="Normalny 59 5 2 2 2 24 3" xfId="39700"/>
    <cellStyle name="Normalny 59 5 2 2 2 24 4" xfId="39701"/>
    <cellStyle name="Normalny 59 5 2 2 2 24 5" xfId="39702"/>
    <cellStyle name="Normalny 59 5 2 2 2 24 6" xfId="39703"/>
    <cellStyle name="Normalny 59 5 2 2 2 25" xfId="39704"/>
    <cellStyle name="Normalny 59 5 2 2 2 26" xfId="39705"/>
    <cellStyle name="Normalny 59 5 2 2 2 27" xfId="39706"/>
    <cellStyle name="Normalny 59 5 2 2 2 28" xfId="39707"/>
    <cellStyle name="Normalny 59 5 2 2 2 29" xfId="39708"/>
    <cellStyle name="Normalny 59 5 2 2 2 3" xfId="39709"/>
    <cellStyle name="Normalny 59 5 2 2 2 3 2" xfId="39710"/>
    <cellStyle name="Normalny 59 5 2 2 2 3 3" xfId="39711"/>
    <cellStyle name="Normalny 59 5 2 2 2 3 4" xfId="39712"/>
    <cellStyle name="Normalny 59 5 2 2 2 3 5" xfId="39713"/>
    <cellStyle name="Normalny 59 5 2 2 2 3 6" xfId="39714"/>
    <cellStyle name="Normalny 59 5 2 2 2 4" xfId="39715"/>
    <cellStyle name="Normalny 59 5 2 2 2 4 2" xfId="39716"/>
    <cellStyle name="Normalny 59 5 2 2 2 4 3" xfId="39717"/>
    <cellStyle name="Normalny 59 5 2 2 2 4 4" xfId="39718"/>
    <cellStyle name="Normalny 59 5 2 2 2 4 5" xfId="39719"/>
    <cellStyle name="Normalny 59 5 2 2 2 4 6" xfId="39720"/>
    <cellStyle name="Normalny 59 5 2 2 2 5" xfId="39721"/>
    <cellStyle name="Normalny 59 5 2 2 2 5 2" xfId="39722"/>
    <cellStyle name="Normalny 59 5 2 2 2 5 3" xfId="39723"/>
    <cellStyle name="Normalny 59 5 2 2 2 5 4" xfId="39724"/>
    <cellStyle name="Normalny 59 5 2 2 2 5 5" xfId="39725"/>
    <cellStyle name="Normalny 59 5 2 2 2 5 6" xfId="39726"/>
    <cellStyle name="Normalny 59 5 2 2 2 6" xfId="39727"/>
    <cellStyle name="Normalny 59 5 2 2 2 6 2" xfId="39728"/>
    <cellStyle name="Normalny 59 5 2 2 2 6 3" xfId="39729"/>
    <cellStyle name="Normalny 59 5 2 2 2 6 4" xfId="39730"/>
    <cellStyle name="Normalny 59 5 2 2 2 6 5" xfId="39731"/>
    <cellStyle name="Normalny 59 5 2 2 2 6 6" xfId="39732"/>
    <cellStyle name="Normalny 59 5 2 2 2 7" xfId="39733"/>
    <cellStyle name="Normalny 59 5 2 2 2 7 2" xfId="39734"/>
    <cellStyle name="Normalny 59 5 2 2 2 7 3" xfId="39735"/>
    <cellStyle name="Normalny 59 5 2 2 2 7 4" xfId="39736"/>
    <cellStyle name="Normalny 59 5 2 2 2 7 5" xfId="39737"/>
    <cellStyle name="Normalny 59 5 2 2 2 7 6" xfId="39738"/>
    <cellStyle name="Normalny 59 5 2 2 2 8" xfId="39739"/>
    <cellStyle name="Normalny 59 5 2 2 2 8 2" xfId="39740"/>
    <cellStyle name="Normalny 59 5 2 2 2 8 3" xfId="39741"/>
    <cellStyle name="Normalny 59 5 2 2 2 8 4" xfId="39742"/>
    <cellStyle name="Normalny 59 5 2 2 2 8 5" xfId="39743"/>
    <cellStyle name="Normalny 59 5 2 2 2 8 6" xfId="39744"/>
    <cellStyle name="Normalny 59 5 2 2 2 9" xfId="39745"/>
    <cellStyle name="Normalny 59 5 2 2 2 9 2" xfId="39746"/>
    <cellStyle name="Normalny 59 5 2 2 2 9 3" xfId="39747"/>
    <cellStyle name="Normalny 59 5 2 2 2 9 4" xfId="39748"/>
    <cellStyle name="Normalny 59 5 2 2 2 9 5" xfId="39749"/>
    <cellStyle name="Normalny 59 5 2 2 2 9 6" xfId="39750"/>
    <cellStyle name="Normalny 59 5 2 2 20" xfId="39751"/>
    <cellStyle name="Normalny 59 5 2 2 21" xfId="39752"/>
    <cellStyle name="Normalny 59 5 2 2 22" xfId="39753"/>
    <cellStyle name="Normalny 59 5 2 2 23" xfId="39754"/>
    <cellStyle name="Normalny 59 5 2 2 24" xfId="39755"/>
    <cellStyle name="Normalny 59 5 2 2 25" xfId="39756"/>
    <cellStyle name="Normalny 59 5 2 2 26" xfId="39757"/>
    <cellStyle name="Normalny 59 5 2 2 27" xfId="39758"/>
    <cellStyle name="Normalny 59 5 2 2 27 2" xfId="39759"/>
    <cellStyle name="Normalny 59 5 2 2 27 3" xfId="39760"/>
    <cellStyle name="Normalny 59 5 2 2 27 4" xfId="39761"/>
    <cellStyle name="Normalny 59 5 2 2 27 5" xfId="39762"/>
    <cellStyle name="Normalny 59 5 2 2 27 6" xfId="39763"/>
    <cellStyle name="Normalny 59 5 2 2 28" xfId="39764"/>
    <cellStyle name="Normalny 59 5 2 2 28 2" xfId="39765"/>
    <cellStyle name="Normalny 59 5 2 2 28 3" xfId="39766"/>
    <cellStyle name="Normalny 59 5 2 2 28 4" xfId="39767"/>
    <cellStyle name="Normalny 59 5 2 2 28 5" xfId="39768"/>
    <cellStyle name="Normalny 59 5 2 2 28 6" xfId="39769"/>
    <cellStyle name="Normalny 59 5 2 2 3" xfId="39770"/>
    <cellStyle name="Normalny 59 5 2 2 3 2" xfId="39771"/>
    <cellStyle name="Normalny 59 5 2 2 3 3" xfId="39772"/>
    <cellStyle name="Normalny 59 5 2 2 3 4" xfId="39773"/>
    <cellStyle name="Normalny 59 5 2 2 3 5" xfId="39774"/>
    <cellStyle name="Normalny 59 5 2 2 3 6" xfId="39775"/>
    <cellStyle name="Normalny 59 5 2 2 4" xfId="39776"/>
    <cellStyle name="Normalny 59 5 2 2 4 2" xfId="39777"/>
    <cellStyle name="Normalny 59 5 2 2 4 3" xfId="39778"/>
    <cellStyle name="Normalny 59 5 2 2 4 4" xfId="39779"/>
    <cellStyle name="Normalny 59 5 2 2 4 5" xfId="39780"/>
    <cellStyle name="Normalny 59 5 2 2 4 6" xfId="39781"/>
    <cellStyle name="Normalny 59 5 2 2 5" xfId="39782"/>
    <cellStyle name="Normalny 59 5 2 2 5 2" xfId="39783"/>
    <cellStyle name="Normalny 59 5 2 2 5 3" xfId="39784"/>
    <cellStyle name="Normalny 59 5 2 2 5 4" xfId="39785"/>
    <cellStyle name="Normalny 59 5 2 2 5 5" xfId="39786"/>
    <cellStyle name="Normalny 59 5 2 2 5 6" xfId="39787"/>
    <cellStyle name="Normalny 59 5 2 2 5 7" xfId="39788"/>
    <cellStyle name="Normalny 59 5 2 2 6" xfId="39789"/>
    <cellStyle name="Normalny 59 5 2 2 7" xfId="39790"/>
    <cellStyle name="Normalny 59 5 2 2 8" xfId="39791"/>
    <cellStyle name="Normalny 59 5 2 2 9" xfId="39792"/>
    <cellStyle name="Normalny 59 5 2 20" xfId="39793"/>
    <cellStyle name="Normalny 59 5 2 20 2" xfId="39794"/>
    <cellStyle name="Normalny 59 5 2 20 3" xfId="39795"/>
    <cellStyle name="Normalny 59 5 2 20 4" xfId="39796"/>
    <cellStyle name="Normalny 59 5 2 20 5" xfId="39797"/>
    <cellStyle name="Normalny 59 5 2 20 6" xfId="39798"/>
    <cellStyle name="Normalny 59 5 2 21" xfId="39799"/>
    <cellStyle name="Normalny 59 5 2 21 2" xfId="39800"/>
    <cellStyle name="Normalny 59 5 2 21 3" xfId="39801"/>
    <cellStyle name="Normalny 59 5 2 21 4" xfId="39802"/>
    <cellStyle name="Normalny 59 5 2 21 5" xfId="39803"/>
    <cellStyle name="Normalny 59 5 2 21 6" xfId="39804"/>
    <cellStyle name="Normalny 59 5 2 22" xfId="39805"/>
    <cellStyle name="Normalny 59 5 2 22 2" xfId="39806"/>
    <cellStyle name="Normalny 59 5 2 22 3" xfId="39807"/>
    <cellStyle name="Normalny 59 5 2 22 4" xfId="39808"/>
    <cellStyle name="Normalny 59 5 2 22 5" xfId="39809"/>
    <cellStyle name="Normalny 59 5 2 22 6" xfId="39810"/>
    <cellStyle name="Normalny 59 5 2 23" xfId="39811"/>
    <cellStyle name="Normalny 59 5 2 23 2" xfId="39812"/>
    <cellStyle name="Normalny 59 5 2 23 3" xfId="39813"/>
    <cellStyle name="Normalny 59 5 2 23 4" xfId="39814"/>
    <cellStyle name="Normalny 59 5 2 23 5" xfId="39815"/>
    <cellStyle name="Normalny 59 5 2 23 6" xfId="39816"/>
    <cellStyle name="Normalny 59 5 2 24" xfId="39817"/>
    <cellStyle name="Normalny 59 5 2 24 2" xfId="39818"/>
    <cellStyle name="Normalny 59 5 2 24 3" xfId="39819"/>
    <cellStyle name="Normalny 59 5 2 24 4" xfId="39820"/>
    <cellStyle name="Normalny 59 5 2 24 5" xfId="39821"/>
    <cellStyle name="Normalny 59 5 2 24 6" xfId="39822"/>
    <cellStyle name="Normalny 59 5 2 25" xfId="39823"/>
    <cellStyle name="Normalny 59 5 2 25 2" xfId="39824"/>
    <cellStyle name="Normalny 59 5 2 25 3" xfId="39825"/>
    <cellStyle name="Normalny 59 5 2 25 4" xfId="39826"/>
    <cellStyle name="Normalny 59 5 2 25 5" xfId="39827"/>
    <cellStyle name="Normalny 59 5 2 25 6" xfId="39828"/>
    <cellStyle name="Normalny 59 5 2 26" xfId="39829"/>
    <cellStyle name="Normalny 59 5 2 26 2" xfId="39830"/>
    <cellStyle name="Normalny 59 5 2 26 3" xfId="39831"/>
    <cellStyle name="Normalny 59 5 2 26 4" xfId="39832"/>
    <cellStyle name="Normalny 59 5 2 26 5" xfId="39833"/>
    <cellStyle name="Normalny 59 5 2 26 6" xfId="39834"/>
    <cellStyle name="Normalny 59 5 2 27" xfId="39835"/>
    <cellStyle name="Normalny 59 5 2 27 2" xfId="39836"/>
    <cellStyle name="Normalny 59 5 2 27 3" xfId="39837"/>
    <cellStyle name="Normalny 59 5 2 27 4" xfId="39838"/>
    <cellStyle name="Normalny 59 5 2 27 5" xfId="39839"/>
    <cellStyle name="Normalny 59 5 2 27 6" xfId="39840"/>
    <cellStyle name="Normalny 59 5 2 28" xfId="39841"/>
    <cellStyle name="Normalny 59 5 2 28 2" xfId="39842"/>
    <cellStyle name="Normalny 59 5 2 28 3" xfId="39843"/>
    <cellStyle name="Normalny 59 5 2 28 4" xfId="39844"/>
    <cellStyle name="Normalny 59 5 2 28 5" xfId="39845"/>
    <cellStyle name="Normalny 59 5 2 28 6" xfId="39846"/>
    <cellStyle name="Normalny 59 5 2 29" xfId="39847"/>
    <cellStyle name="Normalny 59 5 2 29 2" xfId="39848"/>
    <cellStyle name="Normalny 59 5 2 29 3" xfId="39849"/>
    <cellStyle name="Normalny 59 5 2 29 4" xfId="39850"/>
    <cellStyle name="Normalny 59 5 2 29 5" xfId="39851"/>
    <cellStyle name="Normalny 59 5 2 29 6" xfId="39852"/>
    <cellStyle name="Normalny 59 5 2 3" xfId="39853"/>
    <cellStyle name="Normalny 59 5 2 3 2" xfId="39854"/>
    <cellStyle name="Normalny 59 5 2 3 3" xfId="39855"/>
    <cellStyle name="Normalny 59 5 2 3 4" xfId="39856"/>
    <cellStyle name="Normalny 59 5 2 3 5" xfId="39857"/>
    <cellStyle name="Normalny 59 5 2 3 6" xfId="39858"/>
    <cellStyle name="Normalny 59 5 2 30" xfId="39859"/>
    <cellStyle name="Normalny 59 5 2 30 2" xfId="39860"/>
    <cellStyle name="Normalny 59 5 2 30 3" xfId="39861"/>
    <cellStyle name="Normalny 59 5 2 30 4" xfId="39862"/>
    <cellStyle name="Normalny 59 5 2 30 5" xfId="39863"/>
    <cellStyle name="Normalny 59 5 2 30 6" xfId="39864"/>
    <cellStyle name="Normalny 59 5 2 31" xfId="39865"/>
    <cellStyle name="Normalny 59 5 2 31 2" xfId="39866"/>
    <cellStyle name="Normalny 59 5 2 31 3" xfId="39867"/>
    <cellStyle name="Normalny 59 5 2 31 4" xfId="39868"/>
    <cellStyle name="Normalny 59 5 2 31 5" xfId="39869"/>
    <cellStyle name="Normalny 59 5 2 31 6" xfId="39870"/>
    <cellStyle name="Normalny 59 5 2 32" xfId="39871"/>
    <cellStyle name="Normalny 59 5 2 32 2" xfId="39872"/>
    <cellStyle name="Normalny 59 5 2 32 3" xfId="39873"/>
    <cellStyle name="Normalny 59 5 2 32 4" xfId="39874"/>
    <cellStyle name="Normalny 59 5 2 32 5" xfId="39875"/>
    <cellStyle name="Normalny 59 5 2 32 6" xfId="39876"/>
    <cellStyle name="Normalny 59 5 2 33" xfId="39877"/>
    <cellStyle name="Normalny 59 5 2 33 2" xfId="39878"/>
    <cellStyle name="Normalny 59 5 2 33 3" xfId="39879"/>
    <cellStyle name="Normalny 59 5 2 33 4" xfId="39880"/>
    <cellStyle name="Normalny 59 5 2 33 5" xfId="39881"/>
    <cellStyle name="Normalny 59 5 2 33 6" xfId="39882"/>
    <cellStyle name="Normalny 59 5 2 34" xfId="39883"/>
    <cellStyle name="Normalny 59 5 2 34 2" xfId="39884"/>
    <cellStyle name="Normalny 59 5 2 34 3" xfId="39885"/>
    <cellStyle name="Normalny 59 5 2 34 4" xfId="39886"/>
    <cellStyle name="Normalny 59 5 2 34 5" xfId="39887"/>
    <cellStyle name="Normalny 59 5 2 34 6" xfId="39888"/>
    <cellStyle name="Normalny 59 5 2 35" xfId="39889"/>
    <cellStyle name="Normalny 59 5 2 35 2" xfId="39890"/>
    <cellStyle name="Normalny 59 5 2 35 3" xfId="39891"/>
    <cellStyle name="Normalny 59 5 2 35 4" xfId="39892"/>
    <cellStyle name="Normalny 59 5 2 35 5" xfId="39893"/>
    <cellStyle name="Normalny 59 5 2 35 6" xfId="39894"/>
    <cellStyle name="Normalny 59 5 2 36" xfId="39895"/>
    <cellStyle name="Normalny 59 5 2 36 2" xfId="39896"/>
    <cellStyle name="Normalny 59 5 2 36 3" xfId="39897"/>
    <cellStyle name="Normalny 59 5 2 36 4" xfId="39898"/>
    <cellStyle name="Normalny 59 5 2 36 5" xfId="39899"/>
    <cellStyle name="Normalny 59 5 2 36 6" xfId="39900"/>
    <cellStyle name="Normalny 59 5 2 37" xfId="39901"/>
    <cellStyle name="Normalny 59 5 2 37 2" xfId="39902"/>
    <cellStyle name="Normalny 59 5 2 37 3" xfId="39903"/>
    <cellStyle name="Normalny 59 5 2 37 4" xfId="39904"/>
    <cellStyle name="Normalny 59 5 2 37 5" xfId="39905"/>
    <cellStyle name="Normalny 59 5 2 37 6" xfId="39906"/>
    <cellStyle name="Normalny 59 5 2 38" xfId="39907"/>
    <cellStyle name="Normalny 59 5 2 38 2" xfId="39908"/>
    <cellStyle name="Normalny 59 5 2 38 3" xfId="39909"/>
    <cellStyle name="Normalny 59 5 2 38 4" xfId="39910"/>
    <cellStyle name="Normalny 59 5 2 38 5" xfId="39911"/>
    <cellStyle name="Normalny 59 5 2 38 6" xfId="39912"/>
    <cellStyle name="Normalny 59 5 2 39" xfId="39913"/>
    <cellStyle name="Normalny 59 5 2 39 2" xfId="39914"/>
    <cellStyle name="Normalny 59 5 2 39 3" xfId="39915"/>
    <cellStyle name="Normalny 59 5 2 39 4" xfId="39916"/>
    <cellStyle name="Normalny 59 5 2 39 5" xfId="39917"/>
    <cellStyle name="Normalny 59 5 2 39 6" xfId="39918"/>
    <cellStyle name="Normalny 59 5 2 4" xfId="39919"/>
    <cellStyle name="Normalny 59 5 2 4 2" xfId="39920"/>
    <cellStyle name="Normalny 59 5 2 4 3" xfId="39921"/>
    <cellStyle name="Normalny 59 5 2 4 4" xfId="39922"/>
    <cellStyle name="Normalny 59 5 2 4 5" xfId="39923"/>
    <cellStyle name="Normalny 59 5 2 4 6" xfId="39924"/>
    <cellStyle name="Normalny 59 5 2 40" xfId="39925"/>
    <cellStyle name="Normalny 59 5 2 40 2" xfId="39926"/>
    <cellStyle name="Normalny 59 5 2 40 3" xfId="39927"/>
    <cellStyle name="Normalny 59 5 2 40 4" xfId="39928"/>
    <cellStyle name="Normalny 59 5 2 40 5" xfId="39929"/>
    <cellStyle name="Normalny 59 5 2 40 6" xfId="39930"/>
    <cellStyle name="Normalny 59 5 2 41" xfId="39931"/>
    <cellStyle name="Normalny 59 5 2 41 2" xfId="39932"/>
    <cellStyle name="Normalny 59 5 2 41 3" xfId="39933"/>
    <cellStyle name="Normalny 59 5 2 41 4" xfId="39934"/>
    <cellStyle name="Normalny 59 5 2 41 5" xfId="39935"/>
    <cellStyle name="Normalny 59 5 2 41 6" xfId="39936"/>
    <cellStyle name="Normalny 59 5 2 42" xfId="39937"/>
    <cellStyle name="Normalny 59 5 2 42 2" xfId="39938"/>
    <cellStyle name="Normalny 59 5 2 42 3" xfId="39939"/>
    <cellStyle name="Normalny 59 5 2 42 4" xfId="39940"/>
    <cellStyle name="Normalny 59 5 2 42 5" xfId="39941"/>
    <cellStyle name="Normalny 59 5 2 42 6" xfId="39942"/>
    <cellStyle name="Normalny 59 5 2 43" xfId="39943"/>
    <cellStyle name="Normalny 59 5 2 43 2" xfId="39944"/>
    <cellStyle name="Normalny 59 5 2 43 3" xfId="39945"/>
    <cellStyle name="Normalny 59 5 2 43 4" xfId="39946"/>
    <cellStyle name="Normalny 59 5 2 43 5" xfId="39947"/>
    <cellStyle name="Normalny 59 5 2 43 6" xfId="39948"/>
    <cellStyle name="Normalny 59 5 2 44" xfId="39949"/>
    <cellStyle name="Normalny 59 5 2 44 2" xfId="39950"/>
    <cellStyle name="Normalny 59 5 2 44 3" xfId="39951"/>
    <cellStyle name="Normalny 59 5 2 44 4" xfId="39952"/>
    <cellStyle name="Normalny 59 5 2 44 5" xfId="39953"/>
    <cellStyle name="Normalny 59 5 2 44 6" xfId="39954"/>
    <cellStyle name="Normalny 59 5 2 45" xfId="39955"/>
    <cellStyle name="Normalny 59 5 2 45 2" xfId="39956"/>
    <cellStyle name="Normalny 59 5 2 45 3" xfId="39957"/>
    <cellStyle name="Normalny 59 5 2 45 4" xfId="39958"/>
    <cellStyle name="Normalny 59 5 2 45 5" xfId="39959"/>
    <cellStyle name="Normalny 59 5 2 45 6" xfId="39960"/>
    <cellStyle name="Normalny 59 5 2 46" xfId="39961"/>
    <cellStyle name="Normalny 59 5 2 46 2" xfId="39962"/>
    <cellStyle name="Normalny 59 5 2 46 3" xfId="39963"/>
    <cellStyle name="Normalny 59 5 2 46 4" xfId="39964"/>
    <cellStyle name="Normalny 59 5 2 46 5" xfId="39965"/>
    <cellStyle name="Normalny 59 5 2 46 6" xfId="39966"/>
    <cellStyle name="Normalny 59 5 2 47" xfId="39967"/>
    <cellStyle name="Normalny 59 5 2 47 2" xfId="39968"/>
    <cellStyle name="Normalny 59 5 2 47 3" xfId="39969"/>
    <cellStyle name="Normalny 59 5 2 47 4" xfId="39970"/>
    <cellStyle name="Normalny 59 5 2 47 5" xfId="39971"/>
    <cellStyle name="Normalny 59 5 2 47 6" xfId="39972"/>
    <cellStyle name="Normalny 59 5 2 48" xfId="39973"/>
    <cellStyle name="Normalny 59 5 2 48 2" xfId="39974"/>
    <cellStyle name="Normalny 59 5 2 48 3" xfId="39975"/>
    <cellStyle name="Normalny 59 5 2 48 4" xfId="39976"/>
    <cellStyle name="Normalny 59 5 2 48 5" xfId="39977"/>
    <cellStyle name="Normalny 59 5 2 48 6" xfId="39978"/>
    <cellStyle name="Normalny 59 5 2 49" xfId="39979"/>
    <cellStyle name="Normalny 59 5 2 49 2" xfId="39980"/>
    <cellStyle name="Normalny 59 5 2 49 3" xfId="39981"/>
    <cellStyle name="Normalny 59 5 2 49 4" xfId="39982"/>
    <cellStyle name="Normalny 59 5 2 49 5" xfId="39983"/>
    <cellStyle name="Normalny 59 5 2 49 6" xfId="39984"/>
    <cellStyle name="Normalny 59 5 2 5" xfId="39985"/>
    <cellStyle name="Normalny 59 5 2 5 2" xfId="39986"/>
    <cellStyle name="Normalny 59 5 2 5 3" xfId="39987"/>
    <cellStyle name="Normalny 59 5 2 5 4" xfId="39988"/>
    <cellStyle name="Normalny 59 5 2 5 5" xfId="39989"/>
    <cellStyle name="Normalny 59 5 2 5 6" xfId="39990"/>
    <cellStyle name="Normalny 59 5 2 50" xfId="39991"/>
    <cellStyle name="Normalny 59 5 2 50 2" xfId="39992"/>
    <cellStyle name="Normalny 59 5 2 50 3" xfId="39993"/>
    <cellStyle name="Normalny 59 5 2 50 4" xfId="39994"/>
    <cellStyle name="Normalny 59 5 2 50 5" xfId="39995"/>
    <cellStyle name="Normalny 59 5 2 50 6" xfId="39996"/>
    <cellStyle name="Normalny 59 5 2 51" xfId="39997"/>
    <cellStyle name="Normalny 59 5 2 51 2" xfId="39998"/>
    <cellStyle name="Normalny 59 5 2 51 3" xfId="39999"/>
    <cellStyle name="Normalny 59 5 2 51 4" xfId="40000"/>
    <cellStyle name="Normalny 59 5 2 51 5" xfId="40001"/>
    <cellStyle name="Normalny 59 5 2 51 6" xfId="40002"/>
    <cellStyle name="Normalny 59 5 2 52" xfId="40003"/>
    <cellStyle name="Normalny 59 5 2 52 2" xfId="40004"/>
    <cellStyle name="Normalny 59 5 2 52 3" xfId="40005"/>
    <cellStyle name="Normalny 59 5 2 52 4" xfId="40006"/>
    <cellStyle name="Normalny 59 5 2 52 5" xfId="40007"/>
    <cellStyle name="Normalny 59 5 2 52 6" xfId="40008"/>
    <cellStyle name="Normalny 59 5 2 53" xfId="40009"/>
    <cellStyle name="Normalny 59 5 2 53 2" xfId="40010"/>
    <cellStyle name="Normalny 59 5 2 53 3" xfId="40011"/>
    <cellStyle name="Normalny 59 5 2 53 4" xfId="40012"/>
    <cellStyle name="Normalny 59 5 2 53 5" xfId="40013"/>
    <cellStyle name="Normalny 59 5 2 53 6" xfId="40014"/>
    <cellStyle name="Normalny 59 5 2 54" xfId="40015"/>
    <cellStyle name="Normalny 59 5 2 54 2" xfId="40016"/>
    <cellStyle name="Normalny 59 5 2 54 3" xfId="40017"/>
    <cellStyle name="Normalny 59 5 2 54 4" xfId="40018"/>
    <cellStyle name="Normalny 59 5 2 54 5" xfId="40019"/>
    <cellStyle name="Normalny 59 5 2 54 6" xfId="40020"/>
    <cellStyle name="Normalny 59 5 2 55" xfId="40021"/>
    <cellStyle name="Normalny 59 5 2 55 2" xfId="40022"/>
    <cellStyle name="Normalny 59 5 2 55 3" xfId="40023"/>
    <cellStyle name="Normalny 59 5 2 55 4" xfId="40024"/>
    <cellStyle name="Normalny 59 5 2 55 5" xfId="40025"/>
    <cellStyle name="Normalny 59 5 2 55 6" xfId="40026"/>
    <cellStyle name="Normalny 59 5 2 56" xfId="40027"/>
    <cellStyle name="Normalny 59 5 2 56 2" xfId="40028"/>
    <cellStyle name="Normalny 59 5 2 56 3" xfId="40029"/>
    <cellStyle name="Normalny 59 5 2 56 4" xfId="40030"/>
    <cellStyle name="Normalny 59 5 2 56 5" xfId="40031"/>
    <cellStyle name="Normalny 59 5 2 56 6" xfId="40032"/>
    <cellStyle name="Normalny 59 5 2 57" xfId="40033"/>
    <cellStyle name="Normalny 59 5 2 57 2" xfId="40034"/>
    <cellStyle name="Normalny 59 5 2 57 3" xfId="40035"/>
    <cellStyle name="Normalny 59 5 2 57 4" xfId="40036"/>
    <cellStyle name="Normalny 59 5 2 57 5" xfId="40037"/>
    <cellStyle name="Normalny 59 5 2 57 6" xfId="40038"/>
    <cellStyle name="Normalny 59 5 2 58" xfId="40039"/>
    <cellStyle name="Normalny 59 5 2 58 2" xfId="40040"/>
    <cellStyle name="Normalny 59 5 2 58 3" xfId="40041"/>
    <cellStyle name="Normalny 59 5 2 58 4" xfId="40042"/>
    <cellStyle name="Normalny 59 5 2 58 5" xfId="40043"/>
    <cellStyle name="Normalny 59 5 2 58 6" xfId="40044"/>
    <cellStyle name="Normalny 59 5 2 59" xfId="40045"/>
    <cellStyle name="Normalny 59 5 2 59 2" xfId="40046"/>
    <cellStyle name="Normalny 59 5 2 59 3" xfId="40047"/>
    <cellStyle name="Normalny 59 5 2 59 4" xfId="40048"/>
    <cellStyle name="Normalny 59 5 2 59 5" xfId="40049"/>
    <cellStyle name="Normalny 59 5 2 59 6" xfId="40050"/>
    <cellStyle name="Normalny 59 5 2 6" xfId="40051"/>
    <cellStyle name="Normalny 59 5 2 6 2" xfId="40052"/>
    <cellStyle name="Normalny 59 5 2 6 3" xfId="40053"/>
    <cellStyle name="Normalny 59 5 2 6 4" xfId="40054"/>
    <cellStyle name="Normalny 59 5 2 6 5" xfId="40055"/>
    <cellStyle name="Normalny 59 5 2 6 6" xfId="40056"/>
    <cellStyle name="Normalny 59 5 2 60" xfId="40057"/>
    <cellStyle name="Normalny 59 5 2 60 2" xfId="40058"/>
    <cellStyle name="Normalny 59 5 2 60 3" xfId="40059"/>
    <cellStyle name="Normalny 59 5 2 60 4" xfId="40060"/>
    <cellStyle name="Normalny 59 5 2 60 5" xfId="40061"/>
    <cellStyle name="Normalny 59 5 2 60 6" xfId="40062"/>
    <cellStyle name="Normalny 59 5 2 61" xfId="40063"/>
    <cellStyle name="Normalny 59 5 2 61 2" xfId="40064"/>
    <cellStyle name="Normalny 59 5 2 61 3" xfId="40065"/>
    <cellStyle name="Normalny 59 5 2 61 4" xfId="40066"/>
    <cellStyle name="Normalny 59 5 2 61 5" xfId="40067"/>
    <cellStyle name="Normalny 59 5 2 61 6" xfId="40068"/>
    <cellStyle name="Normalny 59 5 2 62" xfId="40069"/>
    <cellStyle name="Normalny 59 5 2 62 2" xfId="40070"/>
    <cellStyle name="Normalny 59 5 2 62 3" xfId="40071"/>
    <cellStyle name="Normalny 59 5 2 62 4" xfId="40072"/>
    <cellStyle name="Normalny 59 5 2 62 5" xfId="40073"/>
    <cellStyle name="Normalny 59 5 2 62 6" xfId="40074"/>
    <cellStyle name="Normalny 59 5 2 63" xfId="40075"/>
    <cellStyle name="Normalny 59 5 2 63 2" xfId="40076"/>
    <cellStyle name="Normalny 59 5 2 63 3" xfId="40077"/>
    <cellStyle name="Normalny 59 5 2 63 4" xfId="40078"/>
    <cellStyle name="Normalny 59 5 2 63 5" xfId="40079"/>
    <cellStyle name="Normalny 59 5 2 63 6" xfId="40080"/>
    <cellStyle name="Normalny 59 5 2 64" xfId="40081"/>
    <cellStyle name="Normalny 59 5 2 64 2" xfId="40082"/>
    <cellStyle name="Normalny 59 5 2 64 3" xfId="40083"/>
    <cellStyle name="Normalny 59 5 2 64 4" xfId="40084"/>
    <cellStyle name="Normalny 59 5 2 64 5" xfId="40085"/>
    <cellStyle name="Normalny 59 5 2 64 6" xfId="40086"/>
    <cellStyle name="Normalny 59 5 2 65" xfId="40087"/>
    <cellStyle name="Normalny 59 5 2 65 2" xfId="40088"/>
    <cellStyle name="Normalny 59 5 2 65 3" xfId="40089"/>
    <cellStyle name="Normalny 59 5 2 65 4" xfId="40090"/>
    <cellStyle name="Normalny 59 5 2 65 5" xfId="40091"/>
    <cellStyle name="Normalny 59 5 2 65 6" xfId="40092"/>
    <cellStyle name="Normalny 59 5 2 66" xfId="40093"/>
    <cellStyle name="Normalny 59 5 2 66 2" xfId="40094"/>
    <cellStyle name="Normalny 59 5 2 66 3" xfId="40095"/>
    <cellStyle name="Normalny 59 5 2 66 4" xfId="40096"/>
    <cellStyle name="Normalny 59 5 2 66 5" xfId="40097"/>
    <cellStyle name="Normalny 59 5 2 66 6" xfId="40098"/>
    <cellStyle name="Normalny 59 5 2 67" xfId="40099"/>
    <cellStyle name="Normalny 59 5 2 67 2" xfId="40100"/>
    <cellStyle name="Normalny 59 5 2 67 3" xfId="40101"/>
    <cellStyle name="Normalny 59 5 2 67 4" xfId="40102"/>
    <cellStyle name="Normalny 59 5 2 67 5" xfId="40103"/>
    <cellStyle name="Normalny 59 5 2 67 6" xfId="40104"/>
    <cellStyle name="Normalny 59 5 2 68" xfId="40105"/>
    <cellStyle name="Normalny 59 5 2 68 2" xfId="40106"/>
    <cellStyle name="Normalny 59 5 2 68 3" xfId="40107"/>
    <cellStyle name="Normalny 59 5 2 68 4" xfId="40108"/>
    <cellStyle name="Normalny 59 5 2 68 5" xfId="40109"/>
    <cellStyle name="Normalny 59 5 2 68 6" xfId="40110"/>
    <cellStyle name="Normalny 59 5 2 69" xfId="40111"/>
    <cellStyle name="Normalny 59 5 2 69 2" xfId="40112"/>
    <cellStyle name="Normalny 59 5 2 69 3" xfId="40113"/>
    <cellStyle name="Normalny 59 5 2 69 4" xfId="40114"/>
    <cellStyle name="Normalny 59 5 2 69 5" xfId="40115"/>
    <cellStyle name="Normalny 59 5 2 69 6" xfId="40116"/>
    <cellStyle name="Normalny 59 5 2 7" xfId="40117"/>
    <cellStyle name="Normalny 59 5 2 7 2" xfId="40118"/>
    <cellStyle name="Normalny 59 5 2 7 3" xfId="40119"/>
    <cellStyle name="Normalny 59 5 2 7 4" xfId="40120"/>
    <cellStyle name="Normalny 59 5 2 7 5" xfId="40121"/>
    <cellStyle name="Normalny 59 5 2 7 6" xfId="40122"/>
    <cellStyle name="Normalny 59 5 2 70" xfId="40123"/>
    <cellStyle name="Normalny 59 5 2 70 2" xfId="40124"/>
    <cellStyle name="Normalny 59 5 2 70 3" xfId="40125"/>
    <cellStyle name="Normalny 59 5 2 70 4" xfId="40126"/>
    <cellStyle name="Normalny 59 5 2 70 5" xfId="40127"/>
    <cellStyle name="Normalny 59 5 2 70 6" xfId="40128"/>
    <cellStyle name="Normalny 59 5 2 71" xfId="40129"/>
    <cellStyle name="Normalny 59 5 2 71 2" xfId="40130"/>
    <cellStyle name="Normalny 59 5 2 71 3" xfId="40131"/>
    <cellStyle name="Normalny 59 5 2 71 4" xfId="40132"/>
    <cellStyle name="Normalny 59 5 2 71 5" xfId="40133"/>
    <cellStyle name="Normalny 59 5 2 71 6" xfId="40134"/>
    <cellStyle name="Normalny 59 5 2 72" xfId="40135"/>
    <cellStyle name="Normalny 59 5 2 72 2" xfId="40136"/>
    <cellStyle name="Normalny 59 5 2 72 3" xfId="40137"/>
    <cellStyle name="Normalny 59 5 2 72 4" xfId="40138"/>
    <cellStyle name="Normalny 59 5 2 72 5" xfId="40139"/>
    <cellStyle name="Normalny 59 5 2 72 6" xfId="40140"/>
    <cellStyle name="Normalny 59 5 2 73" xfId="40141"/>
    <cellStyle name="Normalny 59 5 2 73 2" xfId="40142"/>
    <cellStyle name="Normalny 59 5 2 73 3" xfId="40143"/>
    <cellStyle name="Normalny 59 5 2 73 4" xfId="40144"/>
    <cellStyle name="Normalny 59 5 2 73 5" xfId="40145"/>
    <cellStyle name="Normalny 59 5 2 73 6" xfId="40146"/>
    <cellStyle name="Normalny 59 5 2 74" xfId="40147"/>
    <cellStyle name="Normalny 59 5 2 74 2" xfId="40148"/>
    <cellStyle name="Normalny 59 5 2 74 3" xfId="40149"/>
    <cellStyle name="Normalny 59 5 2 74 4" xfId="40150"/>
    <cellStyle name="Normalny 59 5 2 74 5" xfId="40151"/>
    <cellStyle name="Normalny 59 5 2 74 6" xfId="40152"/>
    <cellStyle name="Normalny 59 5 2 75" xfId="40153"/>
    <cellStyle name="Normalny 59 5 2 75 2" xfId="40154"/>
    <cellStyle name="Normalny 59 5 2 75 3" xfId="40155"/>
    <cellStyle name="Normalny 59 5 2 75 4" xfId="40156"/>
    <cellStyle name="Normalny 59 5 2 75 5" xfId="40157"/>
    <cellStyle name="Normalny 59 5 2 75 6" xfId="40158"/>
    <cellStyle name="Normalny 59 5 2 76" xfId="40159"/>
    <cellStyle name="Normalny 59 5 2 76 2" xfId="40160"/>
    <cellStyle name="Normalny 59 5 2 76 3" xfId="40161"/>
    <cellStyle name="Normalny 59 5 2 76 4" xfId="40162"/>
    <cellStyle name="Normalny 59 5 2 76 5" xfId="40163"/>
    <cellStyle name="Normalny 59 5 2 76 6" xfId="40164"/>
    <cellStyle name="Normalny 59 5 2 77" xfId="40165"/>
    <cellStyle name="Normalny 59 5 2 77 2" xfId="40166"/>
    <cellStyle name="Normalny 59 5 2 77 3" xfId="40167"/>
    <cellStyle name="Normalny 59 5 2 77 4" xfId="40168"/>
    <cellStyle name="Normalny 59 5 2 77 5" xfId="40169"/>
    <cellStyle name="Normalny 59 5 2 77 6" xfId="40170"/>
    <cellStyle name="Normalny 59 5 2 78" xfId="40171"/>
    <cellStyle name="Normalny 59 5 2 78 2" xfId="40172"/>
    <cellStyle name="Normalny 59 5 2 78 3" xfId="40173"/>
    <cellStyle name="Normalny 59 5 2 78 4" xfId="40174"/>
    <cellStyle name="Normalny 59 5 2 78 5" xfId="40175"/>
    <cellStyle name="Normalny 59 5 2 78 6" xfId="40176"/>
    <cellStyle name="Normalny 59 5 2 79" xfId="40177"/>
    <cellStyle name="Normalny 59 5 2 79 2" xfId="40178"/>
    <cellStyle name="Normalny 59 5 2 79 3" xfId="40179"/>
    <cellStyle name="Normalny 59 5 2 79 4" xfId="40180"/>
    <cellStyle name="Normalny 59 5 2 79 5" xfId="40181"/>
    <cellStyle name="Normalny 59 5 2 79 6" xfId="40182"/>
    <cellStyle name="Normalny 59 5 2 8" xfId="40183"/>
    <cellStyle name="Normalny 59 5 2 8 2" xfId="40184"/>
    <cellStyle name="Normalny 59 5 2 8 3" xfId="40185"/>
    <cellStyle name="Normalny 59 5 2 8 4" xfId="40186"/>
    <cellStyle name="Normalny 59 5 2 8 5" xfId="40187"/>
    <cellStyle name="Normalny 59 5 2 8 6" xfId="40188"/>
    <cellStyle name="Normalny 59 5 2 80" xfId="40189"/>
    <cellStyle name="Normalny 59 5 2 80 2" xfId="40190"/>
    <cellStyle name="Normalny 59 5 2 80 3" xfId="40191"/>
    <cellStyle name="Normalny 59 5 2 80 4" xfId="40192"/>
    <cellStyle name="Normalny 59 5 2 80 5" xfId="40193"/>
    <cellStyle name="Normalny 59 5 2 80 6" xfId="40194"/>
    <cellStyle name="Normalny 59 5 2 81" xfId="40195"/>
    <cellStyle name="Normalny 59 5 2 81 2" xfId="40196"/>
    <cellStyle name="Normalny 59 5 2 81 3" xfId="40197"/>
    <cellStyle name="Normalny 59 5 2 81 4" xfId="40198"/>
    <cellStyle name="Normalny 59 5 2 81 5" xfId="40199"/>
    <cellStyle name="Normalny 59 5 2 81 6" xfId="40200"/>
    <cellStyle name="Normalny 59 5 2 82" xfId="40201"/>
    <cellStyle name="Normalny 59 5 2 82 2" xfId="40202"/>
    <cellStyle name="Normalny 59 5 2 82 3" xfId="40203"/>
    <cellStyle name="Normalny 59 5 2 82 4" xfId="40204"/>
    <cellStyle name="Normalny 59 5 2 82 5" xfId="40205"/>
    <cellStyle name="Normalny 59 5 2 82 6" xfId="40206"/>
    <cellStyle name="Normalny 59 5 2 83" xfId="40207"/>
    <cellStyle name="Normalny 59 5 2 83 2" xfId="40208"/>
    <cellStyle name="Normalny 59 5 2 83 3" xfId="40209"/>
    <cellStyle name="Normalny 59 5 2 83 4" xfId="40210"/>
    <cellStyle name="Normalny 59 5 2 83 5" xfId="40211"/>
    <cellStyle name="Normalny 59 5 2 83 6" xfId="40212"/>
    <cellStyle name="Normalny 59 5 2 84" xfId="40213"/>
    <cellStyle name="Normalny 59 5 2 84 2" xfId="40214"/>
    <cellStyle name="Normalny 59 5 2 84 3" xfId="40215"/>
    <cellStyle name="Normalny 59 5 2 84 4" xfId="40216"/>
    <cellStyle name="Normalny 59 5 2 84 5" xfId="40217"/>
    <cellStyle name="Normalny 59 5 2 84 6" xfId="40218"/>
    <cellStyle name="Normalny 59 5 2 85" xfId="40219"/>
    <cellStyle name="Normalny 59 5 2 85 10" xfId="40220"/>
    <cellStyle name="Normalny 59 5 2 85 11" xfId="40221"/>
    <cellStyle name="Normalny 59 5 2 85 12" xfId="40222"/>
    <cellStyle name="Normalny 59 5 2 85 13" xfId="40223"/>
    <cellStyle name="Normalny 59 5 2 85 14" xfId="40224"/>
    <cellStyle name="Normalny 59 5 2 85 15" xfId="40225"/>
    <cellStyle name="Normalny 59 5 2 85 16" xfId="40226"/>
    <cellStyle name="Normalny 59 5 2 85 17" xfId="40227"/>
    <cellStyle name="Normalny 59 5 2 85 18" xfId="40228"/>
    <cellStyle name="Normalny 59 5 2 85 19" xfId="40229"/>
    <cellStyle name="Normalny 59 5 2 85 2" xfId="40230"/>
    <cellStyle name="Normalny 59 5 2 85 2 2" xfId="40231"/>
    <cellStyle name="Normalny 59 5 2 85 2 3" xfId="40232"/>
    <cellStyle name="Normalny 59 5 2 85 2 4" xfId="40233"/>
    <cellStyle name="Normalny 59 5 2 85 2 5" xfId="40234"/>
    <cellStyle name="Normalny 59 5 2 85 2 6" xfId="40235"/>
    <cellStyle name="Normalny 59 5 2 85 2 7" xfId="40236"/>
    <cellStyle name="Normalny 59 5 2 85 20" xfId="40237"/>
    <cellStyle name="Normalny 59 5 2 85 21" xfId="40238"/>
    <cellStyle name="Normalny 59 5 2 85 22" xfId="40239"/>
    <cellStyle name="Normalny 59 5 2 85 23" xfId="40240"/>
    <cellStyle name="Normalny 59 5 2 85 24" xfId="40241"/>
    <cellStyle name="Normalny 59 5 2 85 3" xfId="40242"/>
    <cellStyle name="Normalny 59 5 2 85 4" xfId="40243"/>
    <cellStyle name="Normalny 59 5 2 85 5" xfId="40244"/>
    <cellStyle name="Normalny 59 5 2 85 6" xfId="40245"/>
    <cellStyle name="Normalny 59 5 2 85 7" xfId="40246"/>
    <cellStyle name="Normalny 59 5 2 85 8" xfId="40247"/>
    <cellStyle name="Normalny 59 5 2 85 9" xfId="40248"/>
    <cellStyle name="Normalny 59 5 2 86" xfId="40249"/>
    <cellStyle name="Normalny 59 5 2 87" xfId="40250"/>
    <cellStyle name="Normalny 59 5 2 87 2" xfId="40251"/>
    <cellStyle name="Normalny 59 5 2 87 2 2" xfId="40252"/>
    <cellStyle name="Normalny 59 5 2 87 2 3" xfId="40253"/>
    <cellStyle name="Normalny 59 5 2 87 2 4" xfId="40254"/>
    <cellStyle name="Normalny 59 5 2 87 2 5" xfId="40255"/>
    <cellStyle name="Normalny 59 5 2 87 2 6" xfId="40256"/>
    <cellStyle name="Normalny 59 5 2 88" xfId="40257"/>
    <cellStyle name="Normalny 59 5 2 88 2" xfId="40258"/>
    <cellStyle name="Normalny 59 5 2 88 3" xfId="40259"/>
    <cellStyle name="Normalny 59 5 2 88 4" xfId="40260"/>
    <cellStyle name="Normalny 59 5 2 88 5" xfId="40261"/>
    <cellStyle name="Normalny 59 5 2 88 6" xfId="40262"/>
    <cellStyle name="Normalny 59 5 2 89" xfId="40263"/>
    <cellStyle name="Normalny 59 5 2 89 2" xfId="40264"/>
    <cellStyle name="Normalny 59 5 2 89 3" xfId="40265"/>
    <cellStyle name="Normalny 59 5 2 89 4" xfId="40266"/>
    <cellStyle name="Normalny 59 5 2 89 5" xfId="40267"/>
    <cellStyle name="Normalny 59 5 2 89 6" xfId="40268"/>
    <cellStyle name="Normalny 59 5 2 9" xfId="40269"/>
    <cellStyle name="Normalny 59 5 2 9 2" xfId="40270"/>
    <cellStyle name="Normalny 59 5 2 9 3" xfId="40271"/>
    <cellStyle name="Normalny 59 5 2 9 4" xfId="40272"/>
    <cellStyle name="Normalny 59 5 2 9 5" xfId="40273"/>
    <cellStyle name="Normalny 59 5 2 9 6" xfId="40274"/>
    <cellStyle name="Normalny 59 5 2 90" xfId="40275"/>
    <cellStyle name="Normalny 59 5 2 90 2" xfId="40276"/>
    <cellStyle name="Normalny 59 5 2 90 3" xfId="40277"/>
    <cellStyle name="Normalny 59 5 2 90 4" xfId="40278"/>
    <cellStyle name="Normalny 59 5 2 90 5" xfId="40279"/>
    <cellStyle name="Normalny 59 5 2 90 6" xfId="40280"/>
    <cellStyle name="Normalny 59 5 2 91" xfId="40281"/>
    <cellStyle name="Normalny 59 5 2 91 2" xfId="40282"/>
    <cellStyle name="Normalny 59 5 2 91 3" xfId="40283"/>
    <cellStyle name="Normalny 59 5 2 91 4" xfId="40284"/>
    <cellStyle name="Normalny 59 5 2 91 5" xfId="40285"/>
    <cellStyle name="Normalny 59 5 2 91 6" xfId="40286"/>
    <cellStyle name="Normalny 59 5 2 92" xfId="40287"/>
    <cellStyle name="Normalny 59 5 2 92 2" xfId="40288"/>
    <cellStyle name="Normalny 59 5 2 92 3" xfId="40289"/>
    <cellStyle name="Normalny 59 5 2 92 4" xfId="40290"/>
    <cellStyle name="Normalny 59 5 2 92 5" xfId="40291"/>
    <cellStyle name="Normalny 59 5 2 92 6" xfId="40292"/>
    <cellStyle name="Normalny 59 5 2 93" xfId="40293"/>
    <cellStyle name="Normalny 59 5 2 93 2" xfId="40294"/>
    <cellStyle name="Normalny 59 5 2 93 3" xfId="40295"/>
    <cellStyle name="Normalny 59 5 2 93 4" xfId="40296"/>
    <cellStyle name="Normalny 59 5 2 93 5" xfId="40297"/>
    <cellStyle name="Normalny 59 5 2 93 6" xfId="40298"/>
    <cellStyle name="Normalny 59 5 2 94" xfId="40299"/>
    <cellStyle name="Normalny 59 5 2 94 2" xfId="40300"/>
    <cellStyle name="Normalny 59 5 2 94 3" xfId="40301"/>
    <cellStyle name="Normalny 59 5 2 94 4" xfId="40302"/>
    <cellStyle name="Normalny 59 5 2 94 5" xfId="40303"/>
    <cellStyle name="Normalny 59 5 2 94 6" xfId="40304"/>
    <cellStyle name="Normalny 59 5 2 95" xfId="40305"/>
    <cellStyle name="Normalny 59 5 2 95 2" xfId="40306"/>
    <cellStyle name="Normalny 59 5 2 95 3" xfId="40307"/>
    <cellStyle name="Normalny 59 5 2 95 4" xfId="40308"/>
    <cellStyle name="Normalny 59 5 2 95 5" xfId="40309"/>
    <cellStyle name="Normalny 59 5 2 95 6" xfId="40310"/>
    <cellStyle name="Normalny 59 5 2 96" xfId="40311"/>
    <cellStyle name="Normalny 59 5 2 96 2" xfId="40312"/>
    <cellStyle name="Normalny 59 5 2 96 3" xfId="40313"/>
    <cellStyle name="Normalny 59 5 2 96 4" xfId="40314"/>
    <cellStyle name="Normalny 59 5 2 96 5" xfId="40315"/>
    <cellStyle name="Normalny 59 5 2 96 6" xfId="40316"/>
    <cellStyle name="Normalny 59 5 2 97" xfId="40317"/>
    <cellStyle name="Normalny 59 5 2 97 2" xfId="40318"/>
    <cellStyle name="Normalny 59 5 2 97 3" xfId="40319"/>
    <cellStyle name="Normalny 59 5 2 97 4" xfId="40320"/>
    <cellStyle name="Normalny 59 5 2 97 5" xfId="40321"/>
    <cellStyle name="Normalny 59 5 2 97 6" xfId="40322"/>
    <cellStyle name="Normalny 59 5 2 98" xfId="40323"/>
    <cellStyle name="Normalny 59 5 2 98 2" xfId="40324"/>
    <cellStyle name="Normalny 59 5 2 98 3" xfId="40325"/>
    <cellStyle name="Normalny 59 5 2 98 4" xfId="40326"/>
    <cellStyle name="Normalny 59 5 2 98 5" xfId="40327"/>
    <cellStyle name="Normalny 59 5 2 98 6" xfId="40328"/>
    <cellStyle name="Normalny 59 5 2 99" xfId="40329"/>
    <cellStyle name="Normalny 59 5 2 99 2" xfId="40330"/>
    <cellStyle name="Normalny 59 5 2 99 3" xfId="40331"/>
    <cellStyle name="Normalny 59 5 2 99 4" xfId="40332"/>
    <cellStyle name="Normalny 59 5 2 99 5" xfId="40333"/>
    <cellStyle name="Normalny 59 5 2 99 6" xfId="40334"/>
    <cellStyle name="Normalny 59 5 20" xfId="40335"/>
    <cellStyle name="Normalny 59 5 21" xfId="40336"/>
    <cellStyle name="Normalny 59 5 22" xfId="40337"/>
    <cellStyle name="Normalny 59 5 23" xfId="40338"/>
    <cellStyle name="Normalny 59 5 24" xfId="40339"/>
    <cellStyle name="Normalny 59 5 25" xfId="40340"/>
    <cellStyle name="Normalny 59 5 26" xfId="40341"/>
    <cellStyle name="Normalny 59 5 27" xfId="40342"/>
    <cellStyle name="Normalny 59 5 28" xfId="40343"/>
    <cellStyle name="Normalny 59 5 29" xfId="40344"/>
    <cellStyle name="Normalny 59 5 3" xfId="40345"/>
    <cellStyle name="Normalny 59 5 3 2" xfId="40346"/>
    <cellStyle name="Normalny 59 5 3 3" xfId="40347"/>
    <cellStyle name="Normalny 59 5 3 4" xfId="40348"/>
    <cellStyle name="Normalny 59 5 3 5" xfId="40349"/>
    <cellStyle name="Normalny 59 5 3 6" xfId="40350"/>
    <cellStyle name="Normalny 59 5 30" xfId="40351"/>
    <cellStyle name="Normalny 59 5 31" xfId="40352"/>
    <cellStyle name="Normalny 59 5 32" xfId="40353"/>
    <cellStyle name="Normalny 59 5 33" xfId="40354"/>
    <cellStyle name="Normalny 59 5 34" xfId="40355"/>
    <cellStyle name="Normalny 59 5 35" xfId="40356"/>
    <cellStyle name="Normalny 59 5 36" xfId="40357"/>
    <cellStyle name="Normalny 59 5 37" xfId="40358"/>
    <cellStyle name="Normalny 59 5 38" xfId="40359"/>
    <cellStyle name="Normalny 59 5 39" xfId="40360"/>
    <cellStyle name="Normalny 59 5 4" xfId="40361"/>
    <cellStyle name="Normalny 59 5 4 2" xfId="40362"/>
    <cellStyle name="Normalny 59 5 4 3" xfId="40363"/>
    <cellStyle name="Normalny 59 5 4 4" xfId="40364"/>
    <cellStyle name="Normalny 59 5 4 5" xfId="40365"/>
    <cellStyle name="Normalny 59 5 4 6" xfId="40366"/>
    <cellStyle name="Normalny 59 5 40" xfId="40367"/>
    <cellStyle name="Normalny 59 5 41" xfId="40368"/>
    <cellStyle name="Normalny 59 5 42" xfId="40369"/>
    <cellStyle name="Normalny 59 5 43" xfId="40370"/>
    <cellStyle name="Normalny 59 5 44" xfId="40371"/>
    <cellStyle name="Normalny 59 5 45" xfId="40372"/>
    <cellStyle name="Normalny 59 5 46" xfId="40373"/>
    <cellStyle name="Normalny 59 5 47" xfId="40374"/>
    <cellStyle name="Normalny 59 5 48" xfId="40375"/>
    <cellStyle name="Normalny 59 5 49" xfId="40376"/>
    <cellStyle name="Normalny 59 5 5" xfId="40377"/>
    <cellStyle name="Normalny 59 5 5 2" xfId="40378"/>
    <cellStyle name="Normalny 59 5 5 3" xfId="40379"/>
    <cellStyle name="Normalny 59 5 5 4" xfId="40380"/>
    <cellStyle name="Normalny 59 5 5 5" xfId="40381"/>
    <cellStyle name="Normalny 59 5 5 6" xfId="40382"/>
    <cellStyle name="Normalny 59 5 50" xfId="40383"/>
    <cellStyle name="Normalny 59 5 51" xfId="40384"/>
    <cellStyle name="Normalny 59 5 52" xfId="40385"/>
    <cellStyle name="Normalny 59 5 53" xfId="40386"/>
    <cellStyle name="Normalny 59 5 54" xfId="40387"/>
    <cellStyle name="Normalny 59 5 55" xfId="40388"/>
    <cellStyle name="Normalny 59 5 56" xfId="40389"/>
    <cellStyle name="Normalny 59 5 57" xfId="40390"/>
    <cellStyle name="Normalny 59 5 58" xfId="40391"/>
    <cellStyle name="Normalny 59 5 59" xfId="40392"/>
    <cellStyle name="Normalny 59 5 6" xfId="40393"/>
    <cellStyle name="Normalny 59 5 6 2" xfId="40394"/>
    <cellStyle name="Normalny 59 5 6 3" xfId="40395"/>
    <cellStyle name="Normalny 59 5 6 4" xfId="40396"/>
    <cellStyle name="Normalny 59 5 6 5" xfId="40397"/>
    <cellStyle name="Normalny 59 5 6 6" xfId="40398"/>
    <cellStyle name="Normalny 59 5 60" xfId="40399"/>
    <cellStyle name="Normalny 59 5 61" xfId="40400"/>
    <cellStyle name="Normalny 59 5 62" xfId="40401"/>
    <cellStyle name="Normalny 59 5 63" xfId="40402"/>
    <cellStyle name="Normalny 59 5 64" xfId="40403"/>
    <cellStyle name="Normalny 59 5 65" xfId="40404"/>
    <cellStyle name="Normalny 59 5 66" xfId="40405"/>
    <cellStyle name="Normalny 59 5 67" xfId="40406"/>
    <cellStyle name="Normalny 59 5 68" xfId="40407"/>
    <cellStyle name="Normalny 59 5 69" xfId="40408"/>
    <cellStyle name="Normalny 59 5 7" xfId="40409"/>
    <cellStyle name="Normalny 59 5 7 2" xfId="40410"/>
    <cellStyle name="Normalny 59 5 7 3" xfId="40411"/>
    <cellStyle name="Normalny 59 5 7 4" xfId="40412"/>
    <cellStyle name="Normalny 59 5 7 5" xfId="40413"/>
    <cellStyle name="Normalny 59 5 7 6" xfId="40414"/>
    <cellStyle name="Normalny 59 5 70" xfId="40415"/>
    <cellStyle name="Normalny 59 5 71" xfId="40416"/>
    <cellStyle name="Normalny 59 5 72" xfId="40417"/>
    <cellStyle name="Normalny 59 5 73" xfId="40418"/>
    <cellStyle name="Normalny 59 5 74" xfId="40419"/>
    <cellStyle name="Normalny 59 5 75" xfId="40420"/>
    <cellStyle name="Normalny 59 5 76" xfId="40421"/>
    <cellStyle name="Normalny 59 5 77" xfId="40422"/>
    <cellStyle name="Normalny 59 5 78" xfId="40423"/>
    <cellStyle name="Normalny 59 5 79" xfId="40424"/>
    <cellStyle name="Normalny 59 5 8" xfId="40425"/>
    <cellStyle name="Normalny 59 5 8 2" xfId="40426"/>
    <cellStyle name="Normalny 59 5 8 3" xfId="40427"/>
    <cellStyle name="Normalny 59 5 8 4" xfId="40428"/>
    <cellStyle name="Normalny 59 5 8 5" xfId="40429"/>
    <cellStyle name="Normalny 59 5 8 6" xfId="40430"/>
    <cellStyle name="Normalny 59 5 80" xfId="40431"/>
    <cellStyle name="Normalny 59 5 81" xfId="40432"/>
    <cellStyle name="Normalny 59 5 82" xfId="40433"/>
    <cellStyle name="Normalny 59 5 83" xfId="40434"/>
    <cellStyle name="Normalny 59 5 84" xfId="40435"/>
    <cellStyle name="Normalny 59 5 85" xfId="40436"/>
    <cellStyle name="Normalny 59 5 86" xfId="40437"/>
    <cellStyle name="Normalny 59 5 87" xfId="40438"/>
    <cellStyle name="Normalny 59 5 88" xfId="40439"/>
    <cellStyle name="Normalny 59 5 89" xfId="40440"/>
    <cellStyle name="Normalny 59 5 9" xfId="40441"/>
    <cellStyle name="Normalny 59 5 9 2" xfId="40442"/>
    <cellStyle name="Normalny 59 5 9 3" xfId="40443"/>
    <cellStyle name="Normalny 59 5 9 4" xfId="40444"/>
    <cellStyle name="Normalny 59 5 9 5" xfId="40445"/>
    <cellStyle name="Normalny 59 5 9 6" xfId="40446"/>
    <cellStyle name="Normalny 59 5 90" xfId="40447"/>
    <cellStyle name="Normalny 59 5 91" xfId="40448"/>
    <cellStyle name="Normalny 59 5 92" xfId="40449"/>
    <cellStyle name="Normalny 59 5 92 10" xfId="40450"/>
    <cellStyle name="Normalny 59 5 92 10 2" xfId="40451"/>
    <cellStyle name="Normalny 59 5 92 10 3" xfId="40452"/>
    <cellStyle name="Normalny 59 5 92 10 4" xfId="40453"/>
    <cellStyle name="Normalny 59 5 92 10 5" xfId="40454"/>
    <cellStyle name="Normalny 59 5 92 10 6" xfId="40455"/>
    <cellStyle name="Normalny 59 5 92 11" xfId="40456"/>
    <cellStyle name="Normalny 59 5 92 11 2" xfId="40457"/>
    <cellStyle name="Normalny 59 5 92 11 3" xfId="40458"/>
    <cellStyle name="Normalny 59 5 92 11 4" xfId="40459"/>
    <cellStyle name="Normalny 59 5 92 11 5" xfId="40460"/>
    <cellStyle name="Normalny 59 5 92 11 6" xfId="40461"/>
    <cellStyle name="Normalny 59 5 92 12" xfId="40462"/>
    <cellStyle name="Normalny 59 5 92 12 2" xfId="40463"/>
    <cellStyle name="Normalny 59 5 92 12 3" xfId="40464"/>
    <cellStyle name="Normalny 59 5 92 12 4" xfId="40465"/>
    <cellStyle name="Normalny 59 5 92 12 5" xfId="40466"/>
    <cellStyle name="Normalny 59 5 92 12 6" xfId="40467"/>
    <cellStyle name="Normalny 59 5 92 13" xfId="40468"/>
    <cellStyle name="Normalny 59 5 92 13 2" xfId="40469"/>
    <cellStyle name="Normalny 59 5 92 13 3" xfId="40470"/>
    <cellStyle name="Normalny 59 5 92 13 4" xfId="40471"/>
    <cellStyle name="Normalny 59 5 92 13 5" xfId="40472"/>
    <cellStyle name="Normalny 59 5 92 13 6" xfId="40473"/>
    <cellStyle name="Normalny 59 5 92 14" xfId="40474"/>
    <cellStyle name="Normalny 59 5 92 14 2" xfId="40475"/>
    <cellStyle name="Normalny 59 5 92 14 3" xfId="40476"/>
    <cellStyle name="Normalny 59 5 92 14 4" xfId="40477"/>
    <cellStyle name="Normalny 59 5 92 14 5" xfId="40478"/>
    <cellStyle name="Normalny 59 5 92 14 6" xfId="40479"/>
    <cellStyle name="Normalny 59 5 92 15" xfId="40480"/>
    <cellStyle name="Normalny 59 5 92 15 2" xfId="40481"/>
    <cellStyle name="Normalny 59 5 92 15 3" xfId="40482"/>
    <cellStyle name="Normalny 59 5 92 15 4" xfId="40483"/>
    <cellStyle name="Normalny 59 5 92 15 5" xfId="40484"/>
    <cellStyle name="Normalny 59 5 92 15 6" xfId="40485"/>
    <cellStyle name="Normalny 59 5 92 16" xfId="40486"/>
    <cellStyle name="Normalny 59 5 92 16 2" xfId="40487"/>
    <cellStyle name="Normalny 59 5 92 16 3" xfId="40488"/>
    <cellStyle name="Normalny 59 5 92 16 4" xfId="40489"/>
    <cellStyle name="Normalny 59 5 92 16 5" xfId="40490"/>
    <cellStyle name="Normalny 59 5 92 16 6" xfId="40491"/>
    <cellStyle name="Normalny 59 5 92 17" xfId="40492"/>
    <cellStyle name="Normalny 59 5 92 17 2" xfId="40493"/>
    <cellStyle name="Normalny 59 5 92 17 3" xfId="40494"/>
    <cellStyle name="Normalny 59 5 92 17 4" xfId="40495"/>
    <cellStyle name="Normalny 59 5 92 17 5" xfId="40496"/>
    <cellStyle name="Normalny 59 5 92 17 6" xfId="40497"/>
    <cellStyle name="Normalny 59 5 92 18" xfId="40498"/>
    <cellStyle name="Normalny 59 5 92 18 2" xfId="40499"/>
    <cellStyle name="Normalny 59 5 92 18 3" xfId="40500"/>
    <cellStyle name="Normalny 59 5 92 18 4" xfId="40501"/>
    <cellStyle name="Normalny 59 5 92 18 5" xfId="40502"/>
    <cellStyle name="Normalny 59 5 92 18 6" xfId="40503"/>
    <cellStyle name="Normalny 59 5 92 19" xfId="40504"/>
    <cellStyle name="Normalny 59 5 92 19 2" xfId="40505"/>
    <cellStyle name="Normalny 59 5 92 19 3" xfId="40506"/>
    <cellStyle name="Normalny 59 5 92 19 4" xfId="40507"/>
    <cellStyle name="Normalny 59 5 92 19 5" xfId="40508"/>
    <cellStyle name="Normalny 59 5 92 19 6" xfId="40509"/>
    <cellStyle name="Normalny 59 5 92 2" xfId="40510"/>
    <cellStyle name="Normalny 59 5 92 2 2" xfId="40511"/>
    <cellStyle name="Normalny 59 5 92 2 2 2" xfId="40512"/>
    <cellStyle name="Normalny 59 5 92 2 2 3" xfId="40513"/>
    <cellStyle name="Normalny 59 5 92 2 2 4" xfId="40514"/>
    <cellStyle name="Normalny 59 5 92 2 2 5" xfId="40515"/>
    <cellStyle name="Normalny 59 5 92 2 2 6" xfId="40516"/>
    <cellStyle name="Normalny 59 5 92 20" xfId="40517"/>
    <cellStyle name="Normalny 59 5 92 20 2" xfId="40518"/>
    <cellStyle name="Normalny 59 5 92 20 3" xfId="40519"/>
    <cellStyle name="Normalny 59 5 92 20 4" xfId="40520"/>
    <cellStyle name="Normalny 59 5 92 20 5" xfId="40521"/>
    <cellStyle name="Normalny 59 5 92 20 6" xfId="40522"/>
    <cellStyle name="Normalny 59 5 92 21" xfId="40523"/>
    <cellStyle name="Normalny 59 5 92 21 2" xfId="40524"/>
    <cellStyle name="Normalny 59 5 92 21 3" xfId="40525"/>
    <cellStyle name="Normalny 59 5 92 21 4" xfId="40526"/>
    <cellStyle name="Normalny 59 5 92 21 5" xfId="40527"/>
    <cellStyle name="Normalny 59 5 92 21 6" xfId="40528"/>
    <cellStyle name="Normalny 59 5 92 22" xfId="40529"/>
    <cellStyle name="Normalny 59 5 92 22 2" xfId="40530"/>
    <cellStyle name="Normalny 59 5 92 22 3" xfId="40531"/>
    <cellStyle name="Normalny 59 5 92 22 4" xfId="40532"/>
    <cellStyle name="Normalny 59 5 92 22 5" xfId="40533"/>
    <cellStyle name="Normalny 59 5 92 22 6" xfId="40534"/>
    <cellStyle name="Normalny 59 5 92 23" xfId="40535"/>
    <cellStyle name="Normalny 59 5 92 23 2" xfId="40536"/>
    <cellStyle name="Normalny 59 5 92 23 3" xfId="40537"/>
    <cellStyle name="Normalny 59 5 92 23 4" xfId="40538"/>
    <cellStyle name="Normalny 59 5 92 23 5" xfId="40539"/>
    <cellStyle name="Normalny 59 5 92 23 6" xfId="40540"/>
    <cellStyle name="Normalny 59 5 92 24" xfId="40541"/>
    <cellStyle name="Normalny 59 5 92 24 2" xfId="40542"/>
    <cellStyle name="Normalny 59 5 92 24 3" xfId="40543"/>
    <cellStyle name="Normalny 59 5 92 24 4" xfId="40544"/>
    <cellStyle name="Normalny 59 5 92 24 5" xfId="40545"/>
    <cellStyle name="Normalny 59 5 92 24 6" xfId="40546"/>
    <cellStyle name="Normalny 59 5 92 25" xfId="40547"/>
    <cellStyle name="Normalny 59 5 92 26" xfId="40548"/>
    <cellStyle name="Normalny 59 5 92 27" xfId="40549"/>
    <cellStyle name="Normalny 59 5 92 28" xfId="40550"/>
    <cellStyle name="Normalny 59 5 92 29" xfId="40551"/>
    <cellStyle name="Normalny 59 5 92 3" xfId="40552"/>
    <cellStyle name="Normalny 59 5 92 3 2" xfId="40553"/>
    <cellStyle name="Normalny 59 5 92 3 3" xfId="40554"/>
    <cellStyle name="Normalny 59 5 92 3 4" xfId="40555"/>
    <cellStyle name="Normalny 59 5 92 3 5" xfId="40556"/>
    <cellStyle name="Normalny 59 5 92 3 6" xfId="40557"/>
    <cellStyle name="Normalny 59 5 92 4" xfId="40558"/>
    <cellStyle name="Normalny 59 5 92 4 2" xfId="40559"/>
    <cellStyle name="Normalny 59 5 92 4 3" xfId="40560"/>
    <cellStyle name="Normalny 59 5 92 4 4" xfId="40561"/>
    <cellStyle name="Normalny 59 5 92 4 5" xfId="40562"/>
    <cellStyle name="Normalny 59 5 92 4 6" xfId="40563"/>
    <cellStyle name="Normalny 59 5 92 5" xfId="40564"/>
    <cellStyle name="Normalny 59 5 92 5 2" xfId="40565"/>
    <cellStyle name="Normalny 59 5 92 5 3" xfId="40566"/>
    <cellStyle name="Normalny 59 5 92 5 4" xfId="40567"/>
    <cellStyle name="Normalny 59 5 92 5 5" xfId="40568"/>
    <cellStyle name="Normalny 59 5 92 5 6" xfId="40569"/>
    <cellStyle name="Normalny 59 5 92 6" xfId="40570"/>
    <cellStyle name="Normalny 59 5 92 6 2" xfId="40571"/>
    <cellStyle name="Normalny 59 5 92 6 3" xfId="40572"/>
    <cellStyle name="Normalny 59 5 92 6 4" xfId="40573"/>
    <cellStyle name="Normalny 59 5 92 6 5" xfId="40574"/>
    <cellStyle name="Normalny 59 5 92 6 6" xfId="40575"/>
    <cellStyle name="Normalny 59 5 92 7" xfId="40576"/>
    <cellStyle name="Normalny 59 5 92 7 2" xfId="40577"/>
    <cellStyle name="Normalny 59 5 92 7 3" xfId="40578"/>
    <cellStyle name="Normalny 59 5 92 7 4" xfId="40579"/>
    <cellStyle name="Normalny 59 5 92 7 5" xfId="40580"/>
    <cellStyle name="Normalny 59 5 92 7 6" xfId="40581"/>
    <cellStyle name="Normalny 59 5 92 8" xfId="40582"/>
    <cellStyle name="Normalny 59 5 92 8 2" xfId="40583"/>
    <cellStyle name="Normalny 59 5 92 8 3" xfId="40584"/>
    <cellStyle name="Normalny 59 5 92 8 4" xfId="40585"/>
    <cellStyle name="Normalny 59 5 92 8 5" xfId="40586"/>
    <cellStyle name="Normalny 59 5 92 8 6" xfId="40587"/>
    <cellStyle name="Normalny 59 5 92 9" xfId="40588"/>
    <cellStyle name="Normalny 59 5 92 9 2" xfId="40589"/>
    <cellStyle name="Normalny 59 5 92 9 3" xfId="40590"/>
    <cellStyle name="Normalny 59 5 92 9 4" xfId="40591"/>
    <cellStyle name="Normalny 59 5 92 9 5" xfId="40592"/>
    <cellStyle name="Normalny 59 5 92 9 6" xfId="40593"/>
    <cellStyle name="Normalny 59 5 93" xfId="40594"/>
    <cellStyle name="Normalny 59 5 93 2" xfId="40595"/>
    <cellStyle name="Normalny 59 5 93 3" xfId="40596"/>
    <cellStyle name="Normalny 59 5 93 4" xfId="40597"/>
    <cellStyle name="Normalny 59 5 93 5" xfId="40598"/>
    <cellStyle name="Normalny 59 5 93 6" xfId="40599"/>
    <cellStyle name="Normalny 59 5 94" xfId="40600"/>
    <cellStyle name="Normalny 59 5 94 2" xfId="40601"/>
    <cellStyle name="Normalny 59 5 94 3" xfId="40602"/>
    <cellStyle name="Normalny 59 5 94 4" xfId="40603"/>
    <cellStyle name="Normalny 59 5 94 5" xfId="40604"/>
    <cellStyle name="Normalny 59 5 94 6" xfId="40605"/>
    <cellStyle name="Normalny 59 5 94 7" xfId="40606"/>
    <cellStyle name="Normalny 59 5 95" xfId="40607"/>
    <cellStyle name="Normalny 59 5 96" xfId="40608"/>
    <cellStyle name="Normalny 59 5 97" xfId="40609"/>
    <cellStyle name="Normalny 59 5 98" xfId="40610"/>
    <cellStyle name="Normalny 59 5 99" xfId="40611"/>
    <cellStyle name="Normalny 59 50" xfId="40612"/>
    <cellStyle name="Normalny 59 50 2" xfId="40613"/>
    <cellStyle name="Normalny 59 50 3" xfId="40614"/>
    <cellStyle name="Normalny 59 50 4" xfId="40615"/>
    <cellStyle name="Normalny 59 50 5" xfId="40616"/>
    <cellStyle name="Normalny 59 50 6" xfId="40617"/>
    <cellStyle name="Normalny 59 51" xfId="40618"/>
    <cellStyle name="Normalny 59 51 2" xfId="40619"/>
    <cellStyle name="Normalny 59 51 3" xfId="40620"/>
    <cellStyle name="Normalny 59 51 4" xfId="40621"/>
    <cellStyle name="Normalny 59 51 5" xfId="40622"/>
    <cellStyle name="Normalny 59 51 6" xfId="40623"/>
    <cellStyle name="Normalny 59 52" xfId="40624"/>
    <cellStyle name="Normalny 59 52 2" xfId="40625"/>
    <cellStyle name="Normalny 59 52 3" xfId="40626"/>
    <cellStyle name="Normalny 59 52 4" xfId="40627"/>
    <cellStyle name="Normalny 59 52 5" xfId="40628"/>
    <cellStyle name="Normalny 59 52 6" xfId="40629"/>
    <cellStyle name="Normalny 59 53" xfId="40630"/>
    <cellStyle name="Normalny 59 53 2" xfId="40631"/>
    <cellStyle name="Normalny 59 53 3" xfId="40632"/>
    <cellStyle name="Normalny 59 53 4" xfId="40633"/>
    <cellStyle name="Normalny 59 53 5" xfId="40634"/>
    <cellStyle name="Normalny 59 53 6" xfId="40635"/>
    <cellStyle name="Normalny 59 54" xfId="40636"/>
    <cellStyle name="Normalny 59 54 2" xfId="40637"/>
    <cellStyle name="Normalny 59 54 3" xfId="40638"/>
    <cellStyle name="Normalny 59 54 4" xfId="40639"/>
    <cellStyle name="Normalny 59 54 5" xfId="40640"/>
    <cellStyle name="Normalny 59 54 6" xfId="40641"/>
    <cellStyle name="Normalny 59 55" xfId="40642"/>
    <cellStyle name="Normalny 59 55 2" xfId="40643"/>
    <cellStyle name="Normalny 59 55 3" xfId="40644"/>
    <cellStyle name="Normalny 59 55 4" xfId="40645"/>
    <cellStyle name="Normalny 59 55 5" xfId="40646"/>
    <cellStyle name="Normalny 59 55 6" xfId="40647"/>
    <cellStyle name="Normalny 59 56" xfId="40648"/>
    <cellStyle name="Normalny 59 56 2" xfId="40649"/>
    <cellStyle name="Normalny 59 56 3" xfId="40650"/>
    <cellStyle name="Normalny 59 56 4" xfId="40651"/>
    <cellStyle name="Normalny 59 56 5" xfId="40652"/>
    <cellStyle name="Normalny 59 56 6" xfId="40653"/>
    <cellStyle name="Normalny 59 57" xfId="40654"/>
    <cellStyle name="Normalny 59 57 2" xfId="40655"/>
    <cellStyle name="Normalny 59 57 3" xfId="40656"/>
    <cellStyle name="Normalny 59 57 4" xfId="40657"/>
    <cellStyle name="Normalny 59 57 5" xfId="40658"/>
    <cellStyle name="Normalny 59 57 6" xfId="40659"/>
    <cellStyle name="Normalny 59 58" xfId="40660"/>
    <cellStyle name="Normalny 59 58 2" xfId="40661"/>
    <cellStyle name="Normalny 59 58 3" xfId="40662"/>
    <cellStyle name="Normalny 59 58 4" xfId="40663"/>
    <cellStyle name="Normalny 59 58 5" xfId="40664"/>
    <cellStyle name="Normalny 59 58 6" xfId="40665"/>
    <cellStyle name="Normalny 59 59" xfId="40666"/>
    <cellStyle name="Normalny 59 59 2" xfId="40667"/>
    <cellStyle name="Normalny 59 59 3" xfId="40668"/>
    <cellStyle name="Normalny 59 59 4" xfId="40669"/>
    <cellStyle name="Normalny 59 59 5" xfId="40670"/>
    <cellStyle name="Normalny 59 59 6" xfId="40671"/>
    <cellStyle name="Normalny 59 6" xfId="40672"/>
    <cellStyle name="Normalny 59 6 2" xfId="40673"/>
    <cellStyle name="Normalny 59 6 3" xfId="40674"/>
    <cellStyle name="Normalny 59 6 4" xfId="40675"/>
    <cellStyle name="Normalny 59 6 5" xfId="40676"/>
    <cellStyle name="Normalny 59 6 6" xfId="40677"/>
    <cellStyle name="Normalny 59 60" xfId="40678"/>
    <cellStyle name="Normalny 59 60 2" xfId="40679"/>
    <cellStyle name="Normalny 59 60 3" xfId="40680"/>
    <cellStyle name="Normalny 59 60 4" xfId="40681"/>
    <cellStyle name="Normalny 59 60 5" xfId="40682"/>
    <cellStyle name="Normalny 59 60 6" xfId="40683"/>
    <cellStyle name="Normalny 59 61" xfId="40684"/>
    <cellStyle name="Normalny 59 61 2" xfId="40685"/>
    <cellStyle name="Normalny 59 61 3" xfId="40686"/>
    <cellStyle name="Normalny 59 61 4" xfId="40687"/>
    <cellStyle name="Normalny 59 61 5" xfId="40688"/>
    <cellStyle name="Normalny 59 61 6" xfId="40689"/>
    <cellStyle name="Normalny 59 62" xfId="40690"/>
    <cellStyle name="Normalny 59 62 2" xfId="40691"/>
    <cellStyle name="Normalny 59 62 3" xfId="40692"/>
    <cellStyle name="Normalny 59 62 4" xfId="40693"/>
    <cellStyle name="Normalny 59 62 5" xfId="40694"/>
    <cellStyle name="Normalny 59 62 6" xfId="40695"/>
    <cellStyle name="Normalny 59 63" xfId="40696"/>
    <cellStyle name="Normalny 59 63 2" xfId="40697"/>
    <cellStyle name="Normalny 59 63 3" xfId="40698"/>
    <cellStyle name="Normalny 59 63 4" xfId="40699"/>
    <cellStyle name="Normalny 59 63 5" xfId="40700"/>
    <cellStyle name="Normalny 59 63 6" xfId="40701"/>
    <cellStyle name="Normalny 59 64" xfId="40702"/>
    <cellStyle name="Normalny 59 64 2" xfId="40703"/>
    <cellStyle name="Normalny 59 64 3" xfId="40704"/>
    <cellStyle name="Normalny 59 64 4" xfId="40705"/>
    <cellStyle name="Normalny 59 64 5" xfId="40706"/>
    <cellStyle name="Normalny 59 64 6" xfId="40707"/>
    <cellStyle name="Normalny 59 65" xfId="40708"/>
    <cellStyle name="Normalny 59 65 2" xfId="40709"/>
    <cellStyle name="Normalny 59 65 3" xfId="40710"/>
    <cellStyle name="Normalny 59 65 4" xfId="40711"/>
    <cellStyle name="Normalny 59 65 5" xfId="40712"/>
    <cellStyle name="Normalny 59 65 6" xfId="40713"/>
    <cellStyle name="Normalny 59 66" xfId="40714"/>
    <cellStyle name="Normalny 59 66 2" xfId="40715"/>
    <cellStyle name="Normalny 59 66 3" xfId="40716"/>
    <cellStyle name="Normalny 59 66 4" xfId="40717"/>
    <cellStyle name="Normalny 59 66 5" xfId="40718"/>
    <cellStyle name="Normalny 59 66 6" xfId="40719"/>
    <cellStyle name="Normalny 59 67" xfId="40720"/>
    <cellStyle name="Normalny 59 67 2" xfId="40721"/>
    <cellStyle name="Normalny 59 67 3" xfId="40722"/>
    <cellStyle name="Normalny 59 67 4" xfId="40723"/>
    <cellStyle name="Normalny 59 67 5" xfId="40724"/>
    <cellStyle name="Normalny 59 67 6" xfId="40725"/>
    <cellStyle name="Normalny 59 68" xfId="40726"/>
    <cellStyle name="Normalny 59 68 2" xfId="40727"/>
    <cellStyle name="Normalny 59 68 3" xfId="40728"/>
    <cellStyle name="Normalny 59 68 4" xfId="40729"/>
    <cellStyle name="Normalny 59 68 5" xfId="40730"/>
    <cellStyle name="Normalny 59 68 6" xfId="40731"/>
    <cellStyle name="Normalny 59 69" xfId="40732"/>
    <cellStyle name="Normalny 59 69 2" xfId="40733"/>
    <cellStyle name="Normalny 59 69 3" xfId="40734"/>
    <cellStyle name="Normalny 59 69 4" xfId="40735"/>
    <cellStyle name="Normalny 59 69 5" xfId="40736"/>
    <cellStyle name="Normalny 59 69 6" xfId="40737"/>
    <cellStyle name="Normalny 59 7" xfId="40738"/>
    <cellStyle name="Normalny 59 7 2" xfId="40739"/>
    <cellStyle name="Normalny 59 7 3" xfId="40740"/>
    <cellStyle name="Normalny 59 7 4" xfId="40741"/>
    <cellStyle name="Normalny 59 7 5" xfId="40742"/>
    <cellStyle name="Normalny 59 7 6" xfId="40743"/>
    <cellStyle name="Normalny 59 70" xfId="40744"/>
    <cellStyle name="Normalny 59 70 2" xfId="40745"/>
    <cellStyle name="Normalny 59 70 3" xfId="40746"/>
    <cellStyle name="Normalny 59 70 4" xfId="40747"/>
    <cellStyle name="Normalny 59 70 5" xfId="40748"/>
    <cellStyle name="Normalny 59 70 6" xfId="40749"/>
    <cellStyle name="Normalny 59 71" xfId="40750"/>
    <cellStyle name="Normalny 59 71 2" xfId="40751"/>
    <cellStyle name="Normalny 59 71 3" xfId="40752"/>
    <cellStyle name="Normalny 59 71 4" xfId="40753"/>
    <cellStyle name="Normalny 59 71 5" xfId="40754"/>
    <cellStyle name="Normalny 59 71 6" xfId="40755"/>
    <cellStyle name="Normalny 59 72" xfId="40756"/>
    <cellStyle name="Normalny 59 72 2" xfId="40757"/>
    <cellStyle name="Normalny 59 72 3" xfId="40758"/>
    <cellStyle name="Normalny 59 72 4" xfId="40759"/>
    <cellStyle name="Normalny 59 72 5" xfId="40760"/>
    <cellStyle name="Normalny 59 72 6" xfId="40761"/>
    <cellStyle name="Normalny 59 73" xfId="40762"/>
    <cellStyle name="Normalny 59 73 2" xfId="40763"/>
    <cellStyle name="Normalny 59 73 3" xfId="40764"/>
    <cellStyle name="Normalny 59 73 4" xfId="40765"/>
    <cellStyle name="Normalny 59 73 5" xfId="40766"/>
    <cellStyle name="Normalny 59 73 6" xfId="40767"/>
    <cellStyle name="Normalny 59 74" xfId="40768"/>
    <cellStyle name="Normalny 59 74 2" xfId="40769"/>
    <cellStyle name="Normalny 59 74 3" xfId="40770"/>
    <cellStyle name="Normalny 59 74 4" xfId="40771"/>
    <cellStyle name="Normalny 59 74 5" xfId="40772"/>
    <cellStyle name="Normalny 59 74 6" xfId="40773"/>
    <cellStyle name="Normalny 59 75" xfId="40774"/>
    <cellStyle name="Normalny 59 75 2" xfId="40775"/>
    <cellStyle name="Normalny 59 75 3" xfId="40776"/>
    <cellStyle name="Normalny 59 75 4" xfId="40777"/>
    <cellStyle name="Normalny 59 75 5" xfId="40778"/>
    <cellStyle name="Normalny 59 75 6" xfId="40779"/>
    <cellStyle name="Normalny 59 76" xfId="40780"/>
    <cellStyle name="Normalny 59 76 2" xfId="40781"/>
    <cellStyle name="Normalny 59 76 3" xfId="40782"/>
    <cellStyle name="Normalny 59 76 4" xfId="40783"/>
    <cellStyle name="Normalny 59 76 5" xfId="40784"/>
    <cellStyle name="Normalny 59 76 6" xfId="40785"/>
    <cellStyle name="Normalny 59 77" xfId="40786"/>
    <cellStyle name="Normalny 59 77 2" xfId="40787"/>
    <cellStyle name="Normalny 59 77 3" xfId="40788"/>
    <cellStyle name="Normalny 59 77 4" xfId="40789"/>
    <cellStyle name="Normalny 59 77 5" xfId="40790"/>
    <cellStyle name="Normalny 59 77 6" xfId="40791"/>
    <cellStyle name="Normalny 59 78" xfId="40792"/>
    <cellStyle name="Normalny 59 78 2" xfId="40793"/>
    <cellStyle name="Normalny 59 78 3" xfId="40794"/>
    <cellStyle name="Normalny 59 78 4" xfId="40795"/>
    <cellStyle name="Normalny 59 78 5" xfId="40796"/>
    <cellStyle name="Normalny 59 78 6" xfId="40797"/>
    <cellStyle name="Normalny 59 79" xfId="40798"/>
    <cellStyle name="Normalny 59 79 2" xfId="40799"/>
    <cellStyle name="Normalny 59 79 3" xfId="40800"/>
    <cellStyle name="Normalny 59 79 4" xfId="40801"/>
    <cellStyle name="Normalny 59 79 5" xfId="40802"/>
    <cellStyle name="Normalny 59 79 6" xfId="40803"/>
    <cellStyle name="Normalny 59 8" xfId="40804"/>
    <cellStyle name="Normalny 59 8 10" xfId="40805"/>
    <cellStyle name="Normalny 59 8 100" xfId="40806"/>
    <cellStyle name="Normalny 59 8 101" xfId="40807"/>
    <cellStyle name="Normalny 59 8 102" xfId="40808"/>
    <cellStyle name="Normalny 59 8 103" xfId="40809"/>
    <cellStyle name="Normalny 59 8 104" xfId="40810"/>
    <cellStyle name="Normalny 59 8 105" xfId="40811"/>
    <cellStyle name="Normalny 59 8 106" xfId="40812"/>
    <cellStyle name="Normalny 59 8 107" xfId="40813"/>
    <cellStyle name="Normalny 59 8 108" xfId="40814"/>
    <cellStyle name="Normalny 59 8 109" xfId="40815"/>
    <cellStyle name="Normalny 59 8 109 2" xfId="40816"/>
    <cellStyle name="Normalny 59 8 109 3" xfId="40817"/>
    <cellStyle name="Normalny 59 8 109 4" xfId="40818"/>
    <cellStyle name="Normalny 59 8 109 5" xfId="40819"/>
    <cellStyle name="Normalny 59 8 109 6" xfId="40820"/>
    <cellStyle name="Normalny 59 8 11" xfId="40821"/>
    <cellStyle name="Normalny 59 8 110" xfId="40822"/>
    <cellStyle name="Normalny 59 8 110 2" xfId="40823"/>
    <cellStyle name="Normalny 59 8 110 3" xfId="40824"/>
    <cellStyle name="Normalny 59 8 110 4" xfId="40825"/>
    <cellStyle name="Normalny 59 8 110 5" xfId="40826"/>
    <cellStyle name="Normalny 59 8 110 6" xfId="40827"/>
    <cellStyle name="Normalny 59 8 12" xfId="40828"/>
    <cellStyle name="Normalny 59 8 13" xfId="40829"/>
    <cellStyle name="Normalny 59 8 14" xfId="40830"/>
    <cellStyle name="Normalny 59 8 15" xfId="40831"/>
    <cellStyle name="Normalny 59 8 16" xfId="40832"/>
    <cellStyle name="Normalny 59 8 17" xfId="40833"/>
    <cellStyle name="Normalny 59 8 18" xfId="40834"/>
    <cellStyle name="Normalny 59 8 19" xfId="40835"/>
    <cellStyle name="Normalny 59 8 2" xfId="40836"/>
    <cellStyle name="Normalny 59 8 2 10" xfId="40837"/>
    <cellStyle name="Normalny 59 8 2 10 2" xfId="40838"/>
    <cellStyle name="Normalny 59 8 2 10 3" xfId="40839"/>
    <cellStyle name="Normalny 59 8 2 10 4" xfId="40840"/>
    <cellStyle name="Normalny 59 8 2 10 5" xfId="40841"/>
    <cellStyle name="Normalny 59 8 2 10 6" xfId="40842"/>
    <cellStyle name="Normalny 59 8 2 11" xfId="40843"/>
    <cellStyle name="Normalny 59 8 2 11 2" xfId="40844"/>
    <cellStyle name="Normalny 59 8 2 11 3" xfId="40845"/>
    <cellStyle name="Normalny 59 8 2 11 4" xfId="40846"/>
    <cellStyle name="Normalny 59 8 2 11 5" xfId="40847"/>
    <cellStyle name="Normalny 59 8 2 11 6" xfId="40848"/>
    <cellStyle name="Normalny 59 8 2 12" xfId="40849"/>
    <cellStyle name="Normalny 59 8 2 12 2" xfId="40850"/>
    <cellStyle name="Normalny 59 8 2 12 3" xfId="40851"/>
    <cellStyle name="Normalny 59 8 2 12 4" xfId="40852"/>
    <cellStyle name="Normalny 59 8 2 12 5" xfId="40853"/>
    <cellStyle name="Normalny 59 8 2 12 6" xfId="40854"/>
    <cellStyle name="Normalny 59 8 2 13" xfId="40855"/>
    <cellStyle name="Normalny 59 8 2 13 2" xfId="40856"/>
    <cellStyle name="Normalny 59 8 2 13 3" xfId="40857"/>
    <cellStyle name="Normalny 59 8 2 13 4" xfId="40858"/>
    <cellStyle name="Normalny 59 8 2 13 5" xfId="40859"/>
    <cellStyle name="Normalny 59 8 2 13 6" xfId="40860"/>
    <cellStyle name="Normalny 59 8 2 14" xfId="40861"/>
    <cellStyle name="Normalny 59 8 2 14 2" xfId="40862"/>
    <cellStyle name="Normalny 59 8 2 14 3" xfId="40863"/>
    <cellStyle name="Normalny 59 8 2 14 4" xfId="40864"/>
    <cellStyle name="Normalny 59 8 2 14 5" xfId="40865"/>
    <cellStyle name="Normalny 59 8 2 14 6" xfId="40866"/>
    <cellStyle name="Normalny 59 8 2 15" xfId="40867"/>
    <cellStyle name="Normalny 59 8 2 15 2" xfId="40868"/>
    <cellStyle name="Normalny 59 8 2 15 3" xfId="40869"/>
    <cellStyle name="Normalny 59 8 2 15 4" xfId="40870"/>
    <cellStyle name="Normalny 59 8 2 15 5" xfId="40871"/>
    <cellStyle name="Normalny 59 8 2 15 6" xfId="40872"/>
    <cellStyle name="Normalny 59 8 2 16" xfId="40873"/>
    <cellStyle name="Normalny 59 8 2 16 2" xfId="40874"/>
    <cellStyle name="Normalny 59 8 2 16 3" xfId="40875"/>
    <cellStyle name="Normalny 59 8 2 16 4" xfId="40876"/>
    <cellStyle name="Normalny 59 8 2 16 5" xfId="40877"/>
    <cellStyle name="Normalny 59 8 2 16 6" xfId="40878"/>
    <cellStyle name="Normalny 59 8 2 17" xfId="40879"/>
    <cellStyle name="Normalny 59 8 2 17 2" xfId="40880"/>
    <cellStyle name="Normalny 59 8 2 17 3" xfId="40881"/>
    <cellStyle name="Normalny 59 8 2 17 4" xfId="40882"/>
    <cellStyle name="Normalny 59 8 2 17 5" xfId="40883"/>
    <cellStyle name="Normalny 59 8 2 17 6" xfId="40884"/>
    <cellStyle name="Normalny 59 8 2 18" xfId="40885"/>
    <cellStyle name="Normalny 59 8 2 18 2" xfId="40886"/>
    <cellStyle name="Normalny 59 8 2 18 3" xfId="40887"/>
    <cellStyle name="Normalny 59 8 2 18 4" xfId="40888"/>
    <cellStyle name="Normalny 59 8 2 18 5" xfId="40889"/>
    <cellStyle name="Normalny 59 8 2 18 6" xfId="40890"/>
    <cellStyle name="Normalny 59 8 2 19" xfId="40891"/>
    <cellStyle name="Normalny 59 8 2 19 2" xfId="40892"/>
    <cellStyle name="Normalny 59 8 2 19 3" xfId="40893"/>
    <cellStyle name="Normalny 59 8 2 19 4" xfId="40894"/>
    <cellStyle name="Normalny 59 8 2 19 5" xfId="40895"/>
    <cellStyle name="Normalny 59 8 2 19 6" xfId="40896"/>
    <cellStyle name="Normalny 59 8 2 2" xfId="40897"/>
    <cellStyle name="Normalny 59 8 2 2 10" xfId="40898"/>
    <cellStyle name="Normalny 59 8 2 2 11" xfId="40899"/>
    <cellStyle name="Normalny 59 8 2 2 12" xfId="40900"/>
    <cellStyle name="Normalny 59 8 2 2 13" xfId="40901"/>
    <cellStyle name="Normalny 59 8 2 2 14" xfId="40902"/>
    <cellStyle name="Normalny 59 8 2 2 15" xfId="40903"/>
    <cellStyle name="Normalny 59 8 2 2 16" xfId="40904"/>
    <cellStyle name="Normalny 59 8 2 2 17" xfId="40905"/>
    <cellStyle name="Normalny 59 8 2 2 18" xfId="40906"/>
    <cellStyle name="Normalny 59 8 2 2 19" xfId="40907"/>
    <cellStyle name="Normalny 59 8 2 2 2" xfId="40908"/>
    <cellStyle name="Normalny 59 8 2 2 2 2" xfId="40909"/>
    <cellStyle name="Normalny 59 8 2 2 2 3" xfId="40910"/>
    <cellStyle name="Normalny 59 8 2 2 2 4" xfId="40911"/>
    <cellStyle name="Normalny 59 8 2 2 2 5" xfId="40912"/>
    <cellStyle name="Normalny 59 8 2 2 2 6" xfId="40913"/>
    <cellStyle name="Normalny 59 8 2 2 2 7" xfId="40914"/>
    <cellStyle name="Normalny 59 8 2 2 20" xfId="40915"/>
    <cellStyle name="Normalny 59 8 2 2 21" xfId="40916"/>
    <cellStyle name="Normalny 59 8 2 2 22" xfId="40917"/>
    <cellStyle name="Normalny 59 8 2 2 23" xfId="40918"/>
    <cellStyle name="Normalny 59 8 2 2 24" xfId="40919"/>
    <cellStyle name="Normalny 59 8 2 2 3" xfId="40920"/>
    <cellStyle name="Normalny 59 8 2 2 4" xfId="40921"/>
    <cellStyle name="Normalny 59 8 2 2 5" xfId="40922"/>
    <cellStyle name="Normalny 59 8 2 2 6" xfId="40923"/>
    <cellStyle name="Normalny 59 8 2 2 7" xfId="40924"/>
    <cellStyle name="Normalny 59 8 2 2 8" xfId="40925"/>
    <cellStyle name="Normalny 59 8 2 2 9" xfId="40926"/>
    <cellStyle name="Normalny 59 8 2 20" xfId="40927"/>
    <cellStyle name="Normalny 59 8 2 20 2" xfId="40928"/>
    <cellStyle name="Normalny 59 8 2 20 3" xfId="40929"/>
    <cellStyle name="Normalny 59 8 2 20 4" xfId="40930"/>
    <cellStyle name="Normalny 59 8 2 20 5" xfId="40931"/>
    <cellStyle name="Normalny 59 8 2 20 6" xfId="40932"/>
    <cellStyle name="Normalny 59 8 2 21" xfId="40933"/>
    <cellStyle name="Normalny 59 8 2 21 2" xfId="40934"/>
    <cellStyle name="Normalny 59 8 2 21 3" xfId="40935"/>
    <cellStyle name="Normalny 59 8 2 21 4" xfId="40936"/>
    <cellStyle name="Normalny 59 8 2 21 5" xfId="40937"/>
    <cellStyle name="Normalny 59 8 2 21 6" xfId="40938"/>
    <cellStyle name="Normalny 59 8 2 22" xfId="40939"/>
    <cellStyle name="Normalny 59 8 2 22 2" xfId="40940"/>
    <cellStyle name="Normalny 59 8 2 22 3" xfId="40941"/>
    <cellStyle name="Normalny 59 8 2 22 4" xfId="40942"/>
    <cellStyle name="Normalny 59 8 2 22 5" xfId="40943"/>
    <cellStyle name="Normalny 59 8 2 22 6" xfId="40944"/>
    <cellStyle name="Normalny 59 8 2 23" xfId="40945"/>
    <cellStyle name="Normalny 59 8 2 23 2" xfId="40946"/>
    <cellStyle name="Normalny 59 8 2 23 3" xfId="40947"/>
    <cellStyle name="Normalny 59 8 2 23 4" xfId="40948"/>
    <cellStyle name="Normalny 59 8 2 23 5" xfId="40949"/>
    <cellStyle name="Normalny 59 8 2 23 6" xfId="40950"/>
    <cellStyle name="Normalny 59 8 2 24" xfId="40951"/>
    <cellStyle name="Normalny 59 8 2 24 2" xfId="40952"/>
    <cellStyle name="Normalny 59 8 2 24 3" xfId="40953"/>
    <cellStyle name="Normalny 59 8 2 24 4" xfId="40954"/>
    <cellStyle name="Normalny 59 8 2 24 5" xfId="40955"/>
    <cellStyle name="Normalny 59 8 2 24 6" xfId="40956"/>
    <cellStyle name="Normalny 59 8 2 25" xfId="40957"/>
    <cellStyle name="Normalny 59 8 2 25 2" xfId="40958"/>
    <cellStyle name="Normalny 59 8 2 25 3" xfId="40959"/>
    <cellStyle name="Normalny 59 8 2 25 4" xfId="40960"/>
    <cellStyle name="Normalny 59 8 2 25 5" xfId="40961"/>
    <cellStyle name="Normalny 59 8 2 25 6" xfId="40962"/>
    <cellStyle name="Normalny 59 8 2 26" xfId="40963"/>
    <cellStyle name="Normalny 59 8 2 26 2" xfId="40964"/>
    <cellStyle name="Normalny 59 8 2 26 3" xfId="40965"/>
    <cellStyle name="Normalny 59 8 2 26 4" xfId="40966"/>
    <cellStyle name="Normalny 59 8 2 26 5" xfId="40967"/>
    <cellStyle name="Normalny 59 8 2 26 6" xfId="40968"/>
    <cellStyle name="Normalny 59 8 2 27" xfId="40969"/>
    <cellStyle name="Normalny 59 8 2 28" xfId="40970"/>
    <cellStyle name="Normalny 59 8 2 29" xfId="40971"/>
    <cellStyle name="Normalny 59 8 2 3" xfId="40972"/>
    <cellStyle name="Normalny 59 8 2 30" xfId="40973"/>
    <cellStyle name="Normalny 59 8 2 31" xfId="40974"/>
    <cellStyle name="Normalny 59 8 2 32" xfId="40975"/>
    <cellStyle name="Normalny 59 8 2 33" xfId="40976"/>
    <cellStyle name="Normalny 59 8 2 4" xfId="40977"/>
    <cellStyle name="Normalny 59 8 2 5" xfId="40978"/>
    <cellStyle name="Normalny 59 8 2 5 2" xfId="40979"/>
    <cellStyle name="Normalny 59 8 2 5 2 2" xfId="40980"/>
    <cellStyle name="Normalny 59 8 2 5 2 3" xfId="40981"/>
    <cellStyle name="Normalny 59 8 2 5 2 4" xfId="40982"/>
    <cellStyle name="Normalny 59 8 2 5 2 5" xfId="40983"/>
    <cellStyle name="Normalny 59 8 2 5 2 6" xfId="40984"/>
    <cellStyle name="Normalny 59 8 2 6" xfId="40985"/>
    <cellStyle name="Normalny 59 8 2 6 2" xfId="40986"/>
    <cellStyle name="Normalny 59 8 2 6 3" xfId="40987"/>
    <cellStyle name="Normalny 59 8 2 6 4" xfId="40988"/>
    <cellStyle name="Normalny 59 8 2 6 5" xfId="40989"/>
    <cellStyle name="Normalny 59 8 2 6 6" xfId="40990"/>
    <cellStyle name="Normalny 59 8 2 7" xfId="40991"/>
    <cellStyle name="Normalny 59 8 2 7 2" xfId="40992"/>
    <cellStyle name="Normalny 59 8 2 7 3" xfId="40993"/>
    <cellStyle name="Normalny 59 8 2 7 4" xfId="40994"/>
    <cellStyle name="Normalny 59 8 2 7 5" xfId="40995"/>
    <cellStyle name="Normalny 59 8 2 7 6" xfId="40996"/>
    <cellStyle name="Normalny 59 8 2 8" xfId="40997"/>
    <cellStyle name="Normalny 59 8 2 8 2" xfId="40998"/>
    <cellStyle name="Normalny 59 8 2 8 3" xfId="40999"/>
    <cellStyle name="Normalny 59 8 2 8 4" xfId="41000"/>
    <cellStyle name="Normalny 59 8 2 8 5" xfId="41001"/>
    <cellStyle name="Normalny 59 8 2 8 6" xfId="41002"/>
    <cellStyle name="Normalny 59 8 2 9" xfId="41003"/>
    <cellStyle name="Normalny 59 8 2 9 2" xfId="41004"/>
    <cellStyle name="Normalny 59 8 2 9 3" xfId="41005"/>
    <cellStyle name="Normalny 59 8 2 9 4" xfId="41006"/>
    <cellStyle name="Normalny 59 8 2 9 5" xfId="41007"/>
    <cellStyle name="Normalny 59 8 2 9 6" xfId="41008"/>
    <cellStyle name="Normalny 59 8 20" xfId="41009"/>
    <cellStyle name="Normalny 59 8 21" xfId="41010"/>
    <cellStyle name="Normalny 59 8 22" xfId="41011"/>
    <cellStyle name="Normalny 59 8 23" xfId="41012"/>
    <cellStyle name="Normalny 59 8 24" xfId="41013"/>
    <cellStyle name="Normalny 59 8 25" xfId="41014"/>
    <cellStyle name="Normalny 59 8 26" xfId="41015"/>
    <cellStyle name="Normalny 59 8 27" xfId="41016"/>
    <cellStyle name="Normalny 59 8 28" xfId="41017"/>
    <cellStyle name="Normalny 59 8 29" xfId="41018"/>
    <cellStyle name="Normalny 59 8 3" xfId="41019"/>
    <cellStyle name="Normalny 59 8 30" xfId="41020"/>
    <cellStyle name="Normalny 59 8 31" xfId="41021"/>
    <cellStyle name="Normalny 59 8 32" xfId="41022"/>
    <cellStyle name="Normalny 59 8 33" xfId="41023"/>
    <cellStyle name="Normalny 59 8 34" xfId="41024"/>
    <cellStyle name="Normalny 59 8 35" xfId="41025"/>
    <cellStyle name="Normalny 59 8 36" xfId="41026"/>
    <cellStyle name="Normalny 59 8 37" xfId="41027"/>
    <cellStyle name="Normalny 59 8 38" xfId="41028"/>
    <cellStyle name="Normalny 59 8 39" xfId="41029"/>
    <cellStyle name="Normalny 59 8 4" xfId="41030"/>
    <cellStyle name="Normalny 59 8 40" xfId="41031"/>
    <cellStyle name="Normalny 59 8 41" xfId="41032"/>
    <cellStyle name="Normalny 59 8 42" xfId="41033"/>
    <cellStyle name="Normalny 59 8 43" xfId="41034"/>
    <cellStyle name="Normalny 59 8 44" xfId="41035"/>
    <cellStyle name="Normalny 59 8 45" xfId="41036"/>
    <cellStyle name="Normalny 59 8 46" xfId="41037"/>
    <cellStyle name="Normalny 59 8 47" xfId="41038"/>
    <cellStyle name="Normalny 59 8 48" xfId="41039"/>
    <cellStyle name="Normalny 59 8 49" xfId="41040"/>
    <cellStyle name="Normalny 59 8 5" xfId="41041"/>
    <cellStyle name="Normalny 59 8 50" xfId="41042"/>
    <cellStyle name="Normalny 59 8 51" xfId="41043"/>
    <cellStyle name="Normalny 59 8 52" xfId="41044"/>
    <cellStyle name="Normalny 59 8 53" xfId="41045"/>
    <cellStyle name="Normalny 59 8 54" xfId="41046"/>
    <cellStyle name="Normalny 59 8 55" xfId="41047"/>
    <cellStyle name="Normalny 59 8 56" xfId="41048"/>
    <cellStyle name="Normalny 59 8 57" xfId="41049"/>
    <cellStyle name="Normalny 59 8 58" xfId="41050"/>
    <cellStyle name="Normalny 59 8 59" xfId="41051"/>
    <cellStyle name="Normalny 59 8 6" xfId="41052"/>
    <cellStyle name="Normalny 59 8 60" xfId="41053"/>
    <cellStyle name="Normalny 59 8 61" xfId="41054"/>
    <cellStyle name="Normalny 59 8 62" xfId="41055"/>
    <cellStyle name="Normalny 59 8 63" xfId="41056"/>
    <cellStyle name="Normalny 59 8 64" xfId="41057"/>
    <cellStyle name="Normalny 59 8 65" xfId="41058"/>
    <cellStyle name="Normalny 59 8 66" xfId="41059"/>
    <cellStyle name="Normalny 59 8 67" xfId="41060"/>
    <cellStyle name="Normalny 59 8 68" xfId="41061"/>
    <cellStyle name="Normalny 59 8 69" xfId="41062"/>
    <cellStyle name="Normalny 59 8 7" xfId="41063"/>
    <cellStyle name="Normalny 59 8 70" xfId="41064"/>
    <cellStyle name="Normalny 59 8 71" xfId="41065"/>
    <cellStyle name="Normalny 59 8 72" xfId="41066"/>
    <cellStyle name="Normalny 59 8 73" xfId="41067"/>
    <cellStyle name="Normalny 59 8 74" xfId="41068"/>
    <cellStyle name="Normalny 59 8 75" xfId="41069"/>
    <cellStyle name="Normalny 59 8 76" xfId="41070"/>
    <cellStyle name="Normalny 59 8 77" xfId="41071"/>
    <cellStyle name="Normalny 59 8 78" xfId="41072"/>
    <cellStyle name="Normalny 59 8 79" xfId="41073"/>
    <cellStyle name="Normalny 59 8 8" xfId="41074"/>
    <cellStyle name="Normalny 59 8 80" xfId="41075"/>
    <cellStyle name="Normalny 59 8 81" xfId="41076"/>
    <cellStyle name="Normalny 59 8 82" xfId="41077"/>
    <cellStyle name="Normalny 59 8 83" xfId="41078"/>
    <cellStyle name="Normalny 59 8 84" xfId="41079"/>
    <cellStyle name="Normalny 59 8 85" xfId="41080"/>
    <cellStyle name="Normalny 59 8 85 10" xfId="41081"/>
    <cellStyle name="Normalny 59 8 85 10 2" xfId="41082"/>
    <cellStyle name="Normalny 59 8 85 10 3" xfId="41083"/>
    <cellStyle name="Normalny 59 8 85 10 4" xfId="41084"/>
    <cellStyle name="Normalny 59 8 85 10 5" xfId="41085"/>
    <cellStyle name="Normalny 59 8 85 10 6" xfId="41086"/>
    <cellStyle name="Normalny 59 8 85 11" xfId="41087"/>
    <cellStyle name="Normalny 59 8 85 11 2" xfId="41088"/>
    <cellStyle name="Normalny 59 8 85 11 3" xfId="41089"/>
    <cellStyle name="Normalny 59 8 85 11 4" xfId="41090"/>
    <cellStyle name="Normalny 59 8 85 11 5" xfId="41091"/>
    <cellStyle name="Normalny 59 8 85 11 6" xfId="41092"/>
    <cellStyle name="Normalny 59 8 85 12" xfId="41093"/>
    <cellStyle name="Normalny 59 8 85 12 2" xfId="41094"/>
    <cellStyle name="Normalny 59 8 85 12 3" xfId="41095"/>
    <cellStyle name="Normalny 59 8 85 12 4" xfId="41096"/>
    <cellStyle name="Normalny 59 8 85 12 5" xfId="41097"/>
    <cellStyle name="Normalny 59 8 85 12 6" xfId="41098"/>
    <cellStyle name="Normalny 59 8 85 13" xfId="41099"/>
    <cellStyle name="Normalny 59 8 85 13 2" xfId="41100"/>
    <cellStyle name="Normalny 59 8 85 13 3" xfId="41101"/>
    <cellStyle name="Normalny 59 8 85 13 4" xfId="41102"/>
    <cellStyle name="Normalny 59 8 85 13 5" xfId="41103"/>
    <cellStyle name="Normalny 59 8 85 13 6" xfId="41104"/>
    <cellStyle name="Normalny 59 8 85 14" xfId="41105"/>
    <cellStyle name="Normalny 59 8 85 14 2" xfId="41106"/>
    <cellStyle name="Normalny 59 8 85 14 3" xfId="41107"/>
    <cellStyle name="Normalny 59 8 85 14 4" xfId="41108"/>
    <cellStyle name="Normalny 59 8 85 14 5" xfId="41109"/>
    <cellStyle name="Normalny 59 8 85 14 6" xfId="41110"/>
    <cellStyle name="Normalny 59 8 85 15" xfId="41111"/>
    <cellStyle name="Normalny 59 8 85 15 2" xfId="41112"/>
    <cellStyle name="Normalny 59 8 85 15 3" xfId="41113"/>
    <cellStyle name="Normalny 59 8 85 15 4" xfId="41114"/>
    <cellStyle name="Normalny 59 8 85 15 5" xfId="41115"/>
    <cellStyle name="Normalny 59 8 85 15 6" xfId="41116"/>
    <cellStyle name="Normalny 59 8 85 16" xfId="41117"/>
    <cellStyle name="Normalny 59 8 85 16 2" xfId="41118"/>
    <cellStyle name="Normalny 59 8 85 16 3" xfId="41119"/>
    <cellStyle name="Normalny 59 8 85 16 4" xfId="41120"/>
    <cellStyle name="Normalny 59 8 85 16 5" xfId="41121"/>
    <cellStyle name="Normalny 59 8 85 16 6" xfId="41122"/>
    <cellStyle name="Normalny 59 8 85 17" xfId="41123"/>
    <cellStyle name="Normalny 59 8 85 17 2" xfId="41124"/>
    <cellStyle name="Normalny 59 8 85 17 3" xfId="41125"/>
    <cellStyle name="Normalny 59 8 85 17 4" xfId="41126"/>
    <cellStyle name="Normalny 59 8 85 17 5" xfId="41127"/>
    <cellStyle name="Normalny 59 8 85 17 6" xfId="41128"/>
    <cellStyle name="Normalny 59 8 85 18" xfId="41129"/>
    <cellStyle name="Normalny 59 8 85 18 2" xfId="41130"/>
    <cellStyle name="Normalny 59 8 85 18 3" xfId="41131"/>
    <cellStyle name="Normalny 59 8 85 18 4" xfId="41132"/>
    <cellStyle name="Normalny 59 8 85 18 5" xfId="41133"/>
    <cellStyle name="Normalny 59 8 85 18 6" xfId="41134"/>
    <cellStyle name="Normalny 59 8 85 19" xfId="41135"/>
    <cellStyle name="Normalny 59 8 85 19 2" xfId="41136"/>
    <cellStyle name="Normalny 59 8 85 19 3" xfId="41137"/>
    <cellStyle name="Normalny 59 8 85 19 4" xfId="41138"/>
    <cellStyle name="Normalny 59 8 85 19 5" xfId="41139"/>
    <cellStyle name="Normalny 59 8 85 19 6" xfId="41140"/>
    <cellStyle name="Normalny 59 8 85 2" xfId="41141"/>
    <cellStyle name="Normalny 59 8 85 2 2" xfId="41142"/>
    <cellStyle name="Normalny 59 8 85 2 2 2" xfId="41143"/>
    <cellStyle name="Normalny 59 8 85 2 2 3" xfId="41144"/>
    <cellStyle name="Normalny 59 8 85 2 2 4" xfId="41145"/>
    <cellStyle name="Normalny 59 8 85 2 2 5" xfId="41146"/>
    <cellStyle name="Normalny 59 8 85 2 2 6" xfId="41147"/>
    <cellStyle name="Normalny 59 8 85 20" xfId="41148"/>
    <cellStyle name="Normalny 59 8 85 20 2" xfId="41149"/>
    <cellStyle name="Normalny 59 8 85 20 3" xfId="41150"/>
    <cellStyle name="Normalny 59 8 85 20 4" xfId="41151"/>
    <cellStyle name="Normalny 59 8 85 20 5" xfId="41152"/>
    <cellStyle name="Normalny 59 8 85 20 6" xfId="41153"/>
    <cellStyle name="Normalny 59 8 85 21" xfId="41154"/>
    <cellStyle name="Normalny 59 8 85 21 2" xfId="41155"/>
    <cellStyle name="Normalny 59 8 85 21 3" xfId="41156"/>
    <cellStyle name="Normalny 59 8 85 21 4" xfId="41157"/>
    <cellStyle name="Normalny 59 8 85 21 5" xfId="41158"/>
    <cellStyle name="Normalny 59 8 85 21 6" xfId="41159"/>
    <cellStyle name="Normalny 59 8 85 22" xfId="41160"/>
    <cellStyle name="Normalny 59 8 85 22 2" xfId="41161"/>
    <cellStyle name="Normalny 59 8 85 22 3" xfId="41162"/>
    <cellStyle name="Normalny 59 8 85 22 4" xfId="41163"/>
    <cellStyle name="Normalny 59 8 85 22 5" xfId="41164"/>
    <cellStyle name="Normalny 59 8 85 22 6" xfId="41165"/>
    <cellStyle name="Normalny 59 8 85 23" xfId="41166"/>
    <cellStyle name="Normalny 59 8 85 23 2" xfId="41167"/>
    <cellStyle name="Normalny 59 8 85 23 3" xfId="41168"/>
    <cellStyle name="Normalny 59 8 85 23 4" xfId="41169"/>
    <cellStyle name="Normalny 59 8 85 23 5" xfId="41170"/>
    <cellStyle name="Normalny 59 8 85 23 6" xfId="41171"/>
    <cellStyle name="Normalny 59 8 85 24" xfId="41172"/>
    <cellStyle name="Normalny 59 8 85 24 2" xfId="41173"/>
    <cellStyle name="Normalny 59 8 85 24 3" xfId="41174"/>
    <cellStyle name="Normalny 59 8 85 24 4" xfId="41175"/>
    <cellStyle name="Normalny 59 8 85 24 5" xfId="41176"/>
    <cellStyle name="Normalny 59 8 85 24 6" xfId="41177"/>
    <cellStyle name="Normalny 59 8 85 25" xfId="41178"/>
    <cellStyle name="Normalny 59 8 85 26" xfId="41179"/>
    <cellStyle name="Normalny 59 8 85 27" xfId="41180"/>
    <cellStyle name="Normalny 59 8 85 28" xfId="41181"/>
    <cellStyle name="Normalny 59 8 85 29" xfId="41182"/>
    <cellStyle name="Normalny 59 8 85 3" xfId="41183"/>
    <cellStyle name="Normalny 59 8 85 3 2" xfId="41184"/>
    <cellStyle name="Normalny 59 8 85 3 3" xfId="41185"/>
    <cellStyle name="Normalny 59 8 85 3 4" xfId="41186"/>
    <cellStyle name="Normalny 59 8 85 3 5" xfId="41187"/>
    <cellStyle name="Normalny 59 8 85 3 6" xfId="41188"/>
    <cellStyle name="Normalny 59 8 85 4" xfId="41189"/>
    <cellStyle name="Normalny 59 8 85 4 2" xfId="41190"/>
    <cellStyle name="Normalny 59 8 85 4 3" xfId="41191"/>
    <cellStyle name="Normalny 59 8 85 4 4" xfId="41192"/>
    <cellStyle name="Normalny 59 8 85 4 5" xfId="41193"/>
    <cellStyle name="Normalny 59 8 85 4 6" xfId="41194"/>
    <cellStyle name="Normalny 59 8 85 5" xfId="41195"/>
    <cellStyle name="Normalny 59 8 85 5 2" xfId="41196"/>
    <cellStyle name="Normalny 59 8 85 5 3" xfId="41197"/>
    <cellStyle name="Normalny 59 8 85 5 4" xfId="41198"/>
    <cellStyle name="Normalny 59 8 85 5 5" xfId="41199"/>
    <cellStyle name="Normalny 59 8 85 5 6" xfId="41200"/>
    <cellStyle name="Normalny 59 8 85 6" xfId="41201"/>
    <cellStyle name="Normalny 59 8 85 6 2" xfId="41202"/>
    <cellStyle name="Normalny 59 8 85 6 3" xfId="41203"/>
    <cellStyle name="Normalny 59 8 85 6 4" xfId="41204"/>
    <cellStyle name="Normalny 59 8 85 6 5" xfId="41205"/>
    <cellStyle name="Normalny 59 8 85 6 6" xfId="41206"/>
    <cellStyle name="Normalny 59 8 85 7" xfId="41207"/>
    <cellStyle name="Normalny 59 8 85 7 2" xfId="41208"/>
    <cellStyle name="Normalny 59 8 85 7 3" xfId="41209"/>
    <cellStyle name="Normalny 59 8 85 7 4" xfId="41210"/>
    <cellStyle name="Normalny 59 8 85 7 5" xfId="41211"/>
    <cellStyle name="Normalny 59 8 85 7 6" xfId="41212"/>
    <cellStyle name="Normalny 59 8 85 8" xfId="41213"/>
    <cellStyle name="Normalny 59 8 85 8 2" xfId="41214"/>
    <cellStyle name="Normalny 59 8 85 8 3" xfId="41215"/>
    <cellStyle name="Normalny 59 8 85 8 4" xfId="41216"/>
    <cellStyle name="Normalny 59 8 85 8 5" xfId="41217"/>
    <cellStyle name="Normalny 59 8 85 8 6" xfId="41218"/>
    <cellStyle name="Normalny 59 8 85 9" xfId="41219"/>
    <cellStyle name="Normalny 59 8 85 9 2" xfId="41220"/>
    <cellStyle name="Normalny 59 8 85 9 3" xfId="41221"/>
    <cellStyle name="Normalny 59 8 85 9 4" xfId="41222"/>
    <cellStyle name="Normalny 59 8 85 9 5" xfId="41223"/>
    <cellStyle name="Normalny 59 8 85 9 6" xfId="41224"/>
    <cellStyle name="Normalny 59 8 86" xfId="41225"/>
    <cellStyle name="Normalny 59 8 86 2" xfId="41226"/>
    <cellStyle name="Normalny 59 8 86 3" xfId="41227"/>
    <cellStyle name="Normalny 59 8 86 4" xfId="41228"/>
    <cellStyle name="Normalny 59 8 86 5" xfId="41229"/>
    <cellStyle name="Normalny 59 8 86 6" xfId="41230"/>
    <cellStyle name="Normalny 59 8 87" xfId="41231"/>
    <cellStyle name="Normalny 59 8 87 2" xfId="41232"/>
    <cellStyle name="Normalny 59 8 87 3" xfId="41233"/>
    <cellStyle name="Normalny 59 8 87 4" xfId="41234"/>
    <cellStyle name="Normalny 59 8 87 5" xfId="41235"/>
    <cellStyle name="Normalny 59 8 87 6" xfId="41236"/>
    <cellStyle name="Normalny 59 8 87 7" xfId="41237"/>
    <cellStyle name="Normalny 59 8 88" xfId="41238"/>
    <cellStyle name="Normalny 59 8 89" xfId="41239"/>
    <cellStyle name="Normalny 59 8 9" xfId="41240"/>
    <cellStyle name="Normalny 59 8 90" xfId="41241"/>
    <cellStyle name="Normalny 59 8 91" xfId="41242"/>
    <cellStyle name="Normalny 59 8 92" xfId="41243"/>
    <cellStyle name="Normalny 59 8 93" xfId="41244"/>
    <cellStyle name="Normalny 59 8 94" xfId="41245"/>
    <cellStyle name="Normalny 59 8 95" xfId="41246"/>
    <cellStyle name="Normalny 59 8 96" xfId="41247"/>
    <cellStyle name="Normalny 59 8 97" xfId="41248"/>
    <cellStyle name="Normalny 59 8 98" xfId="41249"/>
    <cellStyle name="Normalny 59 8 99" xfId="41250"/>
    <cellStyle name="Normalny 59 80" xfId="41251"/>
    <cellStyle name="Normalny 59 80 2" xfId="41252"/>
    <cellStyle name="Normalny 59 80 3" xfId="41253"/>
    <cellStyle name="Normalny 59 80 4" xfId="41254"/>
    <cellStyle name="Normalny 59 80 5" xfId="41255"/>
    <cellStyle name="Normalny 59 80 6" xfId="41256"/>
    <cellStyle name="Normalny 59 81" xfId="41257"/>
    <cellStyle name="Normalny 59 81 2" xfId="41258"/>
    <cellStyle name="Normalny 59 81 3" xfId="41259"/>
    <cellStyle name="Normalny 59 81 4" xfId="41260"/>
    <cellStyle name="Normalny 59 81 5" xfId="41261"/>
    <cellStyle name="Normalny 59 81 6" xfId="41262"/>
    <cellStyle name="Normalny 59 82" xfId="41263"/>
    <cellStyle name="Normalny 59 82 2" xfId="41264"/>
    <cellStyle name="Normalny 59 82 3" xfId="41265"/>
    <cellStyle name="Normalny 59 82 4" xfId="41266"/>
    <cellStyle name="Normalny 59 82 5" xfId="41267"/>
    <cellStyle name="Normalny 59 82 6" xfId="41268"/>
    <cellStyle name="Normalny 59 83" xfId="41269"/>
    <cellStyle name="Normalny 59 83 2" xfId="41270"/>
    <cellStyle name="Normalny 59 83 3" xfId="41271"/>
    <cellStyle name="Normalny 59 83 4" xfId="41272"/>
    <cellStyle name="Normalny 59 83 5" xfId="41273"/>
    <cellStyle name="Normalny 59 83 6" xfId="41274"/>
    <cellStyle name="Normalny 59 84" xfId="41275"/>
    <cellStyle name="Normalny 59 84 2" xfId="41276"/>
    <cellStyle name="Normalny 59 84 3" xfId="41277"/>
    <cellStyle name="Normalny 59 84 4" xfId="41278"/>
    <cellStyle name="Normalny 59 84 5" xfId="41279"/>
    <cellStyle name="Normalny 59 84 6" xfId="41280"/>
    <cellStyle name="Normalny 59 85" xfId="41281"/>
    <cellStyle name="Normalny 59 85 2" xfId="41282"/>
    <cellStyle name="Normalny 59 85 3" xfId="41283"/>
    <cellStyle name="Normalny 59 85 4" xfId="41284"/>
    <cellStyle name="Normalny 59 85 5" xfId="41285"/>
    <cellStyle name="Normalny 59 85 6" xfId="41286"/>
    <cellStyle name="Normalny 59 86" xfId="41287"/>
    <cellStyle name="Normalny 59 86 2" xfId="41288"/>
    <cellStyle name="Normalny 59 86 3" xfId="41289"/>
    <cellStyle name="Normalny 59 86 4" xfId="41290"/>
    <cellStyle name="Normalny 59 86 5" xfId="41291"/>
    <cellStyle name="Normalny 59 86 6" xfId="41292"/>
    <cellStyle name="Normalny 59 87" xfId="41293"/>
    <cellStyle name="Normalny 59 87 2" xfId="41294"/>
    <cellStyle name="Normalny 59 87 3" xfId="41295"/>
    <cellStyle name="Normalny 59 87 4" xfId="41296"/>
    <cellStyle name="Normalny 59 87 5" xfId="41297"/>
    <cellStyle name="Normalny 59 87 6" xfId="41298"/>
    <cellStyle name="Normalny 59 88" xfId="41299"/>
    <cellStyle name="Normalny 59 88 2" xfId="41300"/>
    <cellStyle name="Normalny 59 88 3" xfId="41301"/>
    <cellStyle name="Normalny 59 88 4" xfId="41302"/>
    <cellStyle name="Normalny 59 88 5" xfId="41303"/>
    <cellStyle name="Normalny 59 88 6" xfId="41304"/>
    <cellStyle name="Normalny 59 89" xfId="41305"/>
    <cellStyle name="Normalny 59 89 2" xfId="41306"/>
    <cellStyle name="Normalny 59 89 3" xfId="41307"/>
    <cellStyle name="Normalny 59 89 4" xfId="41308"/>
    <cellStyle name="Normalny 59 89 5" xfId="41309"/>
    <cellStyle name="Normalny 59 89 6" xfId="41310"/>
    <cellStyle name="Normalny 59 9" xfId="41311"/>
    <cellStyle name="Normalny 59 90" xfId="41312"/>
    <cellStyle name="Normalny 59 90 2" xfId="41313"/>
    <cellStyle name="Normalny 59 90 3" xfId="41314"/>
    <cellStyle name="Normalny 59 90 4" xfId="41315"/>
    <cellStyle name="Normalny 59 90 5" xfId="41316"/>
    <cellStyle name="Normalny 59 90 6" xfId="41317"/>
    <cellStyle name="Normalny 59 91" xfId="41318"/>
    <cellStyle name="Normalny 59 91 2" xfId="41319"/>
    <cellStyle name="Normalny 59 91 3" xfId="41320"/>
    <cellStyle name="Normalny 59 91 4" xfId="41321"/>
    <cellStyle name="Normalny 59 91 5" xfId="41322"/>
    <cellStyle name="Normalny 59 91 6" xfId="41323"/>
    <cellStyle name="Normalny 59 92" xfId="41324"/>
    <cellStyle name="Normalny 59 92 2" xfId="41325"/>
    <cellStyle name="Normalny 59 92 3" xfId="41326"/>
    <cellStyle name="Normalny 59 92 4" xfId="41327"/>
    <cellStyle name="Normalny 59 92 5" xfId="41328"/>
    <cellStyle name="Normalny 59 92 6" xfId="41329"/>
    <cellStyle name="Normalny 59 93" xfId="41330"/>
    <cellStyle name="Normalny 59 93 2" xfId="41331"/>
    <cellStyle name="Normalny 59 93 3" xfId="41332"/>
    <cellStyle name="Normalny 59 93 4" xfId="41333"/>
    <cellStyle name="Normalny 59 93 5" xfId="41334"/>
    <cellStyle name="Normalny 59 93 6" xfId="41335"/>
    <cellStyle name="Normalny 59 94" xfId="41336"/>
    <cellStyle name="Normalny 59 94 2" xfId="41337"/>
    <cellStyle name="Normalny 59 94 3" xfId="41338"/>
    <cellStyle name="Normalny 59 94 4" xfId="41339"/>
    <cellStyle name="Normalny 59 94 5" xfId="41340"/>
    <cellStyle name="Normalny 59 94 6" xfId="41341"/>
    <cellStyle name="Normalny 59 95" xfId="41342"/>
    <cellStyle name="Normalny 59 95 2" xfId="41343"/>
    <cellStyle name="Normalny 59 95 3" xfId="41344"/>
    <cellStyle name="Normalny 59 95 4" xfId="41345"/>
    <cellStyle name="Normalny 59 95 5" xfId="41346"/>
    <cellStyle name="Normalny 59 95 6" xfId="41347"/>
    <cellStyle name="Normalny 59 96" xfId="41348"/>
    <cellStyle name="Normalny 59 96 2" xfId="41349"/>
    <cellStyle name="Normalny 59 96 3" xfId="41350"/>
    <cellStyle name="Normalny 59 96 4" xfId="41351"/>
    <cellStyle name="Normalny 59 96 5" xfId="41352"/>
    <cellStyle name="Normalny 59 96 6" xfId="41353"/>
    <cellStyle name="Normalny 59 97" xfId="41354"/>
    <cellStyle name="Normalny 59 97 10" xfId="41355"/>
    <cellStyle name="Normalny 59 97 11" xfId="41356"/>
    <cellStyle name="Normalny 59 97 12" xfId="41357"/>
    <cellStyle name="Normalny 59 97 13" xfId="41358"/>
    <cellStyle name="Normalny 59 97 14" xfId="41359"/>
    <cellStyle name="Normalny 59 97 15" xfId="41360"/>
    <cellStyle name="Normalny 59 97 16" xfId="41361"/>
    <cellStyle name="Normalny 59 97 17" xfId="41362"/>
    <cellStyle name="Normalny 59 97 18" xfId="41363"/>
    <cellStyle name="Normalny 59 97 19" xfId="41364"/>
    <cellStyle name="Normalny 59 97 2" xfId="41365"/>
    <cellStyle name="Normalny 59 97 2 2" xfId="41366"/>
    <cellStyle name="Normalny 59 97 2 3" xfId="41367"/>
    <cellStyle name="Normalny 59 97 2 4" xfId="41368"/>
    <cellStyle name="Normalny 59 97 2 5" xfId="41369"/>
    <cellStyle name="Normalny 59 97 2 6" xfId="41370"/>
    <cellStyle name="Normalny 59 97 2 7" xfId="41371"/>
    <cellStyle name="Normalny 59 97 20" xfId="41372"/>
    <cellStyle name="Normalny 59 97 21" xfId="41373"/>
    <cellStyle name="Normalny 59 97 22" xfId="41374"/>
    <cellStyle name="Normalny 59 97 23" xfId="41375"/>
    <cellStyle name="Normalny 59 97 24" xfId="41376"/>
    <cellStyle name="Normalny 59 97 3" xfId="41377"/>
    <cellStyle name="Normalny 59 97 4" xfId="41378"/>
    <cellStyle name="Normalny 59 97 5" xfId="41379"/>
    <cellStyle name="Normalny 59 97 6" xfId="41380"/>
    <cellStyle name="Normalny 59 97 7" xfId="41381"/>
    <cellStyle name="Normalny 59 97 8" xfId="41382"/>
    <cellStyle name="Normalny 59 97 9" xfId="41383"/>
    <cellStyle name="Normalny 59 98" xfId="41384"/>
    <cellStyle name="Normalny 59 99" xfId="41385"/>
    <cellStyle name="Normalny 59 99 2" xfId="41386"/>
    <cellStyle name="Normalny 59 99 2 2" xfId="41387"/>
    <cellStyle name="Normalny 59 99 2 3" xfId="41388"/>
    <cellStyle name="Normalny 59 99 2 4" xfId="41389"/>
    <cellStyle name="Normalny 59 99 2 5" xfId="41390"/>
    <cellStyle name="Normalny 59 99 2 6" xfId="41391"/>
    <cellStyle name="Normalny 6" xfId="1014"/>
    <cellStyle name="Normalny 6 10" xfId="41392"/>
    <cellStyle name="Normalny 6 11" xfId="41393"/>
    <cellStyle name="Normalny 6 12" xfId="41394"/>
    <cellStyle name="Normalny 6 13" xfId="41395"/>
    <cellStyle name="Normalny 6 14" xfId="41396"/>
    <cellStyle name="Normalny 6 15" xfId="41397"/>
    <cellStyle name="Normalny 6 16" xfId="41398"/>
    <cellStyle name="Normalny 6 17" xfId="41399"/>
    <cellStyle name="Normalny 6 18" xfId="41400"/>
    <cellStyle name="Normalny 6 19" xfId="41401"/>
    <cellStyle name="Normalny 6 2" xfId="41402"/>
    <cellStyle name="Normalny 6 20" xfId="41403"/>
    <cellStyle name="Normalny 6 21" xfId="41404"/>
    <cellStyle name="Normalny 6 22" xfId="41405"/>
    <cellStyle name="Normalny 6 23" xfId="41406"/>
    <cellStyle name="Normalny 6 24" xfId="41407"/>
    <cellStyle name="Normalny 6 25" xfId="41408"/>
    <cellStyle name="Normalny 6 26" xfId="41409"/>
    <cellStyle name="Normalny 6 27" xfId="41410"/>
    <cellStyle name="Normalny 6 28" xfId="41411"/>
    <cellStyle name="Normalny 6 29" xfId="41412"/>
    <cellStyle name="Normalny 6 3" xfId="41413"/>
    <cellStyle name="Normalny 6 30" xfId="41414"/>
    <cellStyle name="Normalny 6 31" xfId="41415"/>
    <cellStyle name="Normalny 6 32" xfId="41416"/>
    <cellStyle name="Normalny 6 33" xfId="41417"/>
    <cellStyle name="Normalny 6 34" xfId="41418"/>
    <cellStyle name="Normalny 6 35" xfId="41419"/>
    <cellStyle name="Normalny 6 36" xfId="41420"/>
    <cellStyle name="Normalny 6 37" xfId="41421"/>
    <cellStyle name="Normalny 6 38" xfId="41422"/>
    <cellStyle name="Normalny 6 39" xfId="41423"/>
    <cellStyle name="Normalny 6 4" xfId="41424"/>
    <cellStyle name="Normalny 6 40" xfId="41425"/>
    <cellStyle name="Normalny 6 41" xfId="41426"/>
    <cellStyle name="Normalny 6 42" xfId="41427"/>
    <cellStyle name="Normalny 6 43" xfId="41428"/>
    <cellStyle name="Normalny 6 44" xfId="41429"/>
    <cellStyle name="Normalny 6 45" xfId="41430"/>
    <cellStyle name="Normalny 6 46" xfId="41431"/>
    <cellStyle name="Normalny 6 47" xfId="41432"/>
    <cellStyle name="Normalny 6 48" xfId="41433"/>
    <cellStyle name="Normalny 6 49" xfId="41434"/>
    <cellStyle name="Normalny 6 5" xfId="41435"/>
    <cellStyle name="Normalny 6 50" xfId="41436"/>
    <cellStyle name="Normalny 6 51" xfId="41437"/>
    <cellStyle name="Normalny 6 52" xfId="41438"/>
    <cellStyle name="Normalny 6 53" xfId="41439"/>
    <cellStyle name="Normalny 6 54" xfId="41440"/>
    <cellStyle name="Normalny 6 55" xfId="41441"/>
    <cellStyle name="Normalny 6 56" xfId="41442"/>
    <cellStyle name="Normalny 6 6" xfId="41443"/>
    <cellStyle name="Normalny 6 7" xfId="41444"/>
    <cellStyle name="Normalny 6 8" xfId="41445"/>
    <cellStyle name="Normalny 6 9" xfId="41446"/>
    <cellStyle name="Normalny 60" xfId="41447"/>
    <cellStyle name="Normalny 60 2" xfId="41448"/>
    <cellStyle name="Normalny 60 3" xfId="41449"/>
    <cellStyle name="Normalny 60 4" xfId="41450"/>
    <cellStyle name="Normalny 60 5" xfId="41451"/>
    <cellStyle name="Normalny 60 6" xfId="41452"/>
    <cellStyle name="Normalny 61" xfId="41453"/>
    <cellStyle name="Normalny 61 2" xfId="41454"/>
    <cellStyle name="Normalny 61 3" xfId="41455"/>
    <cellStyle name="Normalny 61 4" xfId="41456"/>
    <cellStyle name="Normalny 61 5" xfId="41457"/>
    <cellStyle name="Normalny 61 6" xfId="41458"/>
    <cellStyle name="Normalny 62" xfId="41459"/>
    <cellStyle name="Normalny 62 2" xfId="41460"/>
    <cellStyle name="Normalny 62 3" xfId="41461"/>
    <cellStyle name="Normalny 62 4" xfId="41462"/>
    <cellStyle name="Normalny 62 5" xfId="41463"/>
    <cellStyle name="Normalny 62 6" xfId="41464"/>
    <cellStyle name="Normalny 63" xfId="41465"/>
    <cellStyle name="Normalny 63 2" xfId="41466"/>
    <cellStyle name="Normalny 63 3" xfId="41467"/>
    <cellStyle name="Normalny 63 4" xfId="41468"/>
    <cellStyle name="Normalny 63 5" xfId="41469"/>
    <cellStyle name="Normalny 63 6" xfId="41470"/>
    <cellStyle name="Normalny 64" xfId="41471"/>
    <cellStyle name="Normalny 64 2" xfId="41472"/>
    <cellStyle name="Normalny 64 3" xfId="41473"/>
    <cellStyle name="Normalny 64 4" xfId="41474"/>
    <cellStyle name="Normalny 64 5" xfId="41475"/>
    <cellStyle name="Normalny 64 6" xfId="41476"/>
    <cellStyle name="Normalny 65" xfId="41477"/>
    <cellStyle name="Normalny 65 2" xfId="41478"/>
    <cellStyle name="Normalny 65 3" xfId="41479"/>
    <cellStyle name="Normalny 65 4" xfId="41480"/>
    <cellStyle name="Normalny 65 5" xfId="41481"/>
    <cellStyle name="Normalny 65 6" xfId="41482"/>
    <cellStyle name="Normalny 66" xfId="41483"/>
    <cellStyle name="Normalny 66 2" xfId="41484"/>
    <cellStyle name="Normalny 66 3" xfId="41485"/>
    <cellStyle name="Normalny 66 4" xfId="41486"/>
    <cellStyle name="Normalny 66 5" xfId="41487"/>
    <cellStyle name="Normalny 66 6" xfId="41488"/>
    <cellStyle name="Normalny 67" xfId="41489"/>
    <cellStyle name="Normalny 67 10" xfId="41490"/>
    <cellStyle name="Normalny 67 10 2" xfId="41491"/>
    <cellStyle name="Normalny 67 10 3" xfId="41492"/>
    <cellStyle name="Normalny 67 10 4" xfId="41493"/>
    <cellStyle name="Normalny 67 10 5" xfId="41494"/>
    <cellStyle name="Normalny 67 10 6" xfId="41495"/>
    <cellStyle name="Normalny 67 100" xfId="41496"/>
    <cellStyle name="Normalny 67 100 2" xfId="41497"/>
    <cellStyle name="Normalny 67 100 3" xfId="41498"/>
    <cellStyle name="Normalny 67 100 4" xfId="41499"/>
    <cellStyle name="Normalny 67 100 5" xfId="41500"/>
    <cellStyle name="Normalny 67 100 6" xfId="41501"/>
    <cellStyle name="Normalny 67 101" xfId="41502"/>
    <cellStyle name="Normalny 67 101 2" xfId="41503"/>
    <cellStyle name="Normalny 67 101 3" xfId="41504"/>
    <cellStyle name="Normalny 67 101 4" xfId="41505"/>
    <cellStyle name="Normalny 67 101 5" xfId="41506"/>
    <cellStyle name="Normalny 67 101 6" xfId="41507"/>
    <cellStyle name="Normalny 67 102" xfId="41508"/>
    <cellStyle name="Normalny 67 102 2" xfId="41509"/>
    <cellStyle name="Normalny 67 102 3" xfId="41510"/>
    <cellStyle name="Normalny 67 102 4" xfId="41511"/>
    <cellStyle name="Normalny 67 102 5" xfId="41512"/>
    <cellStyle name="Normalny 67 102 6" xfId="41513"/>
    <cellStyle name="Normalny 67 103" xfId="41514"/>
    <cellStyle name="Normalny 67 103 2" xfId="41515"/>
    <cellStyle name="Normalny 67 103 3" xfId="41516"/>
    <cellStyle name="Normalny 67 103 4" xfId="41517"/>
    <cellStyle name="Normalny 67 103 5" xfId="41518"/>
    <cellStyle name="Normalny 67 103 6" xfId="41519"/>
    <cellStyle name="Normalny 67 104" xfId="41520"/>
    <cellStyle name="Normalny 67 104 2" xfId="41521"/>
    <cellStyle name="Normalny 67 104 3" xfId="41522"/>
    <cellStyle name="Normalny 67 104 4" xfId="41523"/>
    <cellStyle name="Normalny 67 104 5" xfId="41524"/>
    <cellStyle name="Normalny 67 104 6" xfId="41525"/>
    <cellStyle name="Normalny 67 105" xfId="41526"/>
    <cellStyle name="Normalny 67 105 2" xfId="41527"/>
    <cellStyle name="Normalny 67 105 3" xfId="41528"/>
    <cellStyle name="Normalny 67 105 4" xfId="41529"/>
    <cellStyle name="Normalny 67 105 5" xfId="41530"/>
    <cellStyle name="Normalny 67 105 6" xfId="41531"/>
    <cellStyle name="Normalny 67 106" xfId="41532"/>
    <cellStyle name="Normalny 67 106 2" xfId="41533"/>
    <cellStyle name="Normalny 67 106 3" xfId="41534"/>
    <cellStyle name="Normalny 67 106 4" xfId="41535"/>
    <cellStyle name="Normalny 67 106 5" xfId="41536"/>
    <cellStyle name="Normalny 67 106 6" xfId="41537"/>
    <cellStyle name="Normalny 67 107" xfId="41538"/>
    <cellStyle name="Normalny 67 107 2" xfId="41539"/>
    <cellStyle name="Normalny 67 107 3" xfId="41540"/>
    <cellStyle name="Normalny 67 107 4" xfId="41541"/>
    <cellStyle name="Normalny 67 107 5" xfId="41542"/>
    <cellStyle name="Normalny 67 107 6" xfId="41543"/>
    <cellStyle name="Normalny 67 108" xfId="41544"/>
    <cellStyle name="Normalny 67 108 2" xfId="41545"/>
    <cellStyle name="Normalny 67 108 3" xfId="41546"/>
    <cellStyle name="Normalny 67 108 4" xfId="41547"/>
    <cellStyle name="Normalny 67 108 5" xfId="41548"/>
    <cellStyle name="Normalny 67 108 6" xfId="41549"/>
    <cellStyle name="Normalny 67 109" xfId="41550"/>
    <cellStyle name="Normalny 67 109 2" xfId="41551"/>
    <cellStyle name="Normalny 67 109 3" xfId="41552"/>
    <cellStyle name="Normalny 67 109 4" xfId="41553"/>
    <cellStyle name="Normalny 67 109 5" xfId="41554"/>
    <cellStyle name="Normalny 67 109 6" xfId="41555"/>
    <cellStyle name="Normalny 67 11" xfId="41556"/>
    <cellStyle name="Normalny 67 11 2" xfId="41557"/>
    <cellStyle name="Normalny 67 11 3" xfId="41558"/>
    <cellStyle name="Normalny 67 11 4" xfId="41559"/>
    <cellStyle name="Normalny 67 11 5" xfId="41560"/>
    <cellStyle name="Normalny 67 11 6" xfId="41561"/>
    <cellStyle name="Normalny 67 110" xfId="41562"/>
    <cellStyle name="Normalny 67 110 2" xfId="41563"/>
    <cellStyle name="Normalny 67 110 3" xfId="41564"/>
    <cellStyle name="Normalny 67 110 4" xfId="41565"/>
    <cellStyle name="Normalny 67 110 5" xfId="41566"/>
    <cellStyle name="Normalny 67 110 6" xfId="41567"/>
    <cellStyle name="Normalny 67 111" xfId="41568"/>
    <cellStyle name="Normalny 67 111 2" xfId="41569"/>
    <cellStyle name="Normalny 67 111 3" xfId="41570"/>
    <cellStyle name="Normalny 67 111 4" xfId="41571"/>
    <cellStyle name="Normalny 67 111 5" xfId="41572"/>
    <cellStyle name="Normalny 67 111 6" xfId="41573"/>
    <cellStyle name="Normalny 67 112" xfId="41574"/>
    <cellStyle name="Normalny 67 112 2" xfId="41575"/>
    <cellStyle name="Normalny 67 112 3" xfId="41576"/>
    <cellStyle name="Normalny 67 112 4" xfId="41577"/>
    <cellStyle name="Normalny 67 112 5" xfId="41578"/>
    <cellStyle name="Normalny 67 112 6" xfId="41579"/>
    <cellStyle name="Normalny 67 113" xfId="41580"/>
    <cellStyle name="Normalny 67 114" xfId="41581"/>
    <cellStyle name="Normalny 67 115" xfId="41582"/>
    <cellStyle name="Normalny 67 116" xfId="41583"/>
    <cellStyle name="Normalny 67 117" xfId="41584"/>
    <cellStyle name="Normalny 67 118" xfId="41585"/>
    <cellStyle name="Normalny 67 119" xfId="41586"/>
    <cellStyle name="Normalny 67 12" xfId="41587"/>
    <cellStyle name="Normalny 67 12 2" xfId="41588"/>
    <cellStyle name="Normalny 67 12 3" xfId="41589"/>
    <cellStyle name="Normalny 67 12 4" xfId="41590"/>
    <cellStyle name="Normalny 67 12 5" xfId="41591"/>
    <cellStyle name="Normalny 67 12 6" xfId="41592"/>
    <cellStyle name="Normalny 67 13" xfId="41593"/>
    <cellStyle name="Normalny 67 13 2" xfId="41594"/>
    <cellStyle name="Normalny 67 13 3" xfId="41595"/>
    <cellStyle name="Normalny 67 13 4" xfId="41596"/>
    <cellStyle name="Normalny 67 13 5" xfId="41597"/>
    <cellStyle name="Normalny 67 13 6" xfId="41598"/>
    <cellStyle name="Normalny 67 14" xfId="41599"/>
    <cellStyle name="Normalny 67 14 2" xfId="41600"/>
    <cellStyle name="Normalny 67 14 3" xfId="41601"/>
    <cellStyle name="Normalny 67 14 4" xfId="41602"/>
    <cellStyle name="Normalny 67 14 5" xfId="41603"/>
    <cellStyle name="Normalny 67 14 6" xfId="41604"/>
    <cellStyle name="Normalny 67 15" xfId="41605"/>
    <cellStyle name="Normalny 67 15 2" xfId="41606"/>
    <cellStyle name="Normalny 67 15 3" xfId="41607"/>
    <cellStyle name="Normalny 67 15 4" xfId="41608"/>
    <cellStyle name="Normalny 67 15 5" xfId="41609"/>
    <cellStyle name="Normalny 67 15 6" xfId="41610"/>
    <cellStyle name="Normalny 67 16" xfId="41611"/>
    <cellStyle name="Normalny 67 16 2" xfId="41612"/>
    <cellStyle name="Normalny 67 16 3" xfId="41613"/>
    <cellStyle name="Normalny 67 16 4" xfId="41614"/>
    <cellStyle name="Normalny 67 16 5" xfId="41615"/>
    <cellStyle name="Normalny 67 16 6" xfId="41616"/>
    <cellStyle name="Normalny 67 17" xfId="41617"/>
    <cellStyle name="Normalny 67 17 2" xfId="41618"/>
    <cellStyle name="Normalny 67 17 3" xfId="41619"/>
    <cellStyle name="Normalny 67 17 4" xfId="41620"/>
    <cellStyle name="Normalny 67 17 5" xfId="41621"/>
    <cellStyle name="Normalny 67 17 6" xfId="41622"/>
    <cellStyle name="Normalny 67 18" xfId="41623"/>
    <cellStyle name="Normalny 67 18 2" xfId="41624"/>
    <cellStyle name="Normalny 67 18 3" xfId="41625"/>
    <cellStyle name="Normalny 67 18 4" xfId="41626"/>
    <cellStyle name="Normalny 67 18 5" xfId="41627"/>
    <cellStyle name="Normalny 67 18 6" xfId="41628"/>
    <cellStyle name="Normalny 67 19" xfId="41629"/>
    <cellStyle name="Normalny 67 19 2" xfId="41630"/>
    <cellStyle name="Normalny 67 19 3" xfId="41631"/>
    <cellStyle name="Normalny 67 19 4" xfId="41632"/>
    <cellStyle name="Normalny 67 19 5" xfId="41633"/>
    <cellStyle name="Normalny 67 19 6" xfId="41634"/>
    <cellStyle name="Normalny 67 2" xfId="41635"/>
    <cellStyle name="Normalny 67 2 2" xfId="41636"/>
    <cellStyle name="Normalny 67 2 3" xfId="41637"/>
    <cellStyle name="Normalny 67 2 4" xfId="41638"/>
    <cellStyle name="Normalny 67 2 5" xfId="41639"/>
    <cellStyle name="Normalny 67 2 6" xfId="41640"/>
    <cellStyle name="Normalny 67 20" xfId="41641"/>
    <cellStyle name="Normalny 67 20 2" xfId="41642"/>
    <cellStyle name="Normalny 67 20 3" xfId="41643"/>
    <cellStyle name="Normalny 67 20 4" xfId="41644"/>
    <cellStyle name="Normalny 67 20 5" xfId="41645"/>
    <cellStyle name="Normalny 67 20 6" xfId="41646"/>
    <cellStyle name="Normalny 67 21" xfId="41647"/>
    <cellStyle name="Normalny 67 21 2" xfId="41648"/>
    <cellStyle name="Normalny 67 21 3" xfId="41649"/>
    <cellStyle name="Normalny 67 21 4" xfId="41650"/>
    <cellStyle name="Normalny 67 21 5" xfId="41651"/>
    <cellStyle name="Normalny 67 21 6" xfId="41652"/>
    <cellStyle name="Normalny 67 22" xfId="41653"/>
    <cellStyle name="Normalny 67 22 2" xfId="41654"/>
    <cellStyle name="Normalny 67 22 3" xfId="41655"/>
    <cellStyle name="Normalny 67 22 4" xfId="41656"/>
    <cellStyle name="Normalny 67 22 5" xfId="41657"/>
    <cellStyle name="Normalny 67 22 6" xfId="41658"/>
    <cellStyle name="Normalny 67 23" xfId="41659"/>
    <cellStyle name="Normalny 67 23 2" xfId="41660"/>
    <cellStyle name="Normalny 67 23 3" xfId="41661"/>
    <cellStyle name="Normalny 67 23 4" xfId="41662"/>
    <cellStyle name="Normalny 67 23 5" xfId="41663"/>
    <cellStyle name="Normalny 67 23 6" xfId="41664"/>
    <cellStyle name="Normalny 67 24" xfId="41665"/>
    <cellStyle name="Normalny 67 24 2" xfId="41666"/>
    <cellStyle name="Normalny 67 24 3" xfId="41667"/>
    <cellStyle name="Normalny 67 24 4" xfId="41668"/>
    <cellStyle name="Normalny 67 24 5" xfId="41669"/>
    <cellStyle name="Normalny 67 24 6" xfId="41670"/>
    <cellStyle name="Normalny 67 25" xfId="41671"/>
    <cellStyle name="Normalny 67 25 2" xfId="41672"/>
    <cellStyle name="Normalny 67 25 3" xfId="41673"/>
    <cellStyle name="Normalny 67 25 4" xfId="41674"/>
    <cellStyle name="Normalny 67 25 5" xfId="41675"/>
    <cellStyle name="Normalny 67 25 6" xfId="41676"/>
    <cellStyle name="Normalny 67 26" xfId="41677"/>
    <cellStyle name="Normalny 67 26 2" xfId="41678"/>
    <cellStyle name="Normalny 67 26 3" xfId="41679"/>
    <cellStyle name="Normalny 67 26 4" xfId="41680"/>
    <cellStyle name="Normalny 67 26 5" xfId="41681"/>
    <cellStyle name="Normalny 67 26 6" xfId="41682"/>
    <cellStyle name="Normalny 67 27" xfId="41683"/>
    <cellStyle name="Normalny 67 27 2" xfId="41684"/>
    <cellStyle name="Normalny 67 27 3" xfId="41685"/>
    <cellStyle name="Normalny 67 27 4" xfId="41686"/>
    <cellStyle name="Normalny 67 27 5" xfId="41687"/>
    <cellStyle name="Normalny 67 27 6" xfId="41688"/>
    <cellStyle name="Normalny 67 28" xfId="41689"/>
    <cellStyle name="Normalny 67 28 2" xfId="41690"/>
    <cellStyle name="Normalny 67 28 3" xfId="41691"/>
    <cellStyle name="Normalny 67 28 4" xfId="41692"/>
    <cellStyle name="Normalny 67 28 5" xfId="41693"/>
    <cellStyle name="Normalny 67 28 6" xfId="41694"/>
    <cellStyle name="Normalny 67 29" xfId="41695"/>
    <cellStyle name="Normalny 67 29 2" xfId="41696"/>
    <cellStyle name="Normalny 67 29 3" xfId="41697"/>
    <cellStyle name="Normalny 67 29 4" xfId="41698"/>
    <cellStyle name="Normalny 67 29 5" xfId="41699"/>
    <cellStyle name="Normalny 67 29 6" xfId="41700"/>
    <cellStyle name="Normalny 67 3" xfId="41701"/>
    <cellStyle name="Normalny 67 3 2" xfId="41702"/>
    <cellStyle name="Normalny 67 3 3" xfId="41703"/>
    <cellStyle name="Normalny 67 3 4" xfId="41704"/>
    <cellStyle name="Normalny 67 3 5" xfId="41705"/>
    <cellStyle name="Normalny 67 3 6" xfId="41706"/>
    <cellStyle name="Normalny 67 30" xfId="41707"/>
    <cellStyle name="Normalny 67 30 2" xfId="41708"/>
    <cellStyle name="Normalny 67 30 3" xfId="41709"/>
    <cellStyle name="Normalny 67 30 4" xfId="41710"/>
    <cellStyle name="Normalny 67 30 5" xfId="41711"/>
    <cellStyle name="Normalny 67 30 6" xfId="41712"/>
    <cellStyle name="Normalny 67 31" xfId="41713"/>
    <cellStyle name="Normalny 67 31 2" xfId="41714"/>
    <cellStyle name="Normalny 67 31 3" xfId="41715"/>
    <cellStyle name="Normalny 67 31 4" xfId="41716"/>
    <cellStyle name="Normalny 67 31 5" xfId="41717"/>
    <cellStyle name="Normalny 67 31 6" xfId="41718"/>
    <cellStyle name="Normalny 67 32" xfId="41719"/>
    <cellStyle name="Normalny 67 32 2" xfId="41720"/>
    <cellStyle name="Normalny 67 32 3" xfId="41721"/>
    <cellStyle name="Normalny 67 32 4" xfId="41722"/>
    <cellStyle name="Normalny 67 32 5" xfId="41723"/>
    <cellStyle name="Normalny 67 32 6" xfId="41724"/>
    <cellStyle name="Normalny 67 33" xfId="41725"/>
    <cellStyle name="Normalny 67 33 2" xfId="41726"/>
    <cellStyle name="Normalny 67 33 3" xfId="41727"/>
    <cellStyle name="Normalny 67 33 4" xfId="41728"/>
    <cellStyle name="Normalny 67 33 5" xfId="41729"/>
    <cellStyle name="Normalny 67 33 6" xfId="41730"/>
    <cellStyle name="Normalny 67 34" xfId="41731"/>
    <cellStyle name="Normalny 67 34 2" xfId="41732"/>
    <cellStyle name="Normalny 67 34 3" xfId="41733"/>
    <cellStyle name="Normalny 67 34 4" xfId="41734"/>
    <cellStyle name="Normalny 67 34 5" xfId="41735"/>
    <cellStyle name="Normalny 67 34 6" xfId="41736"/>
    <cellStyle name="Normalny 67 35" xfId="41737"/>
    <cellStyle name="Normalny 67 35 2" xfId="41738"/>
    <cellStyle name="Normalny 67 35 3" xfId="41739"/>
    <cellStyle name="Normalny 67 35 4" xfId="41740"/>
    <cellStyle name="Normalny 67 35 5" xfId="41741"/>
    <cellStyle name="Normalny 67 35 6" xfId="41742"/>
    <cellStyle name="Normalny 67 36" xfId="41743"/>
    <cellStyle name="Normalny 67 36 2" xfId="41744"/>
    <cellStyle name="Normalny 67 36 3" xfId="41745"/>
    <cellStyle name="Normalny 67 36 4" xfId="41746"/>
    <cellStyle name="Normalny 67 36 5" xfId="41747"/>
    <cellStyle name="Normalny 67 36 6" xfId="41748"/>
    <cellStyle name="Normalny 67 37" xfId="41749"/>
    <cellStyle name="Normalny 67 37 2" xfId="41750"/>
    <cellStyle name="Normalny 67 37 3" xfId="41751"/>
    <cellStyle name="Normalny 67 37 4" xfId="41752"/>
    <cellStyle name="Normalny 67 37 5" xfId="41753"/>
    <cellStyle name="Normalny 67 37 6" xfId="41754"/>
    <cellStyle name="Normalny 67 38" xfId="41755"/>
    <cellStyle name="Normalny 67 38 2" xfId="41756"/>
    <cellStyle name="Normalny 67 38 3" xfId="41757"/>
    <cellStyle name="Normalny 67 38 4" xfId="41758"/>
    <cellStyle name="Normalny 67 38 5" xfId="41759"/>
    <cellStyle name="Normalny 67 38 6" xfId="41760"/>
    <cellStyle name="Normalny 67 39" xfId="41761"/>
    <cellStyle name="Normalny 67 39 2" xfId="41762"/>
    <cellStyle name="Normalny 67 39 3" xfId="41763"/>
    <cellStyle name="Normalny 67 39 4" xfId="41764"/>
    <cellStyle name="Normalny 67 39 5" xfId="41765"/>
    <cellStyle name="Normalny 67 39 6" xfId="41766"/>
    <cellStyle name="Normalny 67 4" xfId="41767"/>
    <cellStyle name="Normalny 67 4 2" xfId="41768"/>
    <cellStyle name="Normalny 67 4 3" xfId="41769"/>
    <cellStyle name="Normalny 67 4 4" xfId="41770"/>
    <cellStyle name="Normalny 67 4 5" xfId="41771"/>
    <cellStyle name="Normalny 67 4 6" xfId="41772"/>
    <cellStyle name="Normalny 67 40" xfId="41773"/>
    <cellStyle name="Normalny 67 40 2" xfId="41774"/>
    <cellStyle name="Normalny 67 40 3" xfId="41775"/>
    <cellStyle name="Normalny 67 40 4" xfId="41776"/>
    <cellStyle name="Normalny 67 40 5" xfId="41777"/>
    <cellStyle name="Normalny 67 40 6" xfId="41778"/>
    <cellStyle name="Normalny 67 41" xfId="41779"/>
    <cellStyle name="Normalny 67 41 2" xfId="41780"/>
    <cellStyle name="Normalny 67 41 3" xfId="41781"/>
    <cellStyle name="Normalny 67 41 4" xfId="41782"/>
    <cellStyle name="Normalny 67 41 5" xfId="41783"/>
    <cellStyle name="Normalny 67 41 6" xfId="41784"/>
    <cellStyle name="Normalny 67 42" xfId="41785"/>
    <cellStyle name="Normalny 67 42 2" xfId="41786"/>
    <cellStyle name="Normalny 67 42 3" xfId="41787"/>
    <cellStyle name="Normalny 67 42 4" xfId="41788"/>
    <cellStyle name="Normalny 67 42 5" xfId="41789"/>
    <cellStyle name="Normalny 67 42 6" xfId="41790"/>
    <cellStyle name="Normalny 67 43" xfId="41791"/>
    <cellStyle name="Normalny 67 43 2" xfId="41792"/>
    <cellStyle name="Normalny 67 43 3" xfId="41793"/>
    <cellStyle name="Normalny 67 43 4" xfId="41794"/>
    <cellStyle name="Normalny 67 43 5" xfId="41795"/>
    <cellStyle name="Normalny 67 43 6" xfId="41796"/>
    <cellStyle name="Normalny 67 44" xfId="41797"/>
    <cellStyle name="Normalny 67 44 2" xfId="41798"/>
    <cellStyle name="Normalny 67 44 3" xfId="41799"/>
    <cellStyle name="Normalny 67 44 4" xfId="41800"/>
    <cellStyle name="Normalny 67 44 5" xfId="41801"/>
    <cellStyle name="Normalny 67 44 6" xfId="41802"/>
    <cellStyle name="Normalny 67 45" xfId="41803"/>
    <cellStyle name="Normalny 67 45 2" xfId="41804"/>
    <cellStyle name="Normalny 67 45 3" xfId="41805"/>
    <cellStyle name="Normalny 67 45 4" xfId="41806"/>
    <cellStyle name="Normalny 67 45 5" xfId="41807"/>
    <cellStyle name="Normalny 67 45 6" xfId="41808"/>
    <cellStyle name="Normalny 67 46" xfId="41809"/>
    <cellStyle name="Normalny 67 46 2" xfId="41810"/>
    <cellStyle name="Normalny 67 46 3" xfId="41811"/>
    <cellStyle name="Normalny 67 46 4" xfId="41812"/>
    <cellStyle name="Normalny 67 46 5" xfId="41813"/>
    <cellStyle name="Normalny 67 46 6" xfId="41814"/>
    <cellStyle name="Normalny 67 47" xfId="41815"/>
    <cellStyle name="Normalny 67 47 2" xfId="41816"/>
    <cellStyle name="Normalny 67 47 3" xfId="41817"/>
    <cellStyle name="Normalny 67 47 4" xfId="41818"/>
    <cellStyle name="Normalny 67 47 5" xfId="41819"/>
    <cellStyle name="Normalny 67 47 6" xfId="41820"/>
    <cellStyle name="Normalny 67 48" xfId="41821"/>
    <cellStyle name="Normalny 67 48 2" xfId="41822"/>
    <cellStyle name="Normalny 67 48 3" xfId="41823"/>
    <cellStyle name="Normalny 67 48 4" xfId="41824"/>
    <cellStyle name="Normalny 67 48 5" xfId="41825"/>
    <cellStyle name="Normalny 67 48 6" xfId="41826"/>
    <cellStyle name="Normalny 67 49" xfId="41827"/>
    <cellStyle name="Normalny 67 49 2" xfId="41828"/>
    <cellStyle name="Normalny 67 49 3" xfId="41829"/>
    <cellStyle name="Normalny 67 49 4" xfId="41830"/>
    <cellStyle name="Normalny 67 49 5" xfId="41831"/>
    <cellStyle name="Normalny 67 49 6" xfId="41832"/>
    <cellStyle name="Normalny 67 5" xfId="41833"/>
    <cellStyle name="Normalny 67 5 2" xfId="41834"/>
    <cellStyle name="Normalny 67 5 3" xfId="41835"/>
    <cellStyle name="Normalny 67 5 4" xfId="41836"/>
    <cellStyle name="Normalny 67 5 5" xfId="41837"/>
    <cellStyle name="Normalny 67 5 6" xfId="41838"/>
    <cellStyle name="Normalny 67 50" xfId="41839"/>
    <cellStyle name="Normalny 67 50 2" xfId="41840"/>
    <cellStyle name="Normalny 67 50 3" xfId="41841"/>
    <cellStyle name="Normalny 67 50 4" xfId="41842"/>
    <cellStyle name="Normalny 67 50 5" xfId="41843"/>
    <cellStyle name="Normalny 67 50 6" xfId="41844"/>
    <cellStyle name="Normalny 67 51" xfId="41845"/>
    <cellStyle name="Normalny 67 51 2" xfId="41846"/>
    <cellStyle name="Normalny 67 51 3" xfId="41847"/>
    <cellStyle name="Normalny 67 51 4" xfId="41848"/>
    <cellStyle name="Normalny 67 51 5" xfId="41849"/>
    <cellStyle name="Normalny 67 51 6" xfId="41850"/>
    <cellStyle name="Normalny 67 52" xfId="41851"/>
    <cellStyle name="Normalny 67 52 2" xfId="41852"/>
    <cellStyle name="Normalny 67 52 3" xfId="41853"/>
    <cellStyle name="Normalny 67 52 4" xfId="41854"/>
    <cellStyle name="Normalny 67 52 5" xfId="41855"/>
    <cellStyle name="Normalny 67 52 6" xfId="41856"/>
    <cellStyle name="Normalny 67 53" xfId="41857"/>
    <cellStyle name="Normalny 67 53 2" xfId="41858"/>
    <cellStyle name="Normalny 67 53 3" xfId="41859"/>
    <cellStyle name="Normalny 67 53 4" xfId="41860"/>
    <cellStyle name="Normalny 67 53 5" xfId="41861"/>
    <cellStyle name="Normalny 67 53 6" xfId="41862"/>
    <cellStyle name="Normalny 67 54" xfId="41863"/>
    <cellStyle name="Normalny 67 54 2" xfId="41864"/>
    <cellStyle name="Normalny 67 54 3" xfId="41865"/>
    <cellStyle name="Normalny 67 54 4" xfId="41866"/>
    <cellStyle name="Normalny 67 54 5" xfId="41867"/>
    <cellStyle name="Normalny 67 54 6" xfId="41868"/>
    <cellStyle name="Normalny 67 55" xfId="41869"/>
    <cellStyle name="Normalny 67 55 2" xfId="41870"/>
    <cellStyle name="Normalny 67 55 3" xfId="41871"/>
    <cellStyle name="Normalny 67 55 4" xfId="41872"/>
    <cellStyle name="Normalny 67 55 5" xfId="41873"/>
    <cellStyle name="Normalny 67 55 6" xfId="41874"/>
    <cellStyle name="Normalny 67 56" xfId="41875"/>
    <cellStyle name="Normalny 67 56 2" xfId="41876"/>
    <cellStyle name="Normalny 67 56 3" xfId="41877"/>
    <cellStyle name="Normalny 67 56 4" xfId="41878"/>
    <cellStyle name="Normalny 67 56 5" xfId="41879"/>
    <cellStyle name="Normalny 67 56 6" xfId="41880"/>
    <cellStyle name="Normalny 67 57" xfId="41881"/>
    <cellStyle name="Normalny 67 57 2" xfId="41882"/>
    <cellStyle name="Normalny 67 57 3" xfId="41883"/>
    <cellStyle name="Normalny 67 57 4" xfId="41884"/>
    <cellStyle name="Normalny 67 57 5" xfId="41885"/>
    <cellStyle name="Normalny 67 57 6" xfId="41886"/>
    <cellStyle name="Normalny 67 58" xfId="41887"/>
    <cellStyle name="Normalny 67 58 2" xfId="41888"/>
    <cellStyle name="Normalny 67 58 3" xfId="41889"/>
    <cellStyle name="Normalny 67 58 4" xfId="41890"/>
    <cellStyle name="Normalny 67 58 5" xfId="41891"/>
    <cellStyle name="Normalny 67 58 6" xfId="41892"/>
    <cellStyle name="Normalny 67 59" xfId="41893"/>
    <cellStyle name="Normalny 67 59 2" xfId="41894"/>
    <cellStyle name="Normalny 67 59 3" xfId="41895"/>
    <cellStyle name="Normalny 67 59 4" xfId="41896"/>
    <cellStyle name="Normalny 67 59 5" xfId="41897"/>
    <cellStyle name="Normalny 67 59 6" xfId="41898"/>
    <cellStyle name="Normalny 67 6" xfId="41899"/>
    <cellStyle name="Normalny 67 6 10" xfId="41900"/>
    <cellStyle name="Normalny 67 6 11" xfId="41901"/>
    <cellStyle name="Normalny 67 6 12" xfId="41902"/>
    <cellStyle name="Normalny 67 6 13" xfId="41903"/>
    <cellStyle name="Normalny 67 6 14" xfId="41904"/>
    <cellStyle name="Normalny 67 6 15" xfId="41905"/>
    <cellStyle name="Normalny 67 6 16" xfId="41906"/>
    <cellStyle name="Normalny 67 6 17" xfId="41907"/>
    <cellStyle name="Normalny 67 6 18" xfId="41908"/>
    <cellStyle name="Normalny 67 6 19" xfId="41909"/>
    <cellStyle name="Normalny 67 6 2" xfId="41910"/>
    <cellStyle name="Normalny 67 6 2 10" xfId="41911"/>
    <cellStyle name="Normalny 67 6 2 10 2" xfId="41912"/>
    <cellStyle name="Normalny 67 6 2 10 3" xfId="41913"/>
    <cellStyle name="Normalny 67 6 2 10 4" xfId="41914"/>
    <cellStyle name="Normalny 67 6 2 10 5" xfId="41915"/>
    <cellStyle name="Normalny 67 6 2 10 6" xfId="41916"/>
    <cellStyle name="Normalny 67 6 2 11" xfId="41917"/>
    <cellStyle name="Normalny 67 6 2 11 2" xfId="41918"/>
    <cellStyle name="Normalny 67 6 2 11 3" xfId="41919"/>
    <cellStyle name="Normalny 67 6 2 11 4" xfId="41920"/>
    <cellStyle name="Normalny 67 6 2 11 5" xfId="41921"/>
    <cellStyle name="Normalny 67 6 2 11 6" xfId="41922"/>
    <cellStyle name="Normalny 67 6 2 12" xfId="41923"/>
    <cellStyle name="Normalny 67 6 2 12 2" xfId="41924"/>
    <cellStyle name="Normalny 67 6 2 12 3" xfId="41925"/>
    <cellStyle name="Normalny 67 6 2 12 4" xfId="41926"/>
    <cellStyle name="Normalny 67 6 2 12 5" xfId="41927"/>
    <cellStyle name="Normalny 67 6 2 12 6" xfId="41928"/>
    <cellStyle name="Normalny 67 6 2 13" xfId="41929"/>
    <cellStyle name="Normalny 67 6 2 13 2" xfId="41930"/>
    <cellStyle name="Normalny 67 6 2 13 3" xfId="41931"/>
    <cellStyle name="Normalny 67 6 2 13 4" xfId="41932"/>
    <cellStyle name="Normalny 67 6 2 13 5" xfId="41933"/>
    <cellStyle name="Normalny 67 6 2 13 6" xfId="41934"/>
    <cellStyle name="Normalny 67 6 2 14" xfId="41935"/>
    <cellStyle name="Normalny 67 6 2 14 2" xfId="41936"/>
    <cellStyle name="Normalny 67 6 2 14 3" xfId="41937"/>
    <cellStyle name="Normalny 67 6 2 14 4" xfId="41938"/>
    <cellStyle name="Normalny 67 6 2 14 5" xfId="41939"/>
    <cellStyle name="Normalny 67 6 2 14 6" xfId="41940"/>
    <cellStyle name="Normalny 67 6 2 15" xfId="41941"/>
    <cellStyle name="Normalny 67 6 2 15 2" xfId="41942"/>
    <cellStyle name="Normalny 67 6 2 15 3" xfId="41943"/>
    <cellStyle name="Normalny 67 6 2 15 4" xfId="41944"/>
    <cellStyle name="Normalny 67 6 2 15 5" xfId="41945"/>
    <cellStyle name="Normalny 67 6 2 15 6" xfId="41946"/>
    <cellStyle name="Normalny 67 6 2 16" xfId="41947"/>
    <cellStyle name="Normalny 67 6 2 16 2" xfId="41948"/>
    <cellStyle name="Normalny 67 6 2 16 3" xfId="41949"/>
    <cellStyle name="Normalny 67 6 2 16 4" xfId="41950"/>
    <cellStyle name="Normalny 67 6 2 16 5" xfId="41951"/>
    <cellStyle name="Normalny 67 6 2 16 6" xfId="41952"/>
    <cellStyle name="Normalny 67 6 2 17" xfId="41953"/>
    <cellStyle name="Normalny 67 6 2 17 2" xfId="41954"/>
    <cellStyle name="Normalny 67 6 2 17 3" xfId="41955"/>
    <cellStyle name="Normalny 67 6 2 17 4" xfId="41956"/>
    <cellStyle name="Normalny 67 6 2 17 5" xfId="41957"/>
    <cellStyle name="Normalny 67 6 2 17 6" xfId="41958"/>
    <cellStyle name="Normalny 67 6 2 18" xfId="41959"/>
    <cellStyle name="Normalny 67 6 2 18 2" xfId="41960"/>
    <cellStyle name="Normalny 67 6 2 18 3" xfId="41961"/>
    <cellStyle name="Normalny 67 6 2 18 4" xfId="41962"/>
    <cellStyle name="Normalny 67 6 2 18 5" xfId="41963"/>
    <cellStyle name="Normalny 67 6 2 18 6" xfId="41964"/>
    <cellStyle name="Normalny 67 6 2 19" xfId="41965"/>
    <cellStyle name="Normalny 67 6 2 19 2" xfId="41966"/>
    <cellStyle name="Normalny 67 6 2 19 3" xfId="41967"/>
    <cellStyle name="Normalny 67 6 2 19 4" xfId="41968"/>
    <cellStyle name="Normalny 67 6 2 19 5" xfId="41969"/>
    <cellStyle name="Normalny 67 6 2 19 6" xfId="41970"/>
    <cellStyle name="Normalny 67 6 2 2" xfId="41971"/>
    <cellStyle name="Normalny 67 6 2 2 2" xfId="41972"/>
    <cellStyle name="Normalny 67 6 2 2 2 2" xfId="41973"/>
    <cellStyle name="Normalny 67 6 2 2 2 3" xfId="41974"/>
    <cellStyle name="Normalny 67 6 2 2 2 4" xfId="41975"/>
    <cellStyle name="Normalny 67 6 2 2 2 5" xfId="41976"/>
    <cellStyle name="Normalny 67 6 2 2 2 6" xfId="41977"/>
    <cellStyle name="Normalny 67 6 2 20" xfId="41978"/>
    <cellStyle name="Normalny 67 6 2 20 2" xfId="41979"/>
    <cellStyle name="Normalny 67 6 2 20 3" xfId="41980"/>
    <cellStyle name="Normalny 67 6 2 20 4" xfId="41981"/>
    <cellStyle name="Normalny 67 6 2 20 5" xfId="41982"/>
    <cellStyle name="Normalny 67 6 2 20 6" xfId="41983"/>
    <cellStyle name="Normalny 67 6 2 21" xfId="41984"/>
    <cellStyle name="Normalny 67 6 2 21 2" xfId="41985"/>
    <cellStyle name="Normalny 67 6 2 21 3" xfId="41986"/>
    <cellStyle name="Normalny 67 6 2 21 4" xfId="41987"/>
    <cellStyle name="Normalny 67 6 2 21 5" xfId="41988"/>
    <cellStyle name="Normalny 67 6 2 21 6" xfId="41989"/>
    <cellStyle name="Normalny 67 6 2 22" xfId="41990"/>
    <cellStyle name="Normalny 67 6 2 22 2" xfId="41991"/>
    <cellStyle name="Normalny 67 6 2 22 3" xfId="41992"/>
    <cellStyle name="Normalny 67 6 2 22 4" xfId="41993"/>
    <cellStyle name="Normalny 67 6 2 22 5" xfId="41994"/>
    <cellStyle name="Normalny 67 6 2 22 6" xfId="41995"/>
    <cellStyle name="Normalny 67 6 2 23" xfId="41996"/>
    <cellStyle name="Normalny 67 6 2 23 2" xfId="41997"/>
    <cellStyle name="Normalny 67 6 2 23 3" xfId="41998"/>
    <cellStyle name="Normalny 67 6 2 23 4" xfId="41999"/>
    <cellStyle name="Normalny 67 6 2 23 5" xfId="42000"/>
    <cellStyle name="Normalny 67 6 2 23 6" xfId="42001"/>
    <cellStyle name="Normalny 67 6 2 24" xfId="42002"/>
    <cellStyle name="Normalny 67 6 2 24 2" xfId="42003"/>
    <cellStyle name="Normalny 67 6 2 24 3" xfId="42004"/>
    <cellStyle name="Normalny 67 6 2 24 4" xfId="42005"/>
    <cellStyle name="Normalny 67 6 2 24 5" xfId="42006"/>
    <cellStyle name="Normalny 67 6 2 24 6" xfId="42007"/>
    <cellStyle name="Normalny 67 6 2 25" xfId="42008"/>
    <cellStyle name="Normalny 67 6 2 26" xfId="42009"/>
    <cellStyle name="Normalny 67 6 2 27" xfId="42010"/>
    <cellStyle name="Normalny 67 6 2 28" xfId="42011"/>
    <cellStyle name="Normalny 67 6 2 29" xfId="42012"/>
    <cellStyle name="Normalny 67 6 2 3" xfId="42013"/>
    <cellStyle name="Normalny 67 6 2 3 2" xfId="42014"/>
    <cellStyle name="Normalny 67 6 2 3 3" xfId="42015"/>
    <cellStyle name="Normalny 67 6 2 3 4" xfId="42016"/>
    <cellStyle name="Normalny 67 6 2 3 5" xfId="42017"/>
    <cellStyle name="Normalny 67 6 2 3 6" xfId="42018"/>
    <cellStyle name="Normalny 67 6 2 4" xfId="42019"/>
    <cellStyle name="Normalny 67 6 2 4 2" xfId="42020"/>
    <cellStyle name="Normalny 67 6 2 4 3" xfId="42021"/>
    <cellStyle name="Normalny 67 6 2 4 4" xfId="42022"/>
    <cellStyle name="Normalny 67 6 2 4 5" xfId="42023"/>
    <cellStyle name="Normalny 67 6 2 4 6" xfId="42024"/>
    <cellStyle name="Normalny 67 6 2 5" xfId="42025"/>
    <cellStyle name="Normalny 67 6 2 5 2" xfId="42026"/>
    <cellStyle name="Normalny 67 6 2 5 3" xfId="42027"/>
    <cellStyle name="Normalny 67 6 2 5 4" xfId="42028"/>
    <cellStyle name="Normalny 67 6 2 5 5" xfId="42029"/>
    <cellStyle name="Normalny 67 6 2 5 6" xfId="42030"/>
    <cellStyle name="Normalny 67 6 2 6" xfId="42031"/>
    <cellStyle name="Normalny 67 6 2 6 2" xfId="42032"/>
    <cellStyle name="Normalny 67 6 2 6 3" xfId="42033"/>
    <cellStyle name="Normalny 67 6 2 6 4" xfId="42034"/>
    <cellStyle name="Normalny 67 6 2 6 5" xfId="42035"/>
    <cellStyle name="Normalny 67 6 2 6 6" xfId="42036"/>
    <cellStyle name="Normalny 67 6 2 7" xfId="42037"/>
    <cellStyle name="Normalny 67 6 2 7 2" xfId="42038"/>
    <cellStyle name="Normalny 67 6 2 7 3" xfId="42039"/>
    <cellStyle name="Normalny 67 6 2 7 4" xfId="42040"/>
    <cellStyle name="Normalny 67 6 2 7 5" xfId="42041"/>
    <cellStyle name="Normalny 67 6 2 7 6" xfId="42042"/>
    <cellStyle name="Normalny 67 6 2 8" xfId="42043"/>
    <cellStyle name="Normalny 67 6 2 8 2" xfId="42044"/>
    <cellStyle name="Normalny 67 6 2 8 3" xfId="42045"/>
    <cellStyle name="Normalny 67 6 2 8 4" xfId="42046"/>
    <cellStyle name="Normalny 67 6 2 8 5" xfId="42047"/>
    <cellStyle name="Normalny 67 6 2 8 6" xfId="42048"/>
    <cellStyle name="Normalny 67 6 2 9" xfId="42049"/>
    <cellStyle name="Normalny 67 6 2 9 2" xfId="42050"/>
    <cellStyle name="Normalny 67 6 2 9 3" xfId="42051"/>
    <cellStyle name="Normalny 67 6 2 9 4" xfId="42052"/>
    <cellStyle name="Normalny 67 6 2 9 5" xfId="42053"/>
    <cellStyle name="Normalny 67 6 2 9 6" xfId="42054"/>
    <cellStyle name="Normalny 67 6 20" xfId="42055"/>
    <cellStyle name="Normalny 67 6 21" xfId="42056"/>
    <cellStyle name="Normalny 67 6 22" xfId="42057"/>
    <cellStyle name="Normalny 67 6 23" xfId="42058"/>
    <cellStyle name="Normalny 67 6 24" xfId="42059"/>
    <cellStyle name="Normalny 67 6 25" xfId="42060"/>
    <cellStyle name="Normalny 67 6 26" xfId="42061"/>
    <cellStyle name="Normalny 67 6 27" xfId="42062"/>
    <cellStyle name="Normalny 67 6 27 2" xfId="42063"/>
    <cellStyle name="Normalny 67 6 27 3" xfId="42064"/>
    <cellStyle name="Normalny 67 6 27 4" xfId="42065"/>
    <cellStyle name="Normalny 67 6 27 5" xfId="42066"/>
    <cellStyle name="Normalny 67 6 27 6" xfId="42067"/>
    <cellStyle name="Normalny 67 6 28" xfId="42068"/>
    <cellStyle name="Normalny 67 6 28 2" xfId="42069"/>
    <cellStyle name="Normalny 67 6 28 3" xfId="42070"/>
    <cellStyle name="Normalny 67 6 28 4" xfId="42071"/>
    <cellStyle name="Normalny 67 6 28 5" xfId="42072"/>
    <cellStyle name="Normalny 67 6 28 6" xfId="42073"/>
    <cellStyle name="Normalny 67 6 3" xfId="42074"/>
    <cellStyle name="Normalny 67 6 3 2" xfId="42075"/>
    <cellStyle name="Normalny 67 6 3 3" xfId="42076"/>
    <cellStyle name="Normalny 67 6 3 4" xfId="42077"/>
    <cellStyle name="Normalny 67 6 3 5" xfId="42078"/>
    <cellStyle name="Normalny 67 6 3 6" xfId="42079"/>
    <cellStyle name="Normalny 67 6 4" xfId="42080"/>
    <cellStyle name="Normalny 67 6 4 2" xfId="42081"/>
    <cellStyle name="Normalny 67 6 4 3" xfId="42082"/>
    <cellStyle name="Normalny 67 6 4 4" xfId="42083"/>
    <cellStyle name="Normalny 67 6 4 5" xfId="42084"/>
    <cellStyle name="Normalny 67 6 4 6" xfId="42085"/>
    <cellStyle name="Normalny 67 6 5" xfId="42086"/>
    <cellStyle name="Normalny 67 6 5 2" xfId="42087"/>
    <cellStyle name="Normalny 67 6 5 3" xfId="42088"/>
    <cellStyle name="Normalny 67 6 5 4" xfId="42089"/>
    <cellStyle name="Normalny 67 6 5 5" xfId="42090"/>
    <cellStyle name="Normalny 67 6 5 6" xfId="42091"/>
    <cellStyle name="Normalny 67 6 5 7" xfId="42092"/>
    <cellStyle name="Normalny 67 6 6" xfId="42093"/>
    <cellStyle name="Normalny 67 6 7" xfId="42094"/>
    <cellStyle name="Normalny 67 6 8" xfId="42095"/>
    <cellStyle name="Normalny 67 6 9" xfId="42096"/>
    <cellStyle name="Normalny 67 60" xfId="42097"/>
    <cellStyle name="Normalny 67 60 2" xfId="42098"/>
    <cellStyle name="Normalny 67 60 3" xfId="42099"/>
    <cellStyle name="Normalny 67 60 4" xfId="42100"/>
    <cellStyle name="Normalny 67 60 5" xfId="42101"/>
    <cellStyle name="Normalny 67 60 6" xfId="42102"/>
    <cellStyle name="Normalny 67 61" xfId="42103"/>
    <cellStyle name="Normalny 67 61 2" xfId="42104"/>
    <cellStyle name="Normalny 67 61 3" xfId="42105"/>
    <cellStyle name="Normalny 67 61 4" xfId="42106"/>
    <cellStyle name="Normalny 67 61 5" xfId="42107"/>
    <cellStyle name="Normalny 67 61 6" xfId="42108"/>
    <cellStyle name="Normalny 67 62" xfId="42109"/>
    <cellStyle name="Normalny 67 62 2" xfId="42110"/>
    <cellStyle name="Normalny 67 62 3" xfId="42111"/>
    <cellStyle name="Normalny 67 62 4" xfId="42112"/>
    <cellStyle name="Normalny 67 62 5" xfId="42113"/>
    <cellStyle name="Normalny 67 62 6" xfId="42114"/>
    <cellStyle name="Normalny 67 63" xfId="42115"/>
    <cellStyle name="Normalny 67 63 2" xfId="42116"/>
    <cellStyle name="Normalny 67 63 3" xfId="42117"/>
    <cellStyle name="Normalny 67 63 4" xfId="42118"/>
    <cellStyle name="Normalny 67 63 5" xfId="42119"/>
    <cellStyle name="Normalny 67 63 6" xfId="42120"/>
    <cellStyle name="Normalny 67 64" xfId="42121"/>
    <cellStyle name="Normalny 67 64 2" xfId="42122"/>
    <cellStyle name="Normalny 67 64 3" xfId="42123"/>
    <cellStyle name="Normalny 67 64 4" xfId="42124"/>
    <cellStyle name="Normalny 67 64 5" xfId="42125"/>
    <cellStyle name="Normalny 67 64 6" xfId="42126"/>
    <cellStyle name="Normalny 67 65" xfId="42127"/>
    <cellStyle name="Normalny 67 65 2" xfId="42128"/>
    <cellStyle name="Normalny 67 65 3" xfId="42129"/>
    <cellStyle name="Normalny 67 65 4" xfId="42130"/>
    <cellStyle name="Normalny 67 65 5" xfId="42131"/>
    <cellStyle name="Normalny 67 65 6" xfId="42132"/>
    <cellStyle name="Normalny 67 66" xfId="42133"/>
    <cellStyle name="Normalny 67 66 2" xfId="42134"/>
    <cellStyle name="Normalny 67 66 3" xfId="42135"/>
    <cellStyle name="Normalny 67 66 4" xfId="42136"/>
    <cellStyle name="Normalny 67 66 5" xfId="42137"/>
    <cellStyle name="Normalny 67 66 6" xfId="42138"/>
    <cellStyle name="Normalny 67 67" xfId="42139"/>
    <cellStyle name="Normalny 67 67 2" xfId="42140"/>
    <cellStyle name="Normalny 67 67 3" xfId="42141"/>
    <cellStyle name="Normalny 67 67 4" xfId="42142"/>
    <cellStyle name="Normalny 67 67 5" xfId="42143"/>
    <cellStyle name="Normalny 67 67 6" xfId="42144"/>
    <cellStyle name="Normalny 67 68" xfId="42145"/>
    <cellStyle name="Normalny 67 68 2" xfId="42146"/>
    <cellStyle name="Normalny 67 68 3" xfId="42147"/>
    <cellStyle name="Normalny 67 68 4" xfId="42148"/>
    <cellStyle name="Normalny 67 68 5" xfId="42149"/>
    <cellStyle name="Normalny 67 68 6" xfId="42150"/>
    <cellStyle name="Normalny 67 69" xfId="42151"/>
    <cellStyle name="Normalny 67 69 2" xfId="42152"/>
    <cellStyle name="Normalny 67 69 3" xfId="42153"/>
    <cellStyle name="Normalny 67 69 4" xfId="42154"/>
    <cellStyle name="Normalny 67 69 5" xfId="42155"/>
    <cellStyle name="Normalny 67 69 6" xfId="42156"/>
    <cellStyle name="Normalny 67 7" xfId="42157"/>
    <cellStyle name="Normalny 67 7 2" xfId="42158"/>
    <cellStyle name="Normalny 67 7 3" xfId="42159"/>
    <cellStyle name="Normalny 67 7 4" xfId="42160"/>
    <cellStyle name="Normalny 67 7 5" xfId="42161"/>
    <cellStyle name="Normalny 67 7 6" xfId="42162"/>
    <cellStyle name="Normalny 67 70" xfId="42163"/>
    <cellStyle name="Normalny 67 70 2" xfId="42164"/>
    <cellStyle name="Normalny 67 70 3" xfId="42165"/>
    <cellStyle name="Normalny 67 70 4" xfId="42166"/>
    <cellStyle name="Normalny 67 70 5" xfId="42167"/>
    <cellStyle name="Normalny 67 70 6" xfId="42168"/>
    <cellStyle name="Normalny 67 71" xfId="42169"/>
    <cellStyle name="Normalny 67 71 2" xfId="42170"/>
    <cellStyle name="Normalny 67 71 3" xfId="42171"/>
    <cellStyle name="Normalny 67 71 4" xfId="42172"/>
    <cellStyle name="Normalny 67 71 5" xfId="42173"/>
    <cellStyle name="Normalny 67 71 6" xfId="42174"/>
    <cellStyle name="Normalny 67 72" xfId="42175"/>
    <cellStyle name="Normalny 67 72 2" xfId="42176"/>
    <cellStyle name="Normalny 67 72 3" xfId="42177"/>
    <cellStyle name="Normalny 67 72 4" xfId="42178"/>
    <cellStyle name="Normalny 67 72 5" xfId="42179"/>
    <cellStyle name="Normalny 67 72 6" xfId="42180"/>
    <cellStyle name="Normalny 67 73" xfId="42181"/>
    <cellStyle name="Normalny 67 73 2" xfId="42182"/>
    <cellStyle name="Normalny 67 73 3" xfId="42183"/>
    <cellStyle name="Normalny 67 73 4" xfId="42184"/>
    <cellStyle name="Normalny 67 73 5" xfId="42185"/>
    <cellStyle name="Normalny 67 73 6" xfId="42186"/>
    <cellStyle name="Normalny 67 74" xfId="42187"/>
    <cellStyle name="Normalny 67 74 2" xfId="42188"/>
    <cellStyle name="Normalny 67 74 3" xfId="42189"/>
    <cellStyle name="Normalny 67 74 4" xfId="42190"/>
    <cellStyle name="Normalny 67 74 5" xfId="42191"/>
    <cellStyle name="Normalny 67 74 6" xfId="42192"/>
    <cellStyle name="Normalny 67 75" xfId="42193"/>
    <cellStyle name="Normalny 67 75 2" xfId="42194"/>
    <cellStyle name="Normalny 67 75 3" xfId="42195"/>
    <cellStyle name="Normalny 67 75 4" xfId="42196"/>
    <cellStyle name="Normalny 67 75 5" xfId="42197"/>
    <cellStyle name="Normalny 67 75 6" xfId="42198"/>
    <cellStyle name="Normalny 67 76" xfId="42199"/>
    <cellStyle name="Normalny 67 76 2" xfId="42200"/>
    <cellStyle name="Normalny 67 76 3" xfId="42201"/>
    <cellStyle name="Normalny 67 76 4" xfId="42202"/>
    <cellStyle name="Normalny 67 76 5" xfId="42203"/>
    <cellStyle name="Normalny 67 76 6" xfId="42204"/>
    <cellStyle name="Normalny 67 77" xfId="42205"/>
    <cellStyle name="Normalny 67 77 2" xfId="42206"/>
    <cellStyle name="Normalny 67 77 3" xfId="42207"/>
    <cellStyle name="Normalny 67 77 4" xfId="42208"/>
    <cellStyle name="Normalny 67 77 5" xfId="42209"/>
    <cellStyle name="Normalny 67 77 6" xfId="42210"/>
    <cellStyle name="Normalny 67 78" xfId="42211"/>
    <cellStyle name="Normalny 67 78 2" xfId="42212"/>
    <cellStyle name="Normalny 67 78 3" xfId="42213"/>
    <cellStyle name="Normalny 67 78 4" xfId="42214"/>
    <cellStyle name="Normalny 67 78 5" xfId="42215"/>
    <cellStyle name="Normalny 67 78 6" xfId="42216"/>
    <cellStyle name="Normalny 67 79" xfId="42217"/>
    <cellStyle name="Normalny 67 79 2" xfId="42218"/>
    <cellStyle name="Normalny 67 79 3" xfId="42219"/>
    <cellStyle name="Normalny 67 79 4" xfId="42220"/>
    <cellStyle name="Normalny 67 79 5" xfId="42221"/>
    <cellStyle name="Normalny 67 79 6" xfId="42222"/>
    <cellStyle name="Normalny 67 8" xfId="42223"/>
    <cellStyle name="Normalny 67 8 2" xfId="42224"/>
    <cellStyle name="Normalny 67 8 3" xfId="42225"/>
    <cellStyle name="Normalny 67 8 4" xfId="42226"/>
    <cellStyle name="Normalny 67 8 5" xfId="42227"/>
    <cellStyle name="Normalny 67 8 6" xfId="42228"/>
    <cellStyle name="Normalny 67 80" xfId="42229"/>
    <cellStyle name="Normalny 67 80 2" xfId="42230"/>
    <cellStyle name="Normalny 67 80 3" xfId="42231"/>
    <cellStyle name="Normalny 67 80 4" xfId="42232"/>
    <cellStyle name="Normalny 67 80 5" xfId="42233"/>
    <cellStyle name="Normalny 67 80 6" xfId="42234"/>
    <cellStyle name="Normalny 67 81" xfId="42235"/>
    <cellStyle name="Normalny 67 81 2" xfId="42236"/>
    <cellStyle name="Normalny 67 81 3" xfId="42237"/>
    <cellStyle name="Normalny 67 81 4" xfId="42238"/>
    <cellStyle name="Normalny 67 81 5" xfId="42239"/>
    <cellStyle name="Normalny 67 81 6" xfId="42240"/>
    <cellStyle name="Normalny 67 82" xfId="42241"/>
    <cellStyle name="Normalny 67 82 2" xfId="42242"/>
    <cellStyle name="Normalny 67 82 3" xfId="42243"/>
    <cellStyle name="Normalny 67 82 4" xfId="42244"/>
    <cellStyle name="Normalny 67 82 5" xfId="42245"/>
    <cellStyle name="Normalny 67 82 6" xfId="42246"/>
    <cellStyle name="Normalny 67 83" xfId="42247"/>
    <cellStyle name="Normalny 67 83 2" xfId="42248"/>
    <cellStyle name="Normalny 67 83 3" xfId="42249"/>
    <cellStyle name="Normalny 67 83 4" xfId="42250"/>
    <cellStyle name="Normalny 67 83 5" xfId="42251"/>
    <cellStyle name="Normalny 67 83 6" xfId="42252"/>
    <cellStyle name="Normalny 67 84" xfId="42253"/>
    <cellStyle name="Normalny 67 84 2" xfId="42254"/>
    <cellStyle name="Normalny 67 84 3" xfId="42255"/>
    <cellStyle name="Normalny 67 84 4" xfId="42256"/>
    <cellStyle name="Normalny 67 84 5" xfId="42257"/>
    <cellStyle name="Normalny 67 84 6" xfId="42258"/>
    <cellStyle name="Normalny 67 85" xfId="42259"/>
    <cellStyle name="Normalny 67 85 2" xfId="42260"/>
    <cellStyle name="Normalny 67 85 3" xfId="42261"/>
    <cellStyle name="Normalny 67 85 4" xfId="42262"/>
    <cellStyle name="Normalny 67 85 5" xfId="42263"/>
    <cellStyle name="Normalny 67 85 6" xfId="42264"/>
    <cellStyle name="Normalny 67 86" xfId="42265"/>
    <cellStyle name="Normalny 67 86 2" xfId="42266"/>
    <cellStyle name="Normalny 67 86 3" xfId="42267"/>
    <cellStyle name="Normalny 67 86 4" xfId="42268"/>
    <cellStyle name="Normalny 67 86 5" xfId="42269"/>
    <cellStyle name="Normalny 67 86 6" xfId="42270"/>
    <cellStyle name="Normalny 67 87" xfId="42271"/>
    <cellStyle name="Normalny 67 87 2" xfId="42272"/>
    <cellStyle name="Normalny 67 87 3" xfId="42273"/>
    <cellStyle name="Normalny 67 87 4" xfId="42274"/>
    <cellStyle name="Normalny 67 87 5" xfId="42275"/>
    <cellStyle name="Normalny 67 87 6" xfId="42276"/>
    <cellStyle name="Normalny 67 88" xfId="42277"/>
    <cellStyle name="Normalny 67 88 2" xfId="42278"/>
    <cellStyle name="Normalny 67 88 3" xfId="42279"/>
    <cellStyle name="Normalny 67 88 4" xfId="42280"/>
    <cellStyle name="Normalny 67 88 5" xfId="42281"/>
    <cellStyle name="Normalny 67 88 6" xfId="42282"/>
    <cellStyle name="Normalny 67 89" xfId="42283"/>
    <cellStyle name="Normalny 67 89 10" xfId="42284"/>
    <cellStyle name="Normalny 67 89 11" xfId="42285"/>
    <cellStyle name="Normalny 67 89 12" xfId="42286"/>
    <cellStyle name="Normalny 67 89 13" xfId="42287"/>
    <cellStyle name="Normalny 67 89 14" xfId="42288"/>
    <cellStyle name="Normalny 67 89 15" xfId="42289"/>
    <cellStyle name="Normalny 67 89 16" xfId="42290"/>
    <cellStyle name="Normalny 67 89 17" xfId="42291"/>
    <cellStyle name="Normalny 67 89 18" xfId="42292"/>
    <cellStyle name="Normalny 67 89 19" xfId="42293"/>
    <cellStyle name="Normalny 67 89 2" xfId="42294"/>
    <cellStyle name="Normalny 67 89 2 2" xfId="42295"/>
    <cellStyle name="Normalny 67 89 2 3" xfId="42296"/>
    <cellStyle name="Normalny 67 89 2 4" xfId="42297"/>
    <cellStyle name="Normalny 67 89 2 5" xfId="42298"/>
    <cellStyle name="Normalny 67 89 2 6" xfId="42299"/>
    <cellStyle name="Normalny 67 89 2 7" xfId="42300"/>
    <cellStyle name="Normalny 67 89 20" xfId="42301"/>
    <cellStyle name="Normalny 67 89 21" xfId="42302"/>
    <cellStyle name="Normalny 67 89 22" xfId="42303"/>
    <cellStyle name="Normalny 67 89 23" xfId="42304"/>
    <cellStyle name="Normalny 67 89 24" xfId="42305"/>
    <cellStyle name="Normalny 67 89 3" xfId="42306"/>
    <cellStyle name="Normalny 67 89 4" xfId="42307"/>
    <cellStyle name="Normalny 67 89 5" xfId="42308"/>
    <cellStyle name="Normalny 67 89 6" xfId="42309"/>
    <cellStyle name="Normalny 67 89 7" xfId="42310"/>
    <cellStyle name="Normalny 67 89 8" xfId="42311"/>
    <cellStyle name="Normalny 67 89 9" xfId="42312"/>
    <cellStyle name="Normalny 67 9" xfId="42313"/>
    <cellStyle name="Normalny 67 9 2" xfId="42314"/>
    <cellStyle name="Normalny 67 9 3" xfId="42315"/>
    <cellStyle name="Normalny 67 9 4" xfId="42316"/>
    <cellStyle name="Normalny 67 9 5" xfId="42317"/>
    <cellStyle name="Normalny 67 9 6" xfId="42318"/>
    <cellStyle name="Normalny 67 90" xfId="42319"/>
    <cellStyle name="Normalny 67 91" xfId="42320"/>
    <cellStyle name="Normalny 67 91 2" xfId="42321"/>
    <cellStyle name="Normalny 67 91 2 2" xfId="42322"/>
    <cellStyle name="Normalny 67 91 2 3" xfId="42323"/>
    <cellStyle name="Normalny 67 91 2 4" xfId="42324"/>
    <cellStyle name="Normalny 67 91 2 5" xfId="42325"/>
    <cellStyle name="Normalny 67 91 2 6" xfId="42326"/>
    <cellStyle name="Normalny 67 92" xfId="42327"/>
    <cellStyle name="Normalny 67 92 2" xfId="42328"/>
    <cellStyle name="Normalny 67 92 3" xfId="42329"/>
    <cellStyle name="Normalny 67 92 4" xfId="42330"/>
    <cellStyle name="Normalny 67 92 5" xfId="42331"/>
    <cellStyle name="Normalny 67 92 6" xfId="42332"/>
    <cellStyle name="Normalny 67 93" xfId="42333"/>
    <cellStyle name="Normalny 67 93 2" xfId="42334"/>
    <cellStyle name="Normalny 67 93 3" xfId="42335"/>
    <cellStyle name="Normalny 67 93 4" xfId="42336"/>
    <cellStyle name="Normalny 67 93 5" xfId="42337"/>
    <cellStyle name="Normalny 67 93 6" xfId="42338"/>
    <cellStyle name="Normalny 67 94" xfId="42339"/>
    <cellStyle name="Normalny 67 94 2" xfId="42340"/>
    <cellStyle name="Normalny 67 94 3" xfId="42341"/>
    <cellStyle name="Normalny 67 94 4" xfId="42342"/>
    <cellStyle name="Normalny 67 94 5" xfId="42343"/>
    <cellStyle name="Normalny 67 94 6" xfId="42344"/>
    <cellStyle name="Normalny 67 95" xfId="42345"/>
    <cellStyle name="Normalny 67 95 2" xfId="42346"/>
    <cellStyle name="Normalny 67 95 3" xfId="42347"/>
    <cellStyle name="Normalny 67 95 4" xfId="42348"/>
    <cellStyle name="Normalny 67 95 5" xfId="42349"/>
    <cellStyle name="Normalny 67 95 6" xfId="42350"/>
    <cellStyle name="Normalny 67 96" xfId="42351"/>
    <cellStyle name="Normalny 67 96 2" xfId="42352"/>
    <cellStyle name="Normalny 67 96 3" xfId="42353"/>
    <cellStyle name="Normalny 67 96 4" xfId="42354"/>
    <cellStyle name="Normalny 67 96 5" xfId="42355"/>
    <cellStyle name="Normalny 67 96 6" xfId="42356"/>
    <cellStyle name="Normalny 67 97" xfId="42357"/>
    <cellStyle name="Normalny 67 97 2" xfId="42358"/>
    <cellStyle name="Normalny 67 97 3" xfId="42359"/>
    <cellStyle name="Normalny 67 97 4" xfId="42360"/>
    <cellStyle name="Normalny 67 97 5" xfId="42361"/>
    <cellStyle name="Normalny 67 97 6" xfId="42362"/>
    <cellStyle name="Normalny 67 98" xfId="42363"/>
    <cellStyle name="Normalny 67 98 2" xfId="42364"/>
    <cellStyle name="Normalny 67 98 3" xfId="42365"/>
    <cellStyle name="Normalny 67 98 4" xfId="42366"/>
    <cellStyle name="Normalny 67 98 5" xfId="42367"/>
    <cellStyle name="Normalny 67 98 6" xfId="42368"/>
    <cellStyle name="Normalny 67 99" xfId="42369"/>
    <cellStyle name="Normalny 67 99 2" xfId="42370"/>
    <cellStyle name="Normalny 67 99 3" xfId="42371"/>
    <cellStyle name="Normalny 67 99 4" xfId="42372"/>
    <cellStyle name="Normalny 67 99 5" xfId="42373"/>
    <cellStyle name="Normalny 67 99 6" xfId="42374"/>
    <cellStyle name="Normalny 68" xfId="42375"/>
    <cellStyle name="Normalny 68 2" xfId="42376"/>
    <cellStyle name="Normalny 68 3" xfId="42377"/>
    <cellStyle name="Normalny 68 4" xfId="42378"/>
    <cellStyle name="Normalny 68 5" xfId="42379"/>
    <cellStyle name="Normalny 68 6" xfId="42380"/>
    <cellStyle name="Normalny 69" xfId="42381"/>
    <cellStyle name="Normalny 69 2" xfId="42382"/>
    <cellStyle name="Normalny 69 3" xfId="42383"/>
    <cellStyle name="Normalny 69 4" xfId="42384"/>
    <cellStyle name="Normalny 69 5" xfId="42385"/>
    <cellStyle name="Normalny 69 6" xfId="42386"/>
    <cellStyle name="Normalny 7" xfId="1055"/>
    <cellStyle name="Normalny 7 2" xfId="42387"/>
    <cellStyle name="Normalny 7 3" xfId="42388"/>
    <cellStyle name="Normalny 7 4" xfId="42389"/>
    <cellStyle name="Normalny 7 5" xfId="42390"/>
    <cellStyle name="Normalny 7 6" xfId="42391"/>
    <cellStyle name="Normalny 70" xfId="42392"/>
    <cellStyle name="Normalny 70 2" xfId="42393"/>
    <cellStyle name="Normalny 70 3" xfId="42394"/>
    <cellStyle name="Normalny 70 4" xfId="42395"/>
    <cellStyle name="Normalny 70 5" xfId="42396"/>
    <cellStyle name="Normalny 70 6" xfId="42397"/>
    <cellStyle name="Normalny 71" xfId="42398"/>
    <cellStyle name="Normalny 71 2" xfId="42399"/>
    <cellStyle name="Normalny 71 3" xfId="42400"/>
    <cellStyle name="Normalny 71 4" xfId="42401"/>
    <cellStyle name="Normalny 71 5" xfId="42402"/>
    <cellStyle name="Normalny 71 6" xfId="42403"/>
    <cellStyle name="Normalny 72" xfId="42404"/>
    <cellStyle name="Normalny 72 2" xfId="42405"/>
    <cellStyle name="Normalny 72 3" xfId="42406"/>
    <cellStyle name="Normalny 72 4" xfId="42407"/>
    <cellStyle name="Normalny 72 5" xfId="42408"/>
    <cellStyle name="Normalny 72 6" xfId="42409"/>
    <cellStyle name="Normalny 73" xfId="42410"/>
    <cellStyle name="Normalny 73 2" xfId="42411"/>
    <cellStyle name="Normalny 73 3" xfId="42412"/>
    <cellStyle name="Normalny 73 4" xfId="42413"/>
    <cellStyle name="Normalny 73 5" xfId="42414"/>
    <cellStyle name="Normalny 73 6" xfId="42415"/>
    <cellStyle name="Normalny 74" xfId="42416"/>
    <cellStyle name="Normalny 74 2" xfId="42417"/>
    <cellStyle name="Normalny 74 3" xfId="42418"/>
    <cellStyle name="Normalny 74 4" xfId="42419"/>
    <cellStyle name="Normalny 74 5" xfId="42420"/>
    <cellStyle name="Normalny 74 6" xfId="42421"/>
    <cellStyle name="Normalny 75" xfId="42422"/>
    <cellStyle name="Normalny 75 2" xfId="42423"/>
    <cellStyle name="Normalny 75 3" xfId="42424"/>
    <cellStyle name="Normalny 75 4" xfId="42425"/>
    <cellStyle name="Normalny 75 5" xfId="42426"/>
    <cellStyle name="Normalny 75 6" xfId="42427"/>
    <cellStyle name="Normalny 76" xfId="42428"/>
    <cellStyle name="Normalny 76 2" xfId="42429"/>
    <cellStyle name="Normalny 76 3" xfId="42430"/>
    <cellStyle name="Normalny 76 4" xfId="42431"/>
    <cellStyle name="Normalny 76 5" xfId="42432"/>
    <cellStyle name="Normalny 76 6" xfId="42433"/>
    <cellStyle name="Normalny 77" xfId="42434"/>
    <cellStyle name="Normalny 77 2" xfId="42435"/>
    <cellStyle name="Normalny 77 3" xfId="42436"/>
    <cellStyle name="Normalny 77 4" xfId="42437"/>
    <cellStyle name="Normalny 77 5" xfId="42438"/>
    <cellStyle name="Normalny 77 6" xfId="42439"/>
    <cellStyle name="Normalny 78" xfId="42440"/>
    <cellStyle name="Normalny 78 2" xfId="42441"/>
    <cellStyle name="Normalny 78 3" xfId="42442"/>
    <cellStyle name="Normalny 78 4" xfId="42443"/>
    <cellStyle name="Normalny 78 5" xfId="42444"/>
    <cellStyle name="Normalny 78 6" xfId="42445"/>
    <cellStyle name="Normalny 79" xfId="42446"/>
    <cellStyle name="Normalny 79 2" xfId="42447"/>
    <cellStyle name="Normalny 79 3" xfId="42448"/>
    <cellStyle name="Normalny 79 4" xfId="42449"/>
    <cellStyle name="Normalny 79 5" xfId="42450"/>
    <cellStyle name="Normalny 79 6" xfId="42451"/>
    <cellStyle name="Normalny 8" xfId="1042"/>
    <cellStyle name="Normalny 8 2" xfId="42452"/>
    <cellStyle name="Normalny 8 3" xfId="42453"/>
    <cellStyle name="Normalny 8 4" xfId="42454"/>
    <cellStyle name="Normalny 8 5" xfId="42455"/>
    <cellStyle name="Normalny 8 6" xfId="42456"/>
    <cellStyle name="Normalny 80" xfId="42457"/>
    <cellStyle name="Normalny 80 2" xfId="42458"/>
    <cellStyle name="Normalny 80 3" xfId="42459"/>
    <cellStyle name="Normalny 80 4" xfId="42460"/>
    <cellStyle name="Normalny 80 5" xfId="42461"/>
    <cellStyle name="Normalny 80 6" xfId="42462"/>
    <cellStyle name="Normalny 81" xfId="42463"/>
    <cellStyle name="Normalny 81 2" xfId="42464"/>
    <cellStyle name="Normalny 81 3" xfId="42465"/>
    <cellStyle name="Normalny 81 4" xfId="42466"/>
    <cellStyle name="Normalny 81 5" xfId="42467"/>
    <cellStyle name="Normalny 81 6" xfId="42468"/>
    <cellStyle name="Normalny 82" xfId="42469"/>
    <cellStyle name="Normalny 82 2" xfId="42470"/>
    <cellStyle name="Normalny 82 3" xfId="42471"/>
    <cellStyle name="Normalny 82 4" xfId="42472"/>
    <cellStyle name="Normalny 82 5" xfId="42473"/>
    <cellStyle name="Normalny 82 6" xfId="42474"/>
    <cellStyle name="Normalny 83" xfId="42475"/>
    <cellStyle name="Normalny 83 2" xfId="42476"/>
    <cellStyle name="Normalny 83 3" xfId="42477"/>
    <cellStyle name="Normalny 83 4" xfId="42478"/>
    <cellStyle name="Normalny 83 5" xfId="42479"/>
    <cellStyle name="Normalny 83 6" xfId="42480"/>
    <cellStyle name="Normalny 84" xfId="42481"/>
    <cellStyle name="Normalny 84 2" xfId="42482"/>
    <cellStyle name="Normalny 84 3" xfId="42483"/>
    <cellStyle name="Normalny 84 4" xfId="42484"/>
    <cellStyle name="Normalny 84 5" xfId="42485"/>
    <cellStyle name="Normalny 84 6" xfId="42486"/>
    <cellStyle name="Normalny 85" xfId="42487"/>
    <cellStyle name="Normalny 85 2" xfId="42488"/>
    <cellStyle name="Normalny 85 3" xfId="42489"/>
    <cellStyle name="Normalny 85 4" xfId="42490"/>
    <cellStyle name="Normalny 85 5" xfId="42491"/>
    <cellStyle name="Normalny 85 6" xfId="42492"/>
    <cellStyle name="Normalny 86" xfId="42493"/>
    <cellStyle name="Normalny 86 2" xfId="42494"/>
    <cellStyle name="Normalny 86 3" xfId="42495"/>
    <cellStyle name="Normalny 86 4" xfId="42496"/>
    <cellStyle name="Normalny 86 5" xfId="42497"/>
    <cellStyle name="Normalny 86 6" xfId="42498"/>
    <cellStyle name="Normalny 87" xfId="42499"/>
    <cellStyle name="Normalny 87 2" xfId="42500"/>
    <cellStyle name="Normalny 87 3" xfId="42501"/>
    <cellStyle name="Normalny 87 4" xfId="42502"/>
    <cellStyle name="Normalny 87 5" xfId="42503"/>
    <cellStyle name="Normalny 87 6" xfId="42504"/>
    <cellStyle name="Normalny 88" xfId="42505"/>
    <cellStyle name="Normalny 88 2" xfId="42506"/>
    <cellStyle name="Normalny 88 3" xfId="42507"/>
    <cellStyle name="Normalny 88 4" xfId="42508"/>
    <cellStyle name="Normalny 88 5" xfId="42509"/>
    <cellStyle name="Normalny 88 6" xfId="42510"/>
    <cellStyle name="Normalny 89" xfId="42511"/>
    <cellStyle name="Normalny 89 2" xfId="42512"/>
    <cellStyle name="Normalny 89 3" xfId="42513"/>
    <cellStyle name="Normalny 89 4" xfId="42514"/>
    <cellStyle name="Normalny 89 5" xfId="42515"/>
    <cellStyle name="Normalny 89 6" xfId="42516"/>
    <cellStyle name="Normalny 9" xfId="1101"/>
    <cellStyle name="Normalny 9 2" xfId="42517"/>
    <cellStyle name="Normalny 9 3" xfId="42518"/>
    <cellStyle name="Normalny 9 4" xfId="42519"/>
    <cellStyle name="Normalny 9 5" xfId="42520"/>
    <cellStyle name="Normalny 9 6" xfId="42521"/>
    <cellStyle name="Normalny 90" xfId="42522"/>
    <cellStyle name="Normalny 90 10" xfId="42523"/>
    <cellStyle name="Normalny 90 10 2" xfId="42524"/>
    <cellStyle name="Normalny 90 10 3" xfId="42525"/>
    <cellStyle name="Normalny 90 10 4" xfId="42526"/>
    <cellStyle name="Normalny 90 10 5" xfId="42527"/>
    <cellStyle name="Normalny 90 10 6" xfId="42528"/>
    <cellStyle name="Normalny 90 11" xfId="42529"/>
    <cellStyle name="Normalny 90 11 2" xfId="42530"/>
    <cellStyle name="Normalny 90 11 3" xfId="42531"/>
    <cellStyle name="Normalny 90 11 4" xfId="42532"/>
    <cellStyle name="Normalny 90 11 5" xfId="42533"/>
    <cellStyle name="Normalny 90 11 6" xfId="42534"/>
    <cellStyle name="Normalny 90 12" xfId="42535"/>
    <cellStyle name="Normalny 90 12 2" xfId="42536"/>
    <cellStyle name="Normalny 90 12 3" xfId="42537"/>
    <cellStyle name="Normalny 90 12 4" xfId="42538"/>
    <cellStyle name="Normalny 90 12 5" xfId="42539"/>
    <cellStyle name="Normalny 90 12 6" xfId="42540"/>
    <cellStyle name="Normalny 90 13" xfId="42541"/>
    <cellStyle name="Normalny 90 13 2" xfId="42542"/>
    <cellStyle name="Normalny 90 13 3" xfId="42543"/>
    <cellStyle name="Normalny 90 13 4" xfId="42544"/>
    <cellStyle name="Normalny 90 13 5" xfId="42545"/>
    <cellStyle name="Normalny 90 13 6" xfId="42546"/>
    <cellStyle name="Normalny 90 2" xfId="42547"/>
    <cellStyle name="Normalny 90 2 2" xfId="42548"/>
    <cellStyle name="Normalny 90 2 3" xfId="42549"/>
    <cellStyle name="Normalny 90 2 4" xfId="42550"/>
    <cellStyle name="Normalny 90 2 5" xfId="42551"/>
    <cellStyle name="Normalny 90 2 6" xfId="42552"/>
    <cellStyle name="Normalny 90 3" xfId="42553"/>
    <cellStyle name="Normalny 90 3 2" xfId="42554"/>
    <cellStyle name="Normalny 90 3 3" xfId="42555"/>
    <cellStyle name="Normalny 90 3 4" xfId="42556"/>
    <cellStyle name="Normalny 90 3 5" xfId="42557"/>
    <cellStyle name="Normalny 90 3 6" xfId="42558"/>
    <cellStyle name="Normalny 90 4" xfId="42559"/>
    <cellStyle name="Normalny 90 4 2" xfId="42560"/>
    <cellStyle name="Normalny 90 4 3" xfId="42561"/>
    <cellStyle name="Normalny 90 4 4" xfId="42562"/>
    <cellStyle name="Normalny 90 4 5" xfId="42563"/>
    <cellStyle name="Normalny 90 4 6" xfId="42564"/>
    <cellStyle name="Normalny 90 5" xfId="42565"/>
    <cellStyle name="Normalny 90 5 2" xfId="42566"/>
    <cellStyle name="Normalny 90 5 3" xfId="42567"/>
    <cellStyle name="Normalny 90 5 4" xfId="42568"/>
    <cellStyle name="Normalny 90 5 5" xfId="42569"/>
    <cellStyle name="Normalny 90 5 6" xfId="42570"/>
    <cellStyle name="Normalny 90 6" xfId="42571"/>
    <cellStyle name="Normalny 90 6 2" xfId="42572"/>
    <cellStyle name="Normalny 90 6 3" xfId="42573"/>
    <cellStyle name="Normalny 90 6 4" xfId="42574"/>
    <cellStyle name="Normalny 90 6 5" xfId="42575"/>
    <cellStyle name="Normalny 90 6 6" xfId="42576"/>
    <cellStyle name="Normalny 90 7" xfId="42577"/>
    <cellStyle name="Normalny 90 7 2" xfId="42578"/>
    <cellStyle name="Normalny 90 7 3" xfId="42579"/>
    <cellStyle name="Normalny 90 7 4" xfId="42580"/>
    <cellStyle name="Normalny 90 7 5" xfId="42581"/>
    <cellStyle name="Normalny 90 7 6" xfId="42582"/>
    <cellStyle name="Normalny 90 8" xfId="42583"/>
    <cellStyle name="Normalny 90 8 2" xfId="42584"/>
    <cellStyle name="Normalny 90 8 3" xfId="42585"/>
    <cellStyle name="Normalny 90 8 4" xfId="42586"/>
    <cellStyle name="Normalny 90 8 5" xfId="42587"/>
    <cellStyle name="Normalny 90 8 6" xfId="42588"/>
    <cellStyle name="Normalny 90 9" xfId="42589"/>
    <cellStyle name="Normalny 90 9 2" xfId="42590"/>
    <cellStyle name="Normalny 90 9 3" xfId="42591"/>
    <cellStyle name="Normalny 90 9 4" xfId="42592"/>
    <cellStyle name="Normalny 90 9 5" xfId="42593"/>
    <cellStyle name="Normalny 90 9 6" xfId="42594"/>
    <cellStyle name="Normalny 91" xfId="42595"/>
    <cellStyle name="Normalny 92" xfId="42596"/>
    <cellStyle name="Normalny 92 10" xfId="42597"/>
    <cellStyle name="Normalny 92 10 2" xfId="42598"/>
    <cellStyle name="Normalny 92 10 3" xfId="42599"/>
    <cellStyle name="Normalny 92 10 4" xfId="42600"/>
    <cellStyle name="Normalny 92 10 5" xfId="42601"/>
    <cellStyle name="Normalny 92 10 6" xfId="42602"/>
    <cellStyle name="Normalny 92 11" xfId="42603"/>
    <cellStyle name="Normalny 92 11 2" xfId="42604"/>
    <cellStyle name="Normalny 92 11 3" xfId="42605"/>
    <cellStyle name="Normalny 92 11 4" xfId="42606"/>
    <cellStyle name="Normalny 92 11 5" xfId="42607"/>
    <cellStyle name="Normalny 92 11 6" xfId="42608"/>
    <cellStyle name="Normalny 92 12" xfId="42609"/>
    <cellStyle name="Normalny 92 12 2" xfId="42610"/>
    <cellStyle name="Normalny 92 12 3" xfId="42611"/>
    <cellStyle name="Normalny 92 12 4" xfId="42612"/>
    <cellStyle name="Normalny 92 12 5" xfId="42613"/>
    <cellStyle name="Normalny 92 12 6" xfId="42614"/>
    <cellStyle name="Normalny 92 13" xfId="42615"/>
    <cellStyle name="Normalny 92 13 2" xfId="42616"/>
    <cellStyle name="Normalny 92 13 3" xfId="42617"/>
    <cellStyle name="Normalny 92 13 4" xfId="42618"/>
    <cellStyle name="Normalny 92 13 5" xfId="42619"/>
    <cellStyle name="Normalny 92 13 6" xfId="42620"/>
    <cellStyle name="Normalny 92 2" xfId="42621"/>
    <cellStyle name="Normalny 92 2 2" xfId="42622"/>
    <cellStyle name="Normalny 92 2 3" xfId="42623"/>
    <cellStyle name="Normalny 92 2 4" xfId="42624"/>
    <cellStyle name="Normalny 92 2 5" xfId="42625"/>
    <cellStyle name="Normalny 92 2 6" xfId="42626"/>
    <cellStyle name="Normalny 92 3" xfId="42627"/>
    <cellStyle name="Normalny 92 3 2" xfId="42628"/>
    <cellStyle name="Normalny 92 3 3" xfId="42629"/>
    <cellStyle name="Normalny 92 3 4" xfId="42630"/>
    <cellStyle name="Normalny 92 3 5" xfId="42631"/>
    <cellStyle name="Normalny 92 3 6" xfId="42632"/>
    <cellStyle name="Normalny 92 4" xfId="42633"/>
    <cellStyle name="Normalny 92 4 2" xfId="42634"/>
    <cellStyle name="Normalny 92 4 3" xfId="42635"/>
    <cellStyle name="Normalny 92 4 4" xfId="42636"/>
    <cellStyle name="Normalny 92 4 5" xfId="42637"/>
    <cellStyle name="Normalny 92 4 6" xfId="42638"/>
    <cellStyle name="Normalny 92 5" xfId="42639"/>
    <cellStyle name="Normalny 92 5 2" xfId="42640"/>
    <cellStyle name="Normalny 92 5 3" xfId="42641"/>
    <cellStyle name="Normalny 92 5 4" xfId="42642"/>
    <cellStyle name="Normalny 92 5 5" xfId="42643"/>
    <cellStyle name="Normalny 92 5 6" xfId="42644"/>
    <cellStyle name="Normalny 92 6" xfId="42645"/>
    <cellStyle name="Normalny 92 6 2" xfId="42646"/>
    <cellStyle name="Normalny 92 6 3" xfId="42647"/>
    <cellStyle name="Normalny 92 6 4" xfId="42648"/>
    <cellStyle name="Normalny 92 6 5" xfId="42649"/>
    <cellStyle name="Normalny 92 6 6" xfId="42650"/>
    <cellStyle name="Normalny 92 7" xfId="42651"/>
    <cellStyle name="Normalny 92 7 2" xfId="42652"/>
    <cellStyle name="Normalny 92 7 3" xfId="42653"/>
    <cellStyle name="Normalny 92 7 4" xfId="42654"/>
    <cellStyle name="Normalny 92 7 5" xfId="42655"/>
    <cellStyle name="Normalny 92 7 6" xfId="42656"/>
    <cellStyle name="Normalny 92 8" xfId="42657"/>
    <cellStyle name="Normalny 92 8 2" xfId="42658"/>
    <cellStyle name="Normalny 92 8 3" xfId="42659"/>
    <cellStyle name="Normalny 92 8 4" xfId="42660"/>
    <cellStyle name="Normalny 92 8 5" xfId="42661"/>
    <cellStyle name="Normalny 92 8 6" xfId="42662"/>
    <cellStyle name="Normalny 92 9" xfId="42663"/>
    <cellStyle name="Normalny 92 9 2" xfId="42664"/>
    <cellStyle name="Normalny 92 9 3" xfId="42665"/>
    <cellStyle name="Normalny 92 9 4" xfId="42666"/>
    <cellStyle name="Normalny 92 9 5" xfId="42667"/>
    <cellStyle name="Normalny 92 9 6" xfId="42668"/>
    <cellStyle name="Normalny 93" xfId="42669"/>
    <cellStyle name="Normalny 93 2" xfId="42670"/>
    <cellStyle name="Normalny 93 3" xfId="42671"/>
    <cellStyle name="Normalny 93 4" xfId="42672"/>
    <cellStyle name="Normalny 93 5" xfId="42673"/>
    <cellStyle name="Normalny 93 6" xfId="42674"/>
    <cellStyle name="Normalny 94" xfId="42675"/>
    <cellStyle name="Normalny 94 2" xfId="42676"/>
    <cellStyle name="Normalny 94 3" xfId="42677"/>
    <cellStyle name="Normalny 94 4" xfId="42678"/>
    <cellStyle name="Normalny 94 5" xfId="42679"/>
    <cellStyle name="Normalny 94 6" xfId="42680"/>
    <cellStyle name="Normalny 95" xfId="42681"/>
    <cellStyle name="Normalny 95 2" xfId="42682"/>
    <cellStyle name="Normalny 95 3" xfId="42683"/>
    <cellStyle name="Normalny 95 4" xfId="42684"/>
    <cellStyle name="Normalny 95 5" xfId="42685"/>
    <cellStyle name="Normalny 95 6" xfId="42686"/>
    <cellStyle name="Normalny 96" xfId="42687"/>
    <cellStyle name="Normalny 96 2" xfId="42688"/>
    <cellStyle name="Normalny 96 3" xfId="42689"/>
    <cellStyle name="Normalny 96 4" xfId="42690"/>
    <cellStyle name="Normalny 96 5" xfId="42691"/>
    <cellStyle name="Normalny 96 6" xfId="42692"/>
    <cellStyle name="Normalny 97" xfId="42693"/>
    <cellStyle name="Normalny 97 2" xfId="42694"/>
    <cellStyle name="Normalny 97 3" xfId="42695"/>
    <cellStyle name="Normalny 97 4" xfId="42696"/>
    <cellStyle name="Normalny 97 5" xfId="42697"/>
    <cellStyle name="Normalny 97 6" xfId="42698"/>
    <cellStyle name="Normalny 98" xfId="42699"/>
    <cellStyle name="Normalny 98 2" xfId="42700"/>
    <cellStyle name="Normalny 98 3" xfId="42701"/>
    <cellStyle name="Normalny 98 4" xfId="42702"/>
    <cellStyle name="Normalny 98 5" xfId="42703"/>
    <cellStyle name="Normalny 98 6" xfId="42704"/>
    <cellStyle name="Normalny 99" xfId="42705"/>
    <cellStyle name="Normalny 99 2" xfId="42706"/>
    <cellStyle name="Normalny 99 3" xfId="42707"/>
    <cellStyle name="Normalny 99 4" xfId="42708"/>
    <cellStyle name="Normalny 99 5" xfId="42709"/>
    <cellStyle name="Normalny 99 6" xfId="42710"/>
    <cellStyle name="Notas 2" xfId="103"/>
    <cellStyle name="Notas 2 2" xfId="104"/>
    <cellStyle name="Notas 2 3" xfId="105"/>
    <cellStyle name="Notas 3" xfId="106"/>
    <cellStyle name="Notas 3 2" xfId="107"/>
    <cellStyle name="Notas 4" xfId="108"/>
    <cellStyle name="Notas 5" xfId="109"/>
    <cellStyle name="Notas 6" xfId="110"/>
    <cellStyle name="Notas 7" xfId="111"/>
    <cellStyle name="Note" xfId="45999"/>
    <cellStyle name="Note 2" xfId="14"/>
    <cellStyle name="Note 2 2" xfId="621"/>
    <cellStyle name="Note 3" xfId="112"/>
    <cellStyle name="Note 4" xfId="513"/>
    <cellStyle name="Note 4 2" xfId="670"/>
    <cellStyle name="Note 5" xfId="526"/>
    <cellStyle name="Notiz 2" xfId="45090"/>
    <cellStyle name="Notiz 2 2" xfId="45091"/>
    <cellStyle name="Notiz 2 2 2" xfId="45092"/>
    <cellStyle name="Notiz 2 2 2 2" xfId="45093"/>
    <cellStyle name="Notiz 2 2 2 2 2" xfId="45094"/>
    <cellStyle name="Notiz 2 2 2 2 3" xfId="45095"/>
    <cellStyle name="Notiz 2 2 2 3" xfId="45096"/>
    <cellStyle name="Notiz 2 2 2 4" xfId="45097"/>
    <cellStyle name="Notiz 2 2 3" xfId="45098"/>
    <cellStyle name="Notiz 2 2 3 2" xfId="45099"/>
    <cellStyle name="Notiz 2 2 3 3" xfId="45100"/>
    <cellStyle name="Notiz 2 2 4" xfId="45101"/>
    <cellStyle name="Notiz 2 2 5" xfId="45102"/>
    <cellStyle name="Notiz 2 3" xfId="45103"/>
    <cellStyle name="Notiz 2 3 2" xfId="45104"/>
    <cellStyle name="Notiz 2 3 2 2" xfId="45105"/>
    <cellStyle name="Notiz 2 3 2 3" xfId="45106"/>
    <cellStyle name="Notiz 2 3 3" xfId="45107"/>
    <cellStyle name="Notiz 2 3 4" xfId="45108"/>
    <cellStyle name="Notiz 2 4" xfId="45109"/>
    <cellStyle name="Notiz 2 4 2" xfId="45110"/>
    <cellStyle name="Notiz 2 4 3" xfId="45111"/>
    <cellStyle name="Notiz 2 5" xfId="45112"/>
    <cellStyle name="Notiz 2 6" xfId="45113"/>
    <cellStyle name="Notiz 3" xfId="45114"/>
    <cellStyle name="Notiz 3 2" xfId="45115"/>
    <cellStyle name="Notiz 3 2 2" xfId="45116"/>
    <cellStyle name="Notiz 3 2 2 2" xfId="45117"/>
    <cellStyle name="Notiz 3 2 2 3" xfId="45118"/>
    <cellStyle name="Notiz 3 2 3" xfId="45119"/>
    <cellStyle name="Notiz 3 2 4" xfId="45120"/>
    <cellStyle name="Notiz 3 3" xfId="45121"/>
    <cellStyle name="Notiz 3 3 2" xfId="45122"/>
    <cellStyle name="Notiz 3 3 3" xfId="45123"/>
    <cellStyle name="Notiz 3 4" xfId="45124"/>
    <cellStyle name="Notiz 3 5" xfId="45125"/>
    <cellStyle name="Notiz 4" xfId="45126"/>
    <cellStyle name="Notiz 4 2" xfId="45127"/>
    <cellStyle name="Notiz 4 2 2" xfId="45128"/>
    <cellStyle name="Notiz 4 2 3" xfId="45129"/>
    <cellStyle name="Notiz 4 3" xfId="45130"/>
    <cellStyle name="Notiz 4 4" xfId="45131"/>
    <cellStyle name="Notiz 5" xfId="45132"/>
    <cellStyle name="Notiz 5 2" xfId="45133"/>
    <cellStyle name="Notiz 5 2 2" xfId="45134"/>
    <cellStyle name="Notiz 5 2 3" xfId="45135"/>
    <cellStyle name="Notiz 5 3" xfId="45136"/>
    <cellStyle name="Notiz 5 4" xfId="45137"/>
    <cellStyle name="Number" xfId="45138"/>
    <cellStyle name="Number-Actg" xfId="45139"/>
    <cellStyle name="Obliczenia 2" xfId="550"/>
    <cellStyle name="Obliczenia 2 2" xfId="1125"/>
    <cellStyle name="Obliczenia 3" xfId="591"/>
    <cellStyle name="Obliczenia 4" xfId="721"/>
    <cellStyle name="Obliczenia 5" xfId="891"/>
    <cellStyle name="Œ…‹æØ‚è [0.00]_!!!GO" xfId="45140"/>
    <cellStyle name="Œ…‹æØ‚è_!!!GO" xfId="45141"/>
    <cellStyle name="one" xfId="45142"/>
    <cellStyle name="ÒP" xfId="45143"/>
    <cellStyle name="Option_Contents" xfId="45144"/>
    <cellStyle name="Output" xfId="9" builtinId="21" customBuiltin="1"/>
    <cellStyle name="Output 2" xfId="113"/>
    <cellStyle name="Output 2 2" xfId="42711"/>
    <cellStyle name="Output 3" xfId="114"/>
    <cellStyle name="PAP linia" xfId="45145"/>
    <cellStyle name="Parentes" xfId="45146"/>
    <cellStyle name="Pct w/ Pts" xfId="45147"/>
    <cellStyle name="Pct w/o Pts" xfId="45148"/>
    <cellStyle name="per.style" xfId="45149"/>
    <cellStyle name="Percent" xfId="16" builtinId="5"/>
    <cellStyle name="Percent (0)" xfId="45150"/>
    <cellStyle name="Percent (0,0)" xfId="45151"/>
    <cellStyle name="Percent (0,0) N/A" xfId="45152"/>
    <cellStyle name="Percent (0,0) TBD" xfId="45153"/>
    <cellStyle name="Percent (0,0)_12+0 Updated vs Budget incl gross list" xfId="45154"/>
    <cellStyle name="Percent (0.0)" xfId="45155"/>
    <cellStyle name="Percent [0]" xfId="45156"/>
    <cellStyle name="Percent [00]" xfId="45157"/>
    <cellStyle name="Percent [2]" xfId="45158"/>
    <cellStyle name="Percent [2] 2" xfId="45159"/>
    <cellStyle name="Percent [2] 2 2" xfId="45160"/>
    <cellStyle name="Percent [2] 3" xfId="45161"/>
    <cellStyle name="Percent 2" xfId="45162"/>
    <cellStyle name="Percent w/o%" xfId="45163"/>
    <cellStyle name="Percent%" xfId="45164"/>
    <cellStyle name="Percent[0]" xfId="45165"/>
    <cellStyle name="Percent[2]" xfId="45166"/>
    <cellStyle name="PERCENTAGE" xfId="45167"/>
    <cellStyle name="planilhas" xfId="45168"/>
    <cellStyle name="Porcentaje 2" xfId="45169"/>
    <cellStyle name="Porcentaje 2 2" xfId="45170"/>
    <cellStyle name="Porcentaje 3" xfId="45171"/>
    <cellStyle name="Porcentaje 4" xfId="45172"/>
    <cellStyle name="Porcentaje 5" xfId="45173"/>
    <cellStyle name="Porcentaje 5 2" xfId="45174"/>
    <cellStyle name="Porcentaje 5 2 2" xfId="45175"/>
    <cellStyle name="Porcentaje 5 2 2 2" xfId="45176"/>
    <cellStyle name="Porcentaje 5 2 2 3" xfId="45177"/>
    <cellStyle name="Porcentaje 5 2 3" xfId="45178"/>
    <cellStyle name="Porcentaje 5 2 4" xfId="45179"/>
    <cellStyle name="Porcentaje 5 3" xfId="45180"/>
    <cellStyle name="Porcentaje 5 4" xfId="45181"/>
    <cellStyle name="Porcentaje 5 4 2" xfId="45182"/>
    <cellStyle name="Porcentaje 5 5" xfId="45183"/>
    <cellStyle name="Porcentaje 5 5 2" xfId="45184"/>
    <cellStyle name="Porcentaje 5 5 3" xfId="45185"/>
    <cellStyle name="Porcentaje 5 6" xfId="45186"/>
    <cellStyle name="Porcentaje 5 7" xfId="45187"/>
    <cellStyle name="Porcentual 2" xfId="45188"/>
    <cellStyle name="Porcentual 2 2" xfId="45189"/>
    <cellStyle name="Porcentual 3 2" xfId="45190"/>
    <cellStyle name="Pounds" xfId="45191"/>
    <cellStyle name="Preliminary_Data" xfId="45192"/>
    <cellStyle name="PrePop Currency (0)" xfId="45193"/>
    <cellStyle name="PrePop Currency (2)" xfId="45194"/>
    <cellStyle name="PrePop Units (0)" xfId="45195"/>
    <cellStyle name="PrePop Units (1)" xfId="45196"/>
    <cellStyle name="PrePop Units (2)" xfId="45197"/>
    <cellStyle name="Prices_Data" xfId="45198"/>
    <cellStyle name="Procentowy 2" xfId="1000"/>
    <cellStyle name="Procentowy 2 2" xfId="1058"/>
    <cellStyle name="Procentowy 3" xfId="42729"/>
    <cellStyle name="Prozent 10" xfId="45199"/>
    <cellStyle name="Prozent 10 2" xfId="45200"/>
    <cellStyle name="Prozent 10 2 2" xfId="45201"/>
    <cellStyle name="Prozent 10 2 2 2" xfId="45202"/>
    <cellStyle name="Prozent 10 2 2 3" xfId="45203"/>
    <cellStyle name="Prozent 10 2 3" xfId="45204"/>
    <cellStyle name="Prozent 10 2 4" xfId="45205"/>
    <cellStyle name="Prozent 10 3" xfId="45206"/>
    <cellStyle name="Prozent 10 3 2" xfId="45207"/>
    <cellStyle name="Prozent 10 3 3" xfId="45208"/>
    <cellStyle name="Prozent 10 4" xfId="45209"/>
    <cellStyle name="Prozent 10 5" xfId="45210"/>
    <cellStyle name="Prozent 2" xfId="45211"/>
    <cellStyle name="Prozent 2 2" xfId="45212"/>
    <cellStyle name="Prozent 2 2 2" xfId="45213"/>
    <cellStyle name="Prozent 3" xfId="45214"/>
    <cellStyle name="Prozent 3 2" xfId="45215"/>
    <cellStyle name="Prozent 4" xfId="45216"/>
    <cellStyle name="Prozent 4 2" xfId="45217"/>
    <cellStyle name="Prozent 5" xfId="45218"/>
    <cellStyle name="Prozent 6" xfId="45219"/>
    <cellStyle name="Prozent 7" xfId="45220"/>
    <cellStyle name="Prozent 8" xfId="45221"/>
    <cellStyle name="Prozent 8 2" xfId="45222"/>
    <cellStyle name="Prozent 8 2 2" xfId="45223"/>
    <cellStyle name="Prozent 8 2 2 2" xfId="45224"/>
    <cellStyle name="Prozent 8 2 2 2 2" xfId="45225"/>
    <cellStyle name="Prozent 8 2 2 2 2 2" xfId="45226"/>
    <cellStyle name="Prozent 8 2 2 2 2 3" xfId="45227"/>
    <cellStyle name="Prozent 8 2 2 2 3" xfId="45228"/>
    <cellStyle name="Prozent 8 2 2 2 4" xfId="45229"/>
    <cellStyle name="Prozent 8 2 2 3" xfId="45230"/>
    <cellStyle name="Prozent 8 2 2 3 2" xfId="45231"/>
    <cellStyle name="Prozent 8 2 2 3 3" xfId="45232"/>
    <cellStyle name="Prozent 8 2 2 4" xfId="45233"/>
    <cellStyle name="Prozent 8 2 2 5" xfId="45234"/>
    <cellStyle name="Prozent 8 2 3" xfId="45235"/>
    <cellStyle name="Prozent 8 2 3 2" xfId="45236"/>
    <cellStyle name="Prozent 8 2 3 2 2" xfId="45237"/>
    <cellStyle name="Prozent 8 2 3 2 2 2" xfId="45238"/>
    <cellStyle name="Prozent 8 2 3 2 2 3" xfId="45239"/>
    <cellStyle name="Prozent 8 2 3 2 3" xfId="45240"/>
    <cellStyle name="Prozent 8 2 3 2 4" xfId="45241"/>
    <cellStyle name="Prozent 8 2 3 3" xfId="45242"/>
    <cellStyle name="Prozent 8 2 3 3 2" xfId="45243"/>
    <cellStyle name="Prozent 8 2 3 3 3" xfId="45244"/>
    <cellStyle name="Prozent 8 2 3 4" xfId="45245"/>
    <cellStyle name="Prozent 8 2 3 5" xfId="45246"/>
    <cellStyle name="Prozent 8 2 4" xfId="45247"/>
    <cellStyle name="Prozent 8 2 4 2" xfId="45248"/>
    <cellStyle name="Prozent 8 2 4 2 2" xfId="45249"/>
    <cellStyle name="Prozent 8 2 4 2 3" xfId="45250"/>
    <cellStyle name="Prozent 8 2 4 3" xfId="45251"/>
    <cellStyle name="Prozent 8 2 4 4" xfId="45252"/>
    <cellStyle name="Prozent 8 2 5" xfId="45253"/>
    <cellStyle name="Prozent 8 2 5 2" xfId="45254"/>
    <cellStyle name="Prozent 8 2 5 3" xfId="45255"/>
    <cellStyle name="Prozent 8 2 6" xfId="45256"/>
    <cellStyle name="Prozent 8 2 7" xfId="45257"/>
    <cellStyle name="Prozent 8 3" xfId="45258"/>
    <cellStyle name="Prozent 8 3 2" xfId="45259"/>
    <cellStyle name="Prozent 8 3 2 2" xfId="45260"/>
    <cellStyle name="Prozent 8 3 2 2 2" xfId="45261"/>
    <cellStyle name="Prozent 8 3 2 2 2 2" xfId="45262"/>
    <cellStyle name="Prozent 8 3 2 2 2 3" xfId="45263"/>
    <cellStyle name="Prozent 8 3 2 2 3" xfId="45264"/>
    <cellStyle name="Prozent 8 3 2 2 4" xfId="45265"/>
    <cellStyle name="Prozent 8 3 2 3" xfId="45266"/>
    <cellStyle name="Prozent 8 3 2 3 2" xfId="45267"/>
    <cellStyle name="Prozent 8 3 2 3 3" xfId="45268"/>
    <cellStyle name="Prozent 8 3 2 4" xfId="45269"/>
    <cellStyle name="Prozent 8 3 2 5" xfId="45270"/>
    <cellStyle name="Prozent 8 3 3" xfId="45271"/>
    <cellStyle name="Prozent 8 3 3 2" xfId="45272"/>
    <cellStyle name="Prozent 8 3 3 2 2" xfId="45273"/>
    <cellStyle name="Prozent 8 3 3 2 2 2" xfId="45274"/>
    <cellStyle name="Prozent 8 3 3 2 2 3" xfId="45275"/>
    <cellStyle name="Prozent 8 3 3 2 3" xfId="45276"/>
    <cellStyle name="Prozent 8 3 3 2 4" xfId="45277"/>
    <cellStyle name="Prozent 8 3 3 3" xfId="45278"/>
    <cellStyle name="Prozent 8 3 3 3 2" xfId="45279"/>
    <cellStyle name="Prozent 8 3 3 3 3" xfId="45280"/>
    <cellStyle name="Prozent 8 3 3 4" xfId="45281"/>
    <cellStyle name="Prozent 8 3 3 5" xfId="45282"/>
    <cellStyle name="Prozent 8 3 4" xfId="45283"/>
    <cellStyle name="Prozent 8 3 4 2" xfId="45284"/>
    <cellStyle name="Prozent 8 3 4 2 2" xfId="45285"/>
    <cellStyle name="Prozent 8 3 4 2 3" xfId="45286"/>
    <cellStyle name="Prozent 8 3 4 3" xfId="45287"/>
    <cellStyle name="Prozent 8 3 4 4" xfId="45288"/>
    <cellStyle name="Prozent 8 3 5" xfId="45289"/>
    <cellStyle name="Prozent 8 3 5 2" xfId="45290"/>
    <cellStyle name="Prozent 8 3 5 3" xfId="45291"/>
    <cellStyle name="Prozent 8 3 6" xfId="45292"/>
    <cellStyle name="Prozent 8 3 7" xfId="45293"/>
    <cellStyle name="Prozent 8 4" xfId="45294"/>
    <cellStyle name="Prozent 8 4 2" xfId="45295"/>
    <cellStyle name="Prozent 8 4 2 2" xfId="45296"/>
    <cellStyle name="Prozent 8 4 2 2 2" xfId="45297"/>
    <cellStyle name="Prozent 8 4 2 2 3" xfId="45298"/>
    <cellStyle name="Prozent 8 4 2 3" xfId="45299"/>
    <cellStyle name="Prozent 8 4 2 4" xfId="45300"/>
    <cellStyle name="Prozent 8 4 3" xfId="45301"/>
    <cellStyle name="Prozent 8 4 3 2" xfId="45302"/>
    <cellStyle name="Prozent 8 4 3 3" xfId="45303"/>
    <cellStyle name="Prozent 8 4 4" xfId="45304"/>
    <cellStyle name="Prozent 8 4 5" xfId="45305"/>
    <cellStyle name="Prozent 8 5" xfId="45306"/>
    <cellStyle name="Prozent 8 5 2" xfId="45307"/>
    <cellStyle name="Prozent 8 5 2 2" xfId="45308"/>
    <cellStyle name="Prozent 8 5 2 2 2" xfId="45309"/>
    <cellStyle name="Prozent 8 5 2 2 3" xfId="45310"/>
    <cellStyle name="Prozent 8 5 2 3" xfId="45311"/>
    <cellStyle name="Prozent 8 5 2 4" xfId="45312"/>
    <cellStyle name="Prozent 8 5 3" xfId="45313"/>
    <cellStyle name="Prozent 8 5 3 2" xfId="45314"/>
    <cellStyle name="Prozent 8 5 3 3" xfId="45315"/>
    <cellStyle name="Prozent 8 5 4" xfId="45316"/>
    <cellStyle name="Prozent 8 5 5" xfId="45317"/>
    <cellStyle name="Prozent 8 6" xfId="45318"/>
    <cellStyle name="Prozent 8 6 2" xfId="45319"/>
    <cellStyle name="Prozent 8 6 2 2" xfId="45320"/>
    <cellStyle name="Prozent 8 6 2 3" xfId="45321"/>
    <cellStyle name="Prozent 8 6 3" xfId="45322"/>
    <cellStyle name="Prozent 8 6 4" xfId="45323"/>
    <cellStyle name="Prozent 8 7" xfId="45324"/>
    <cellStyle name="Prozent 8 7 2" xfId="45325"/>
    <cellStyle name="Prozent 8 7 3" xfId="45326"/>
    <cellStyle name="Prozent 8 8" xfId="45327"/>
    <cellStyle name="Prozent 8 9" xfId="45328"/>
    <cellStyle name="Prozent 9" xfId="45329"/>
    <cellStyle name="Prozent_austriajaguar" xfId="45330"/>
    <cellStyle name="PSChar" xfId="45331"/>
    <cellStyle name="PSDate" xfId="45332"/>
    <cellStyle name="PSDec" xfId="45333"/>
    <cellStyle name="PSHeading" xfId="45334"/>
    <cellStyle name="PSInt" xfId="45335"/>
    <cellStyle name="PSSpacer" xfId="45336"/>
    <cellStyle name="Ram höger under" xfId="45337"/>
    <cellStyle name="ram under" xfId="45338"/>
    <cellStyle name="reg_no_decimal" xfId="45339"/>
    <cellStyle name="Rep opsec" xfId="45340"/>
    <cellStyle name="Rep total" xfId="45341"/>
    <cellStyle name="RQDcells" xfId="45342"/>
    <cellStyle name="RQDheading" xfId="45343"/>
    <cellStyle name="RQDserial" xfId="45344"/>
    <cellStyle name="RQDtop" xfId="45345"/>
    <cellStyle name="Salida 2" xfId="115"/>
    <cellStyle name="Salida 2 2" xfId="116"/>
    <cellStyle name="Salida 2 3" xfId="117"/>
    <cellStyle name="Salida 3" xfId="118"/>
    <cellStyle name="Salida 4" xfId="119"/>
    <cellStyle name="Salida 5" xfId="120"/>
    <cellStyle name="Salida 6" xfId="121"/>
    <cellStyle name="SAPBEXaggData" xfId="122"/>
    <cellStyle name="SAPBEXaggData 2" xfId="123"/>
    <cellStyle name="SAPBEXaggData 2 2" xfId="124"/>
    <cellStyle name="SAPBEXaggData 2 3" xfId="15"/>
    <cellStyle name="SAPBEXaggData 3" xfId="125"/>
    <cellStyle name="SAPBEXaggData 3 2" xfId="126"/>
    <cellStyle name="SAPBEXaggData 4" xfId="127"/>
    <cellStyle name="SAPBEXaggData 5" xfId="4"/>
    <cellStyle name="SAPBEXaggData 6" xfId="128"/>
    <cellStyle name="SAPBEXaggData 7" xfId="129"/>
    <cellStyle name="SAPBEXaggData 7 2" xfId="628"/>
    <cellStyle name="SAPBEXaggData_BW bridge 2021" xfId="130"/>
    <cellStyle name="SAPBEXaggDataEmph" xfId="131"/>
    <cellStyle name="SAPBEXaggDataEmph 2" xfId="132"/>
    <cellStyle name="SAPBEXaggDataEmph 2 2" xfId="133"/>
    <cellStyle name="SAPBEXaggDataEmph 3" xfId="134"/>
    <cellStyle name="SAPBEXaggDataEmph 4" xfId="135"/>
    <cellStyle name="SAPBEXaggDataEmph 5" xfId="136"/>
    <cellStyle name="SAPBEXaggDataEmph 6" xfId="137"/>
    <cellStyle name="SAPBEXaggDataEmph 6 2" xfId="629"/>
    <cellStyle name="SAPBEXaggDataEmph_BW bridge 2021" xfId="138"/>
    <cellStyle name="SAPBEXaggItem" xfId="139"/>
    <cellStyle name="SAPBEXaggItem 2" xfId="140"/>
    <cellStyle name="SAPBEXaggItem 2 2" xfId="141"/>
    <cellStyle name="SAPBEXaggItem 2 3" xfId="142"/>
    <cellStyle name="SAPBEXaggItem 3" xfId="143"/>
    <cellStyle name="SAPBEXaggItem 3 2" xfId="144"/>
    <cellStyle name="SAPBEXaggItem 4" xfId="145"/>
    <cellStyle name="SAPBEXaggItem 5" xfId="2"/>
    <cellStyle name="SAPBEXaggItem 6" xfId="146"/>
    <cellStyle name="SAPBEXaggItem 7" xfId="147"/>
    <cellStyle name="SAPBEXaggItem 7 2" xfId="630"/>
    <cellStyle name="SAPBEXaggItem_BW bridge 2021" xfId="148"/>
    <cellStyle name="SAPBEXaggItemX" xfId="149"/>
    <cellStyle name="SAPBEXaggItemX 2" xfId="150"/>
    <cellStyle name="SAPBEXaggItemX 2 2" xfId="151"/>
    <cellStyle name="SAPBEXaggItemX 3" xfId="152"/>
    <cellStyle name="SAPBEXaggItemX 4" xfId="153"/>
    <cellStyle name="SAPBEXaggItemX 5" xfId="154"/>
    <cellStyle name="SAPBEXaggItemX 6" xfId="155"/>
    <cellStyle name="SAPBEXaggItemX 6 2" xfId="631"/>
    <cellStyle name="SAPBEXaggItemX_BW bridge 2021" xfId="156"/>
    <cellStyle name="SAPBEXchaText" xfId="157"/>
    <cellStyle name="SAPBEXchaText 2" xfId="158"/>
    <cellStyle name="SAPBEXchaText 2 2" xfId="159"/>
    <cellStyle name="SAPBEXchaText 2 4" xfId="42712"/>
    <cellStyle name="SAPBEXchaText 3" xfId="160"/>
    <cellStyle name="SAPBEXchaText 3 2" xfId="161"/>
    <cellStyle name="SAPBEXchaText 4" xfId="162"/>
    <cellStyle name="SAPBEXchaText 5" xfId="1"/>
    <cellStyle name="SAPBEXchaText 6" xfId="163"/>
    <cellStyle name="SAPBEXchaText_BW bridge 2021" xfId="164"/>
    <cellStyle name="SAPBEXexcBad7" xfId="165"/>
    <cellStyle name="SAPBEXexcBad7 2" xfId="166"/>
    <cellStyle name="SAPBEXexcBad7 2 2" xfId="167"/>
    <cellStyle name="SAPBEXexcBad7 2 3" xfId="168"/>
    <cellStyle name="SAPBEXexcBad7 3" xfId="169"/>
    <cellStyle name="SAPBEXexcBad7 3 2" xfId="170"/>
    <cellStyle name="SAPBEXexcBad7 4" xfId="171"/>
    <cellStyle name="SAPBEXexcBad7 5" xfId="172"/>
    <cellStyle name="SAPBEXexcBad7 6" xfId="173"/>
    <cellStyle name="SAPBEXexcBad7 7" xfId="174"/>
    <cellStyle name="SAPBEXexcBad7 7 2" xfId="632"/>
    <cellStyle name="SAPBEXexcBad7_BW bridge 2021" xfId="175"/>
    <cellStyle name="SAPBEXexcBad8" xfId="176"/>
    <cellStyle name="SAPBEXexcBad8 2" xfId="177"/>
    <cellStyle name="SAPBEXexcBad8 2 2" xfId="178"/>
    <cellStyle name="SAPBEXexcBad8 2 3" xfId="179"/>
    <cellStyle name="SAPBEXexcBad8 3" xfId="180"/>
    <cellStyle name="SAPBEXexcBad8 3 2" xfId="181"/>
    <cellStyle name="SAPBEXexcBad8 4" xfId="182"/>
    <cellStyle name="SAPBEXexcBad8 5" xfId="183"/>
    <cellStyle name="SAPBEXexcBad8 6" xfId="184"/>
    <cellStyle name="SAPBEXexcBad8 7" xfId="185"/>
    <cellStyle name="SAPBEXexcBad8 7 2" xfId="633"/>
    <cellStyle name="SAPBEXexcBad8_BW bridge 2021" xfId="186"/>
    <cellStyle name="SAPBEXexcBad9" xfId="187"/>
    <cellStyle name="SAPBEXexcBad9 2" xfId="188"/>
    <cellStyle name="SAPBEXexcBad9 2 2" xfId="189"/>
    <cellStyle name="SAPBEXexcBad9 3" xfId="190"/>
    <cellStyle name="SAPBEXexcBad9 3 2" xfId="191"/>
    <cellStyle name="SAPBEXexcBad9 4" xfId="192"/>
    <cellStyle name="SAPBEXexcBad9 5" xfId="193"/>
    <cellStyle name="SAPBEXexcBad9 6" xfId="194"/>
    <cellStyle name="SAPBEXexcBad9_BW bridge 2021" xfId="195"/>
    <cellStyle name="SAPBEXexcCritical4" xfId="196"/>
    <cellStyle name="SAPBEXexcCritical4 2" xfId="197"/>
    <cellStyle name="SAPBEXexcCritical4 2 2" xfId="198"/>
    <cellStyle name="SAPBEXexcCritical4 2 3" xfId="199"/>
    <cellStyle name="SAPBEXexcCritical4 3" xfId="200"/>
    <cellStyle name="SAPBEXexcCritical4 3 2" xfId="201"/>
    <cellStyle name="SAPBEXexcCritical4 4" xfId="202"/>
    <cellStyle name="SAPBEXexcCritical4 5" xfId="203"/>
    <cellStyle name="SAPBEXexcCritical4 6" xfId="204"/>
    <cellStyle name="SAPBEXexcCritical4 7" xfId="205"/>
    <cellStyle name="SAPBEXexcCritical4 7 2" xfId="634"/>
    <cellStyle name="SAPBEXexcCritical4_BW bridge 2021" xfId="206"/>
    <cellStyle name="SAPBEXexcCritical5" xfId="207"/>
    <cellStyle name="SAPBEXexcCritical5 2" xfId="208"/>
    <cellStyle name="SAPBEXexcCritical5 2 2" xfId="209"/>
    <cellStyle name="SAPBEXexcCritical5 2 3" xfId="210"/>
    <cellStyle name="SAPBEXexcCritical5 3" xfId="211"/>
    <cellStyle name="SAPBEXexcCritical5 3 2" xfId="212"/>
    <cellStyle name="SAPBEXexcCritical5 4" xfId="213"/>
    <cellStyle name="SAPBEXexcCritical5 5" xfId="214"/>
    <cellStyle name="SAPBEXexcCritical5 6" xfId="215"/>
    <cellStyle name="SAPBEXexcCritical5 7" xfId="216"/>
    <cellStyle name="SAPBEXexcCritical5 7 2" xfId="635"/>
    <cellStyle name="SAPBEXexcCritical5_BW bridge 2021" xfId="217"/>
    <cellStyle name="SAPBEXexcCritical6" xfId="218"/>
    <cellStyle name="SAPBEXexcCritical6 2" xfId="219"/>
    <cellStyle name="SAPBEXexcCritical6 2 2" xfId="220"/>
    <cellStyle name="SAPBEXexcCritical6 2 3" xfId="221"/>
    <cellStyle name="SAPBEXexcCritical6 3" xfId="222"/>
    <cellStyle name="SAPBEXexcCritical6 3 2" xfId="223"/>
    <cellStyle name="SAPBEXexcCritical6 4" xfId="224"/>
    <cellStyle name="SAPBEXexcCritical6 5" xfId="225"/>
    <cellStyle name="SAPBEXexcCritical6 6" xfId="226"/>
    <cellStyle name="SAPBEXexcCritical6 7" xfId="227"/>
    <cellStyle name="SAPBEXexcCritical6 7 2" xfId="636"/>
    <cellStyle name="SAPBEXexcCritical6_BW bridge 2021" xfId="228"/>
    <cellStyle name="SAPBEXexcGood1" xfId="229"/>
    <cellStyle name="SAPBEXexcGood1 2" xfId="230"/>
    <cellStyle name="SAPBEXexcGood1 2 2" xfId="231"/>
    <cellStyle name="SAPBEXexcGood1 2 3" xfId="232"/>
    <cellStyle name="SAPBEXexcGood1 3" xfId="233"/>
    <cellStyle name="SAPBEXexcGood1 3 2" xfId="234"/>
    <cellStyle name="SAPBEXexcGood1 4" xfId="235"/>
    <cellStyle name="SAPBEXexcGood1 5" xfId="236"/>
    <cellStyle name="SAPBEXexcGood1 6" xfId="237"/>
    <cellStyle name="SAPBEXexcGood1 7" xfId="238"/>
    <cellStyle name="SAPBEXexcGood1 7 2" xfId="637"/>
    <cellStyle name="SAPBEXexcGood1_BW bridge 2021" xfId="239"/>
    <cellStyle name="SAPBEXexcGood2" xfId="240"/>
    <cellStyle name="SAPBEXexcGood2 2" xfId="241"/>
    <cellStyle name="SAPBEXexcGood2 2 2" xfId="242"/>
    <cellStyle name="SAPBEXexcGood2 2 3" xfId="243"/>
    <cellStyle name="SAPBEXexcGood2 3" xfId="244"/>
    <cellStyle name="SAPBEXexcGood2 3 2" xfId="245"/>
    <cellStyle name="SAPBEXexcGood2 4" xfId="246"/>
    <cellStyle name="SAPBEXexcGood2 5" xfId="247"/>
    <cellStyle name="SAPBEXexcGood2 6" xfId="248"/>
    <cellStyle name="SAPBEXexcGood2 7" xfId="249"/>
    <cellStyle name="SAPBEXexcGood2 7 2" xfId="638"/>
    <cellStyle name="SAPBEXexcGood2_BW bridge 2021" xfId="250"/>
    <cellStyle name="SAPBEXexcGood3" xfId="251"/>
    <cellStyle name="SAPBEXexcGood3 2" xfId="252"/>
    <cellStyle name="SAPBEXexcGood3 2 2" xfId="253"/>
    <cellStyle name="SAPBEXexcGood3 2 3" xfId="254"/>
    <cellStyle name="SAPBEXexcGood3 3" xfId="255"/>
    <cellStyle name="SAPBEXexcGood3 3 2" xfId="256"/>
    <cellStyle name="SAPBEXexcGood3 4" xfId="257"/>
    <cellStyle name="SAPBEXexcGood3 5" xfId="258"/>
    <cellStyle name="SAPBEXexcGood3 6" xfId="259"/>
    <cellStyle name="SAPBEXexcGood3 7" xfId="260"/>
    <cellStyle name="SAPBEXexcGood3 7 2" xfId="639"/>
    <cellStyle name="SAPBEXexcGood3_BW bridge 2021" xfId="261"/>
    <cellStyle name="SAPBEXfilterDrill" xfId="262"/>
    <cellStyle name="SAPBEXfilterDrill 2" xfId="263"/>
    <cellStyle name="SAPBEXfilterDrill 2 2" xfId="264"/>
    <cellStyle name="SAPBEXfilterDrill 2 3" xfId="265"/>
    <cellStyle name="SAPBEXfilterDrill 3" xfId="266"/>
    <cellStyle name="SAPBEXfilterDrill 3 2" xfId="267"/>
    <cellStyle name="SAPBEXfilterDrill 4" xfId="268"/>
    <cellStyle name="SAPBEXfilterDrill 5" xfId="269"/>
    <cellStyle name="SAPBEXfilterDrill 6" xfId="270"/>
    <cellStyle name="SAPBEXfilterDrill 7" xfId="271"/>
    <cellStyle name="SAPBEXfilterDrill 7 2" xfId="640"/>
    <cellStyle name="SAPBEXfilterDrill_BW bridge 2021" xfId="272"/>
    <cellStyle name="SAPBEXfilterItem" xfId="273"/>
    <cellStyle name="SAPBEXfilterItem 2" xfId="274"/>
    <cellStyle name="SAPBEXfilterItem 2 2" xfId="275"/>
    <cellStyle name="SAPBEXfilterItem 3" xfId="276"/>
    <cellStyle name="SAPBEXfilterItem 4" xfId="277"/>
    <cellStyle name="SAPBEXfilterItem 5" xfId="278"/>
    <cellStyle name="SAPBEXfilterItem 6" xfId="279"/>
    <cellStyle name="SAPBEXfilterItem 6 2" xfId="641"/>
    <cellStyle name="SAPBEXfilterItem_BW bridge 2021" xfId="280"/>
    <cellStyle name="SAPBEXfilterText" xfId="281"/>
    <cellStyle name="SAPBEXfilterText 2" xfId="282"/>
    <cellStyle name="SAPBEXfilterText 2 2" xfId="283"/>
    <cellStyle name="SAPBEXfilterText 3" xfId="284"/>
    <cellStyle name="SAPBEXfilterText 4" xfId="285"/>
    <cellStyle name="SAPBEXfilterText 5" xfId="286"/>
    <cellStyle name="SAPBEXfilterText 6" xfId="287"/>
    <cellStyle name="SAPBEXfilterText 6 2" xfId="642"/>
    <cellStyle name="SAPBEXfilterText_BW bridge 2021" xfId="288"/>
    <cellStyle name="SAPBEXformats" xfId="289"/>
    <cellStyle name="SAPBEXformats 2" xfId="290"/>
    <cellStyle name="SAPBEXformats 2 2" xfId="291"/>
    <cellStyle name="SAPBEXformats 2 3" xfId="292"/>
    <cellStyle name="SAPBEXformats 3" xfId="293"/>
    <cellStyle name="SAPBEXformats 3 2" xfId="294"/>
    <cellStyle name="SAPBEXformats 4" xfId="295"/>
    <cellStyle name="SAPBEXformats 5" xfId="296"/>
    <cellStyle name="SAPBEXformats 6" xfId="297"/>
    <cellStyle name="SAPBEXformats 7" xfId="298"/>
    <cellStyle name="SAPBEXformats 7 2" xfId="643"/>
    <cellStyle name="SAPBEXformats_BW bridge 2021" xfId="299"/>
    <cellStyle name="SAPBEXheaderItem" xfId="300"/>
    <cellStyle name="SAPBEXheaderItem 2" xfId="301"/>
    <cellStyle name="SAPBEXheaderItem 2 2" xfId="302"/>
    <cellStyle name="SAPBEXheaderItem 2 3" xfId="303"/>
    <cellStyle name="SAPBEXheaderItem 3" xfId="304"/>
    <cellStyle name="SAPBEXheaderItem 3 2" xfId="305"/>
    <cellStyle name="SAPBEXheaderItem 4" xfId="306"/>
    <cellStyle name="SAPBEXheaderItem 5" xfId="307"/>
    <cellStyle name="SAPBEXheaderItem 6" xfId="308"/>
    <cellStyle name="SAPBEXheaderItem 7" xfId="309"/>
    <cellStyle name="SAPBEXheaderItem 7 2" xfId="644"/>
    <cellStyle name="SAPBEXheaderItem_BW bridge 2021" xfId="310"/>
    <cellStyle name="SAPBEXheaderText" xfId="311"/>
    <cellStyle name="SAPBEXheaderText 2" xfId="312"/>
    <cellStyle name="SAPBEXheaderText 2 2" xfId="313"/>
    <cellStyle name="SAPBEXheaderText 2 3" xfId="314"/>
    <cellStyle name="SAPBEXheaderText 3" xfId="315"/>
    <cellStyle name="SAPBEXheaderText 3 2" xfId="316"/>
    <cellStyle name="SAPBEXheaderText 4" xfId="317"/>
    <cellStyle name="SAPBEXheaderText 5" xfId="318"/>
    <cellStyle name="SAPBEXheaderText 6" xfId="319"/>
    <cellStyle name="SAPBEXheaderText 7" xfId="320"/>
    <cellStyle name="SAPBEXheaderText 7 2" xfId="645"/>
    <cellStyle name="SAPBEXheaderText_BW bridge 2021" xfId="321"/>
    <cellStyle name="SAPBEXHLevel0" xfId="322"/>
    <cellStyle name="SAPBEXHLevel0 2" xfId="323"/>
    <cellStyle name="SAPBEXHLevel0 2 2" xfId="324"/>
    <cellStyle name="SAPBEXHLevel0 2 3" xfId="325"/>
    <cellStyle name="SAPBEXHLevel0 3" xfId="326"/>
    <cellStyle name="SAPBEXHLevel0 3 2" xfId="327"/>
    <cellStyle name="SAPBEXHLevel0 4" xfId="328"/>
    <cellStyle name="SAPBEXHLevel0 5" xfId="329"/>
    <cellStyle name="SAPBEXHLevel0 6" xfId="330"/>
    <cellStyle name="SAPBEXHLevel0 7" xfId="331"/>
    <cellStyle name="SAPBEXHLevel0 7 2" xfId="646"/>
    <cellStyle name="SAPBEXHLevel0_BW bridge 2021" xfId="332"/>
    <cellStyle name="SAPBEXHLevel0X" xfId="333"/>
    <cellStyle name="SAPBEXHLevel0X 2" xfId="334"/>
    <cellStyle name="SAPBEXHLevel0X 2 2" xfId="335"/>
    <cellStyle name="SAPBEXHLevel0X 2 3" xfId="336"/>
    <cellStyle name="SAPBEXHLevel0X 3" xfId="337"/>
    <cellStyle name="SAPBEXHLevel0X 4" xfId="338"/>
    <cellStyle name="SAPBEXHLevel0X 5" xfId="339"/>
    <cellStyle name="SAPBEXHLevel0X 6" xfId="340"/>
    <cellStyle name="SAPBEXHLevel0X 7" xfId="341"/>
    <cellStyle name="SAPBEXHLevel0X 7 2" xfId="647"/>
    <cellStyle name="SAPBEXHLevel0X_BW bridge 2021" xfId="342"/>
    <cellStyle name="SAPBEXHLevel1" xfId="343"/>
    <cellStyle name="SAPBEXHLevel1 2" xfId="344"/>
    <cellStyle name="SAPBEXHLevel1 2 2" xfId="345"/>
    <cellStyle name="SAPBEXHLevel1 2 3" xfId="346"/>
    <cellStyle name="SAPBEXHLevel1 3" xfId="347"/>
    <cellStyle name="SAPBEXHLevel1 3 2" xfId="348"/>
    <cellStyle name="SAPBEXHLevel1 4" xfId="349"/>
    <cellStyle name="SAPBEXHLevel1 5" xfId="350"/>
    <cellStyle name="SAPBEXHLevel1 6" xfId="351"/>
    <cellStyle name="SAPBEXHLevel1 7" xfId="352"/>
    <cellStyle name="SAPBEXHLevel1 7 2" xfId="648"/>
    <cellStyle name="SAPBEXHLevel1_BW bridge 2021" xfId="353"/>
    <cellStyle name="SAPBEXHLevel1X" xfId="354"/>
    <cellStyle name="SAPBEXHLevel1X 2" xfId="355"/>
    <cellStyle name="SAPBEXHLevel1X 2 2" xfId="356"/>
    <cellStyle name="SAPBEXHLevel1X 2 3" xfId="357"/>
    <cellStyle name="SAPBEXHLevel1X 3" xfId="358"/>
    <cellStyle name="SAPBEXHLevel1X 4" xfId="359"/>
    <cellStyle name="SAPBEXHLevel1X 5" xfId="360"/>
    <cellStyle name="SAPBEXHLevel1X 6" xfId="361"/>
    <cellStyle name="SAPBEXHLevel1X 7" xfId="362"/>
    <cellStyle name="SAPBEXHLevel1X 7 2" xfId="649"/>
    <cellStyle name="SAPBEXHLevel1X_BW bridge 2021" xfId="363"/>
    <cellStyle name="SAPBEXHLevel2" xfId="364"/>
    <cellStyle name="SAPBEXHLevel2 2" xfId="365"/>
    <cellStyle name="SAPBEXHLevel2 2 2" xfId="366"/>
    <cellStyle name="SAPBEXHLevel2 2 3" xfId="367"/>
    <cellStyle name="SAPBEXHLevel2 3" xfId="368"/>
    <cellStyle name="SAPBEXHLevel2 3 2" xfId="369"/>
    <cellStyle name="SAPBEXHLevel2 4" xfId="370"/>
    <cellStyle name="SAPBEXHLevel2 5" xfId="371"/>
    <cellStyle name="SAPBEXHLevel2 6" xfId="372"/>
    <cellStyle name="SAPBEXHLevel2 7" xfId="373"/>
    <cellStyle name="SAPBEXHLevel2 7 2" xfId="650"/>
    <cellStyle name="SAPBEXHLevel2_BW bridge 2021" xfId="374"/>
    <cellStyle name="SAPBEXHLevel2X" xfId="375"/>
    <cellStyle name="SAPBEXHLevel2X 2" xfId="376"/>
    <cellStyle name="SAPBEXHLevel2X 2 2" xfId="377"/>
    <cellStyle name="SAPBEXHLevel2X 2 3" xfId="378"/>
    <cellStyle name="SAPBEXHLevel2X 3" xfId="379"/>
    <cellStyle name="SAPBEXHLevel2X 4" xfId="380"/>
    <cellStyle name="SAPBEXHLevel2X 5" xfId="381"/>
    <cellStyle name="SAPBEXHLevel2X 6" xfId="382"/>
    <cellStyle name="SAPBEXHLevel2X 7" xfId="383"/>
    <cellStyle name="SAPBEXHLevel2X 7 2" xfId="651"/>
    <cellStyle name="SAPBEXHLevel2X_BW bridge 2021" xfId="384"/>
    <cellStyle name="SAPBEXHLevel3" xfId="385"/>
    <cellStyle name="SAPBEXHLevel3 2" xfId="386"/>
    <cellStyle name="SAPBEXHLevel3 2 2" xfId="387"/>
    <cellStyle name="SAPBEXHLevel3 2 3" xfId="388"/>
    <cellStyle name="SAPBEXHLevel3 3" xfId="389"/>
    <cellStyle name="SAPBEXHLevel3 3 2" xfId="390"/>
    <cellStyle name="SAPBEXHLevel3 4" xfId="391"/>
    <cellStyle name="SAPBEXHLevel3 5" xfId="392"/>
    <cellStyle name="SAPBEXHLevel3 6" xfId="393"/>
    <cellStyle name="SAPBEXHLevel3 7" xfId="394"/>
    <cellStyle name="SAPBEXHLevel3 7 2" xfId="652"/>
    <cellStyle name="SAPBEXHLevel3_BW bridge 2021" xfId="395"/>
    <cellStyle name="SAPBEXHLevel3X" xfId="396"/>
    <cellStyle name="SAPBEXHLevel3X 2" xfId="397"/>
    <cellStyle name="SAPBEXHLevel3X 2 2" xfId="398"/>
    <cellStyle name="SAPBEXHLevel3X 2 3" xfId="399"/>
    <cellStyle name="SAPBEXHLevel3X 3" xfId="400"/>
    <cellStyle name="SAPBEXHLevel3X 4" xfId="401"/>
    <cellStyle name="SAPBEXHLevel3X 5" xfId="402"/>
    <cellStyle name="SAPBEXHLevel3X 6" xfId="403"/>
    <cellStyle name="SAPBEXHLevel3X 7" xfId="404"/>
    <cellStyle name="SAPBEXHLevel3X 7 2" xfId="653"/>
    <cellStyle name="SAPBEXHLevel3X_BW bridge 2021" xfId="405"/>
    <cellStyle name="SAPBEXinputData" xfId="406"/>
    <cellStyle name="SAPBEXinputData 2" xfId="407"/>
    <cellStyle name="SAPBEXinputData 2 2 2" xfId="42715"/>
    <cellStyle name="SAPBEXinputData 3" xfId="408"/>
    <cellStyle name="SAPBEXinputData 4" xfId="409"/>
    <cellStyle name="SAPBEXinputData 4 2" xfId="654"/>
    <cellStyle name="SAPBEXinputData_BW bridge 2021" xfId="410"/>
    <cellStyle name="SAPBEXItemHeader" xfId="411"/>
    <cellStyle name="SAPBEXItemHeader 2" xfId="412"/>
    <cellStyle name="SAPBEXItemHeader 3" xfId="413"/>
    <cellStyle name="SAPBEXItemHeader 4" xfId="414"/>
    <cellStyle name="SAPBEXItemHeader 5" xfId="415"/>
    <cellStyle name="SAPBEXresData" xfId="416"/>
    <cellStyle name="SAPBEXresData 2" xfId="417"/>
    <cellStyle name="SAPBEXresData 2 2" xfId="418"/>
    <cellStyle name="SAPBEXresData 3" xfId="419"/>
    <cellStyle name="SAPBEXresData 4" xfId="420"/>
    <cellStyle name="SAPBEXresData 5" xfId="421"/>
    <cellStyle name="SAPBEXresData 6" xfId="422"/>
    <cellStyle name="SAPBEXresData 6 2" xfId="655"/>
    <cellStyle name="SAPBEXresData_BW bridge 2021" xfId="423"/>
    <cellStyle name="SAPBEXresDataEmph" xfId="424"/>
    <cellStyle name="SAPBEXresDataEmph 2" xfId="425"/>
    <cellStyle name="SAPBEXresDataEmph 2 2" xfId="688"/>
    <cellStyle name="SAPBEXresDataEmph 2 2 2" xfId="695"/>
    <cellStyle name="SAPBEXresDataEmph 2 2 2 2" xfId="771"/>
    <cellStyle name="SAPBEXresDataEmph 2 2 3" xfId="709"/>
    <cellStyle name="SAPBEXresDataEmph 2 2 3 2" xfId="785"/>
    <cellStyle name="SAPBEXresDataEmph 2 2 4" xfId="764"/>
    <cellStyle name="SAPBEXresDataEmph 2 3" xfId="657"/>
    <cellStyle name="SAPBEXresDataEmph 2 3 2" xfId="698"/>
    <cellStyle name="SAPBEXresDataEmph 2 3 2 2" xfId="774"/>
    <cellStyle name="SAPBEXresDataEmph 2 3 3" xfId="753"/>
    <cellStyle name="SAPBEXresDataEmph 3" xfId="426"/>
    <cellStyle name="SAPBEXresDataEmph 3 2" xfId="658"/>
    <cellStyle name="SAPBEXresDataEmph 4" xfId="689"/>
    <cellStyle name="SAPBEXresDataEmph 4 2" xfId="696"/>
    <cellStyle name="SAPBEXresDataEmph 4 2 2" xfId="772"/>
    <cellStyle name="SAPBEXresDataEmph 4 3" xfId="710"/>
    <cellStyle name="SAPBEXresDataEmph 4 3 2" xfId="786"/>
    <cellStyle name="SAPBEXresDataEmph 4 4" xfId="765"/>
    <cellStyle name="SAPBEXresDataEmph 5" xfId="656"/>
    <cellStyle name="SAPBEXresDataEmph 5 2" xfId="697"/>
    <cellStyle name="SAPBEXresDataEmph 5 2 2" xfId="773"/>
    <cellStyle name="SAPBEXresDataEmph 5 3" xfId="752"/>
    <cellStyle name="SAPBEXresDataEmph_BW bridge 2021" xfId="427"/>
    <cellStyle name="SAPBEXresItem" xfId="428"/>
    <cellStyle name="SAPBEXresItem 2" xfId="429"/>
    <cellStyle name="SAPBEXresItem 2 2" xfId="430"/>
    <cellStyle name="SAPBEXresItem 3" xfId="431"/>
    <cellStyle name="SAPBEXresItem 4" xfId="432"/>
    <cellStyle name="SAPBEXresItem 5" xfId="433"/>
    <cellStyle name="SAPBEXresItem 6" xfId="434"/>
    <cellStyle name="SAPBEXresItem 6 2" xfId="659"/>
    <cellStyle name="SAPBEXresItem_BW bridge 2021" xfId="435"/>
    <cellStyle name="SAPBEXresItemX" xfId="436"/>
    <cellStyle name="SAPBEXresItemX 2" xfId="437"/>
    <cellStyle name="SAPBEXresItemX 2 2" xfId="438"/>
    <cellStyle name="SAPBEXresItemX 3" xfId="439"/>
    <cellStyle name="SAPBEXresItemX 4" xfId="440"/>
    <cellStyle name="SAPBEXresItemX 5" xfId="441"/>
    <cellStyle name="SAPBEXresItemX 6" xfId="442"/>
    <cellStyle name="SAPBEXresItemX 6 2" xfId="660"/>
    <cellStyle name="SAPBEXresItemX_BW bridge 2021" xfId="443"/>
    <cellStyle name="SAPBEXstdData" xfId="444"/>
    <cellStyle name="SAPBEXstdData 2" xfId="445"/>
    <cellStyle name="SAPBEXstdData 2 2" xfId="446"/>
    <cellStyle name="SAPBEXstdData 3" xfId="447"/>
    <cellStyle name="SAPBEXstdData 3 2" xfId="448"/>
    <cellStyle name="SAPBEXstdData 4" xfId="449"/>
    <cellStyle name="SAPBEXstdData 5" xfId="450"/>
    <cellStyle name="SAPBEXstdData 6" xfId="451"/>
    <cellStyle name="SAPBEXstdData 7" xfId="452"/>
    <cellStyle name="SAPBEXstdData_BW bridge 2021" xfId="453"/>
    <cellStyle name="SAPBEXstdDataEmph" xfId="454"/>
    <cellStyle name="SAPBEXstdDataEmph 2" xfId="455"/>
    <cellStyle name="SAPBEXstdDataEmph 2 2" xfId="456"/>
    <cellStyle name="SAPBEXstdDataEmph 3" xfId="457"/>
    <cellStyle name="SAPBEXstdDataEmph 4" xfId="458"/>
    <cellStyle name="SAPBEXstdDataEmph 5" xfId="459"/>
    <cellStyle name="SAPBEXstdDataEmph 6" xfId="460"/>
    <cellStyle name="SAPBEXstdDataEmph 6 2" xfId="661"/>
    <cellStyle name="SAPBEXstdDataEmph_BW bridge 2021" xfId="461"/>
    <cellStyle name="SAPBEXstdItem" xfId="462"/>
    <cellStyle name="SAPBEXstdItem 2" xfId="463"/>
    <cellStyle name="SAPBEXstdItem 2 2" xfId="464"/>
    <cellStyle name="SAPBEXstdItem 2 2 2 2" xfId="42714"/>
    <cellStyle name="SAPBEXstdItem 2 4" xfId="42713"/>
    <cellStyle name="SAPBEXstdItem 3" xfId="465"/>
    <cellStyle name="SAPBEXstdItem 3 2" xfId="466"/>
    <cellStyle name="SAPBEXstdItem 4" xfId="467"/>
    <cellStyle name="SAPBEXstdItem 5" xfId="19"/>
    <cellStyle name="SAPBEXstdItem 6" xfId="3"/>
    <cellStyle name="SAPBEXstdItem 7" xfId="5"/>
    <cellStyle name="SAPBEXstdItem_BW bridge 2021" xfId="468"/>
    <cellStyle name="SAPBEXstdItemX" xfId="469"/>
    <cellStyle name="SAPBEXstdItemX 2" xfId="470"/>
    <cellStyle name="SAPBEXstdItemX 2 2" xfId="471"/>
    <cellStyle name="SAPBEXstdItemX 3" xfId="472"/>
    <cellStyle name="SAPBEXstdItemX 4" xfId="473"/>
    <cellStyle name="SAPBEXstdItemX 5" xfId="474"/>
    <cellStyle name="SAPBEXstdItemX 6" xfId="475"/>
    <cellStyle name="SAPBEXstdItemX 6 2" xfId="662"/>
    <cellStyle name="SAPBEXstdItemX_BW bridge 2021" xfId="476"/>
    <cellStyle name="SAPBEXtitle" xfId="477"/>
    <cellStyle name="SAPBEXtitle 2" xfId="478"/>
    <cellStyle name="SAPBEXtitle 2 2" xfId="479"/>
    <cellStyle name="SAPBEXtitle 3" xfId="480"/>
    <cellStyle name="SAPBEXtitle 4" xfId="481"/>
    <cellStyle name="SAPBEXtitle 5" xfId="482"/>
    <cellStyle name="SAPBEXtitle 6" xfId="483"/>
    <cellStyle name="SAPBEXtitle 6 2" xfId="663"/>
    <cellStyle name="SAPBEXtitle_BW bridge 2021" xfId="484"/>
    <cellStyle name="SAPBEXunassignedItem" xfId="485"/>
    <cellStyle name="SAPBEXunassignedItem 2" xfId="486"/>
    <cellStyle name="SAPBEXunassignedItem 2 2" xfId="487"/>
    <cellStyle name="SAPBEXunassignedItem 2 2 2" xfId="685"/>
    <cellStyle name="SAPBEXunassignedItem 2 2 2 2" xfId="692"/>
    <cellStyle name="SAPBEXunassignedItem 2 2 2 2 2" xfId="768"/>
    <cellStyle name="SAPBEXunassignedItem 2 2 2 3" xfId="706"/>
    <cellStyle name="SAPBEXunassignedItem 2 2 2 3 2" xfId="782"/>
    <cellStyle name="SAPBEXunassignedItem 2 2 2 4" xfId="761"/>
    <cellStyle name="SAPBEXunassignedItem 2 2 3" xfId="666"/>
    <cellStyle name="SAPBEXunassignedItem 2 2 3 2" xfId="701"/>
    <cellStyle name="SAPBEXunassignedItem 2 2 3 2 2" xfId="777"/>
    <cellStyle name="SAPBEXunassignedItem 2 2 3 3" xfId="756"/>
    <cellStyle name="SAPBEXunassignedItem 2 3" xfId="686"/>
    <cellStyle name="SAPBEXunassignedItem 2 3 2" xfId="693"/>
    <cellStyle name="SAPBEXunassignedItem 2 3 2 2" xfId="769"/>
    <cellStyle name="SAPBEXunassignedItem 2 3 3" xfId="707"/>
    <cellStyle name="SAPBEXunassignedItem 2 3 3 2" xfId="783"/>
    <cellStyle name="SAPBEXunassignedItem 2 3 4" xfId="762"/>
    <cellStyle name="SAPBEXunassignedItem 2 4" xfId="665"/>
    <cellStyle name="SAPBEXunassignedItem 2 4 2" xfId="700"/>
    <cellStyle name="SAPBEXunassignedItem 2 4 2 2" xfId="776"/>
    <cellStyle name="SAPBEXunassignedItem 2 4 3" xfId="755"/>
    <cellStyle name="SAPBEXunassignedItem 3" xfId="488"/>
    <cellStyle name="SAPBEXunassignedItem 3 2" xfId="684"/>
    <cellStyle name="SAPBEXunassignedItem 3 2 2" xfId="691"/>
    <cellStyle name="SAPBEXunassignedItem 3 2 2 2" xfId="767"/>
    <cellStyle name="SAPBEXunassignedItem 3 2 3" xfId="705"/>
    <cellStyle name="SAPBEXunassignedItem 3 2 3 2" xfId="781"/>
    <cellStyle name="SAPBEXunassignedItem 3 2 4" xfId="760"/>
    <cellStyle name="SAPBEXunassignedItem 3 3" xfId="667"/>
    <cellStyle name="SAPBEXunassignedItem 3 3 2" xfId="702"/>
    <cellStyle name="SAPBEXunassignedItem 3 3 2 2" xfId="778"/>
    <cellStyle name="SAPBEXunassignedItem 3 3 3" xfId="757"/>
    <cellStyle name="SAPBEXunassignedItem 4" xfId="489"/>
    <cellStyle name="SAPBEXunassignedItem 4 2" xfId="683"/>
    <cellStyle name="SAPBEXunassignedItem 4 2 2" xfId="690"/>
    <cellStyle name="SAPBEXunassignedItem 4 2 2 2" xfId="766"/>
    <cellStyle name="SAPBEXunassignedItem 4 2 3" xfId="704"/>
    <cellStyle name="SAPBEXunassignedItem 4 2 3 2" xfId="780"/>
    <cellStyle name="SAPBEXunassignedItem 4 2 4" xfId="759"/>
    <cellStyle name="SAPBEXunassignedItem 4 3" xfId="668"/>
    <cellStyle name="SAPBEXunassignedItem 4 3 2" xfId="703"/>
    <cellStyle name="SAPBEXunassignedItem 4 3 2 2" xfId="779"/>
    <cellStyle name="SAPBEXunassignedItem 4 3 3" xfId="758"/>
    <cellStyle name="SAPBEXunassignedItem 5" xfId="687"/>
    <cellStyle name="SAPBEXunassignedItem 5 2" xfId="694"/>
    <cellStyle name="SAPBEXunassignedItem 5 2 2" xfId="770"/>
    <cellStyle name="SAPBEXunassignedItem 5 3" xfId="708"/>
    <cellStyle name="SAPBEXunassignedItem 5 3 2" xfId="784"/>
    <cellStyle name="SAPBEXunassignedItem 5 4" xfId="763"/>
    <cellStyle name="SAPBEXunassignedItem 6" xfId="664"/>
    <cellStyle name="SAPBEXunassignedItem 6 2" xfId="699"/>
    <cellStyle name="SAPBEXunassignedItem 6 2 2" xfId="775"/>
    <cellStyle name="SAPBEXunassignedItem 6 3" xfId="754"/>
    <cellStyle name="SAPBEXunassignedItem_BW bridge 2021" xfId="490"/>
    <cellStyle name="SAPBEXundefined" xfId="491"/>
    <cellStyle name="SAPBEXundefined 2" xfId="492"/>
    <cellStyle name="SAPBEXundefined 2 2" xfId="493"/>
    <cellStyle name="SAPBEXundefined 3" xfId="494"/>
    <cellStyle name="SAPBEXundefined 4" xfId="495"/>
    <cellStyle name="SAPBEXundefined 5" xfId="496"/>
    <cellStyle name="SAPBEXundefined 6" xfId="497"/>
    <cellStyle name="SAPBEXundefined 6 2" xfId="669"/>
    <cellStyle name="SAPBEXundefined_BW bridge 2021" xfId="498"/>
    <cellStyle name="Schlecht 2" xfId="45346"/>
    <cellStyle name="Schlecht 3" xfId="45347"/>
    <cellStyle name="Section Border" xfId="45348"/>
    <cellStyle name="Separador de milhares [0]_CW170_14" xfId="45349"/>
    <cellStyle name="Separador de milhares_CW170_14" xfId="45350"/>
    <cellStyle name="shade" xfId="45351"/>
    <cellStyle name="Sheet Title" xfId="499"/>
    <cellStyle name="Skuggad" xfId="45352"/>
    <cellStyle name="Sledovaný hypertextový odkaz" xfId="45353"/>
    <cellStyle name="spider data" xfId="45354"/>
    <cellStyle name="spider_calc" xfId="45355"/>
    <cellStyle name="STANDARD" xfId="45356"/>
    <cellStyle name="Standard 10" xfId="45357"/>
    <cellStyle name="Standard 11" xfId="45358"/>
    <cellStyle name="Standard 11 2" xfId="45359"/>
    <cellStyle name="Standard 11 2 2" xfId="45360"/>
    <cellStyle name="Standard 11 2 2 2" xfId="45361"/>
    <cellStyle name="Standard 11 2 2 2 2" xfId="45362"/>
    <cellStyle name="Standard 11 2 2 2 2 2" xfId="45363"/>
    <cellStyle name="Standard 11 2 2 2 2 3" xfId="45364"/>
    <cellStyle name="Standard 11 2 2 2 3" xfId="45365"/>
    <cellStyle name="Standard 11 2 2 2 4" xfId="45366"/>
    <cellStyle name="Standard 11 2 2 3" xfId="45367"/>
    <cellStyle name="Standard 11 2 2 3 2" xfId="45368"/>
    <cellStyle name="Standard 11 2 2 3 3" xfId="45369"/>
    <cellStyle name="Standard 11 2 2 4" xfId="45370"/>
    <cellStyle name="Standard 11 2 2 5" xfId="45371"/>
    <cellStyle name="Standard 11 2 3" xfId="45372"/>
    <cellStyle name="Standard 11 2 3 2" xfId="45373"/>
    <cellStyle name="Standard 11 2 3 2 2" xfId="45374"/>
    <cellStyle name="Standard 11 2 3 2 2 2" xfId="45375"/>
    <cellStyle name="Standard 11 2 3 2 2 3" xfId="45376"/>
    <cellStyle name="Standard 11 2 3 2 3" xfId="45377"/>
    <cellStyle name="Standard 11 2 3 2 4" xfId="45378"/>
    <cellStyle name="Standard 11 2 3 3" xfId="45379"/>
    <cellStyle name="Standard 11 2 3 3 2" xfId="45380"/>
    <cellStyle name="Standard 11 2 3 3 3" xfId="45381"/>
    <cellStyle name="Standard 11 2 3 4" xfId="45382"/>
    <cellStyle name="Standard 11 2 3 5" xfId="45383"/>
    <cellStyle name="Standard 11 2 4" xfId="45384"/>
    <cellStyle name="Standard 11 2 4 2" xfId="45385"/>
    <cellStyle name="Standard 11 2 4 2 2" xfId="45386"/>
    <cellStyle name="Standard 11 2 4 2 3" xfId="45387"/>
    <cellStyle name="Standard 11 2 4 3" xfId="45388"/>
    <cellStyle name="Standard 11 2 4 4" xfId="45389"/>
    <cellStyle name="Standard 11 2 5" xfId="45390"/>
    <cellStyle name="Standard 11 2 5 2" xfId="45391"/>
    <cellStyle name="Standard 11 2 5 3" xfId="45392"/>
    <cellStyle name="Standard 11 2 6" xfId="45393"/>
    <cellStyle name="Standard 11 2 7" xfId="45394"/>
    <cellStyle name="Standard 11 3" xfId="45395"/>
    <cellStyle name="Standard 11 3 2" xfId="45396"/>
    <cellStyle name="Standard 11 3 2 2" xfId="45397"/>
    <cellStyle name="Standard 11 3 2 2 2" xfId="45398"/>
    <cellStyle name="Standard 11 3 2 2 2 2" xfId="45399"/>
    <cellStyle name="Standard 11 3 2 2 2 3" xfId="45400"/>
    <cellStyle name="Standard 11 3 2 2 3" xfId="45401"/>
    <cellStyle name="Standard 11 3 2 2 4" xfId="45402"/>
    <cellStyle name="Standard 11 3 2 3" xfId="45403"/>
    <cellStyle name="Standard 11 3 2 3 2" xfId="45404"/>
    <cellStyle name="Standard 11 3 2 3 3" xfId="45405"/>
    <cellStyle name="Standard 11 3 2 4" xfId="45406"/>
    <cellStyle name="Standard 11 3 2 5" xfId="45407"/>
    <cellStyle name="Standard 11 3 3" xfId="45408"/>
    <cellStyle name="Standard 11 3 3 2" xfId="45409"/>
    <cellStyle name="Standard 11 3 3 2 2" xfId="45410"/>
    <cellStyle name="Standard 11 3 3 2 2 2" xfId="45411"/>
    <cellStyle name="Standard 11 3 3 2 2 3" xfId="45412"/>
    <cellStyle name="Standard 11 3 3 2 3" xfId="45413"/>
    <cellStyle name="Standard 11 3 3 2 4" xfId="45414"/>
    <cellStyle name="Standard 11 3 3 3" xfId="45415"/>
    <cellStyle name="Standard 11 3 3 3 2" xfId="45416"/>
    <cellStyle name="Standard 11 3 3 3 3" xfId="45417"/>
    <cellStyle name="Standard 11 3 3 4" xfId="45418"/>
    <cellStyle name="Standard 11 3 3 5" xfId="45419"/>
    <cellStyle name="Standard 11 3 4" xfId="45420"/>
    <cellStyle name="Standard 11 3 4 2" xfId="45421"/>
    <cellStyle name="Standard 11 3 4 2 2" xfId="45422"/>
    <cellStyle name="Standard 11 3 4 2 3" xfId="45423"/>
    <cellStyle name="Standard 11 3 4 3" xfId="45424"/>
    <cellStyle name="Standard 11 3 4 4" xfId="45425"/>
    <cellStyle name="Standard 11 3 5" xfId="45426"/>
    <cellStyle name="Standard 11 3 5 2" xfId="45427"/>
    <cellStyle name="Standard 11 3 5 3" xfId="45428"/>
    <cellStyle name="Standard 11 3 6" xfId="45429"/>
    <cellStyle name="Standard 11 3 7" xfId="45430"/>
    <cellStyle name="Standard 11 4" xfId="45431"/>
    <cellStyle name="Standard 11 4 2" xfId="45432"/>
    <cellStyle name="Standard 11 4 2 2" xfId="45433"/>
    <cellStyle name="Standard 11 4 2 2 2" xfId="45434"/>
    <cellStyle name="Standard 11 4 2 2 3" xfId="45435"/>
    <cellStyle name="Standard 11 4 2 3" xfId="45436"/>
    <cellStyle name="Standard 11 4 2 4" xfId="45437"/>
    <cellStyle name="Standard 11 4 3" xfId="45438"/>
    <cellStyle name="Standard 11 4 3 2" xfId="45439"/>
    <cellStyle name="Standard 11 4 3 3" xfId="45440"/>
    <cellStyle name="Standard 11 4 4" xfId="45441"/>
    <cellStyle name="Standard 11 4 5" xfId="45442"/>
    <cellStyle name="Standard 11 5" xfId="45443"/>
    <cellStyle name="Standard 11 5 2" xfId="45444"/>
    <cellStyle name="Standard 11 5 2 2" xfId="45445"/>
    <cellStyle name="Standard 11 5 2 2 2" xfId="45446"/>
    <cellStyle name="Standard 11 5 2 2 3" xfId="45447"/>
    <cellStyle name="Standard 11 5 2 3" xfId="45448"/>
    <cellStyle name="Standard 11 5 2 4" xfId="45449"/>
    <cellStyle name="Standard 11 5 3" xfId="45450"/>
    <cellStyle name="Standard 11 5 3 2" xfId="45451"/>
    <cellStyle name="Standard 11 5 3 3" xfId="45452"/>
    <cellStyle name="Standard 11 5 4" xfId="45453"/>
    <cellStyle name="Standard 11 5 5" xfId="45454"/>
    <cellStyle name="Standard 11 6" xfId="45455"/>
    <cellStyle name="Standard 11 6 2" xfId="45456"/>
    <cellStyle name="Standard 11 6 2 2" xfId="45457"/>
    <cellStyle name="Standard 11 6 2 3" xfId="45458"/>
    <cellStyle name="Standard 11 6 3" xfId="45459"/>
    <cellStyle name="Standard 11 6 4" xfId="45460"/>
    <cellStyle name="Standard 11 7" xfId="45461"/>
    <cellStyle name="Standard 11 7 2" xfId="45462"/>
    <cellStyle name="Standard 11 7 3" xfId="45463"/>
    <cellStyle name="Standard 11 8" xfId="45464"/>
    <cellStyle name="Standard 11 9" xfId="45465"/>
    <cellStyle name="Standard 12" xfId="45466"/>
    <cellStyle name="Standard 13" xfId="45467"/>
    <cellStyle name="Standard 13 2" xfId="45468"/>
    <cellStyle name="Standard 13 2 2" xfId="45469"/>
    <cellStyle name="Standard 13 2 2 2" xfId="45470"/>
    <cellStyle name="Standard 13 2 2 3" xfId="45471"/>
    <cellStyle name="Standard 13 2 3" xfId="45472"/>
    <cellStyle name="Standard 13 2 4" xfId="45473"/>
    <cellStyle name="Standard 13 3" xfId="45474"/>
    <cellStyle name="Standard 13 3 2" xfId="45475"/>
    <cellStyle name="Standard 13 3 3" xfId="45476"/>
    <cellStyle name="Standard 13 4" xfId="45477"/>
    <cellStyle name="Standard 13 5" xfId="45478"/>
    <cellStyle name="Standard 14" xfId="45479"/>
    <cellStyle name="Standard 2" xfId="45480"/>
    <cellStyle name="Standard 2 2" xfId="45481"/>
    <cellStyle name="Standard 2 2 2" xfId="45482"/>
    <cellStyle name="Standard 2 3" xfId="45483"/>
    <cellStyle name="Standard 2_T5 GP Normaljahr LAP 60b" xfId="45484"/>
    <cellStyle name="STANDARD 3" xfId="45485"/>
    <cellStyle name="Standard 3 2" xfId="45486"/>
    <cellStyle name="Standard 3 3" xfId="45487"/>
    <cellStyle name="Standard 3 4" xfId="45488"/>
    <cellStyle name="Standard 3 5" xfId="45489"/>
    <cellStyle name="Standard 4" xfId="45490"/>
    <cellStyle name="Standard 4 2" xfId="45491"/>
    <cellStyle name="Standard 4 3" xfId="45492"/>
    <cellStyle name="Standard 4 4" xfId="45493"/>
    <cellStyle name="Standard 4 4 2" xfId="45494"/>
    <cellStyle name="Standard 4 4 2 2" xfId="45495"/>
    <cellStyle name="Standard 4 4 2 2 2" xfId="45496"/>
    <cellStyle name="Standard 4 4 2 2 3" xfId="45497"/>
    <cellStyle name="Standard 4 4 2 3" xfId="45498"/>
    <cellStyle name="Standard 4 4 2 4" xfId="45499"/>
    <cellStyle name="Standard 4 4 3" xfId="45500"/>
    <cellStyle name="Standard 4 4 3 2" xfId="45501"/>
    <cellStyle name="Standard 4 4 3 3" xfId="45502"/>
    <cellStyle name="Standard 4 4 4" xfId="45503"/>
    <cellStyle name="Standard 4 4 5" xfId="45504"/>
    <cellStyle name="Standard 4 5" xfId="45505"/>
    <cellStyle name="Standard 4 5 2" xfId="45506"/>
    <cellStyle name="Standard 4 5 2 2" xfId="45507"/>
    <cellStyle name="Standard 4 5 2 3" xfId="45508"/>
    <cellStyle name="Standard 4 5 3" xfId="45509"/>
    <cellStyle name="Standard 4 5 4" xfId="45510"/>
    <cellStyle name="Standard 4 6" xfId="45511"/>
    <cellStyle name="Standard 4 6 2" xfId="45512"/>
    <cellStyle name="Standard 4 6 2 2" xfId="45513"/>
    <cellStyle name="Standard 4 6 2 3" xfId="45514"/>
    <cellStyle name="Standard 4 6 3" xfId="45515"/>
    <cellStyle name="Standard 4 6 4" xfId="45516"/>
    <cellStyle name="Standard 5" xfId="45517"/>
    <cellStyle name="Standard 5 2" xfId="45518"/>
    <cellStyle name="Standard 5 3" xfId="45519"/>
    <cellStyle name="Standard 6" xfId="45520"/>
    <cellStyle name="Standard 6 2" xfId="45521"/>
    <cellStyle name="Standard 6 3" xfId="45522"/>
    <cellStyle name="Standard 7" xfId="45523"/>
    <cellStyle name="Standard 7 2" xfId="45524"/>
    <cellStyle name="Standard 7 2 2" xfId="45525"/>
    <cellStyle name="Standard 7 2 2 2" xfId="45526"/>
    <cellStyle name="Standard 7 2 2 2 2" xfId="45527"/>
    <cellStyle name="Standard 7 2 2 2 2 2" xfId="45528"/>
    <cellStyle name="Standard 7 2 2 2 2 2 2" xfId="45529"/>
    <cellStyle name="Standard 7 2 2 2 2 2 3" xfId="45530"/>
    <cellStyle name="Standard 7 2 2 2 2 3" xfId="45531"/>
    <cellStyle name="Standard 7 2 2 2 2 4" xfId="45532"/>
    <cellStyle name="Standard 7 2 2 2 3" xfId="45533"/>
    <cellStyle name="Standard 7 2 2 2 3 2" xfId="45534"/>
    <cellStyle name="Standard 7 2 2 2 3 3" xfId="45535"/>
    <cellStyle name="Standard 7 2 2 2 4" xfId="45536"/>
    <cellStyle name="Standard 7 2 2 2 5" xfId="45537"/>
    <cellStyle name="Standard 7 2 2 3" xfId="45538"/>
    <cellStyle name="Standard 7 2 2 3 2" xfId="45539"/>
    <cellStyle name="Standard 7 2 2 3 2 2" xfId="45540"/>
    <cellStyle name="Standard 7 2 2 3 2 2 2" xfId="45541"/>
    <cellStyle name="Standard 7 2 2 3 2 2 3" xfId="45542"/>
    <cellStyle name="Standard 7 2 2 3 2 3" xfId="45543"/>
    <cellStyle name="Standard 7 2 2 3 2 4" xfId="45544"/>
    <cellStyle name="Standard 7 2 2 3 3" xfId="45545"/>
    <cellStyle name="Standard 7 2 2 3 3 2" xfId="45546"/>
    <cellStyle name="Standard 7 2 2 3 3 3" xfId="45547"/>
    <cellStyle name="Standard 7 2 2 3 4" xfId="45548"/>
    <cellStyle name="Standard 7 2 2 3 5" xfId="45549"/>
    <cellStyle name="Standard 7 2 2 4" xfId="45550"/>
    <cellStyle name="Standard 7 2 2 4 2" xfId="45551"/>
    <cellStyle name="Standard 7 2 2 4 2 2" xfId="45552"/>
    <cellStyle name="Standard 7 2 2 4 2 3" xfId="45553"/>
    <cellStyle name="Standard 7 2 2 4 3" xfId="45554"/>
    <cellStyle name="Standard 7 2 2 4 4" xfId="45555"/>
    <cellStyle name="Standard 7 2 2 5" xfId="45556"/>
    <cellStyle name="Standard 7 2 2 5 2" xfId="45557"/>
    <cellStyle name="Standard 7 2 2 5 3" xfId="45558"/>
    <cellStyle name="Standard 7 2 2 6" xfId="45559"/>
    <cellStyle name="Standard 7 2 2 7" xfId="45560"/>
    <cellStyle name="Standard 7 2 3" xfId="45561"/>
    <cellStyle name="Standard 7 2 3 2" xfId="45562"/>
    <cellStyle name="Standard 7 2 3 2 2" xfId="45563"/>
    <cellStyle name="Standard 7 2 3 2 2 2" xfId="45564"/>
    <cellStyle name="Standard 7 2 3 2 2 2 2" xfId="45565"/>
    <cellStyle name="Standard 7 2 3 2 2 2 3" xfId="45566"/>
    <cellStyle name="Standard 7 2 3 2 2 3" xfId="45567"/>
    <cellStyle name="Standard 7 2 3 2 2 4" xfId="45568"/>
    <cellStyle name="Standard 7 2 3 2 3" xfId="45569"/>
    <cellStyle name="Standard 7 2 3 2 3 2" xfId="45570"/>
    <cellStyle name="Standard 7 2 3 2 3 3" xfId="45571"/>
    <cellStyle name="Standard 7 2 3 2 4" xfId="45572"/>
    <cellStyle name="Standard 7 2 3 2 5" xfId="45573"/>
    <cellStyle name="Standard 7 2 3 3" xfId="45574"/>
    <cellStyle name="Standard 7 2 3 3 2" xfId="45575"/>
    <cellStyle name="Standard 7 2 3 3 2 2" xfId="45576"/>
    <cellStyle name="Standard 7 2 3 3 2 2 2" xfId="45577"/>
    <cellStyle name="Standard 7 2 3 3 2 2 3" xfId="45578"/>
    <cellStyle name="Standard 7 2 3 3 2 3" xfId="45579"/>
    <cellStyle name="Standard 7 2 3 3 2 4" xfId="45580"/>
    <cellStyle name="Standard 7 2 3 3 3" xfId="45581"/>
    <cellStyle name="Standard 7 2 3 3 3 2" xfId="45582"/>
    <cellStyle name="Standard 7 2 3 3 3 3" xfId="45583"/>
    <cellStyle name="Standard 7 2 3 3 4" xfId="45584"/>
    <cellStyle name="Standard 7 2 3 3 5" xfId="45585"/>
    <cellStyle name="Standard 7 2 3 4" xfId="45586"/>
    <cellStyle name="Standard 7 2 3 4 2" xfId="45587"/>
    <cellStyle name="Standard 7 2 3 4 2 2" xfId="45588"/>
    <cellStyle name="Standard 7 2 3 4 2 3" xfId="45589"/>
    <cellStyle name="Standard 7 2 3 4 3" xfId="45590"/>
    <cellStyle name="Standard 7 2 3 4 4" xfId="45591"/>
    <cellStyle name="Standard 7 2 3 5" xfId="45592"/>
    <cellStyle name="Standard 7 2 3 5 2" xfId="45593"/>
    <cellStyle name="Standard 7 2 3 5 3" xfId="45594"/>
    <cellStyle name="Standard 7 2 3 6" xfId="45595"/>
    <cellStyle name="Standard 7 2 3 7" xfId="45596"/>
    <cellStyle name="Standard 7 2 4" xfId="45597"/>
    <cellStyle name="Standard 7 2 4 2" xfId="45598"/>
    <cellStyle name="Standard 7 2 4 2 2" xfId="45599"/>
    <cellStyle name="Standard 7 2 4 2 2 2" xfId="45600"/>
    <cellStyle name="Standard 7 2 4 2 2 3" xfId="45601"/>
    <cellStyle name="Standard 7 2 4 2 3" xfId="45602"/>
    <cellStyle name="Standard 7 2 4 2 4" xfId="45603"/>
    <cellStyle name="Standard 7 2 4 3" xfId="45604"/>
    <cellStyle name="Standard 7 2 4 3 2" xfId="45605"/>
    <cellStyle name="Standard 7 2 4 3 3" xfId="45606"/>
    <cellStyle name="Standard 7 2 4 4" xfId="45607"/>
    <cellStyle name="Standard 7 2 4 5" xfId="45608"/>
    <cellStyle name="Standard 7 2 5" xfId="45609"/>
    <cellStyle name="Standard 7 2 5 2" xfId="45610"/>
    <cellStyle name="Standard 7 2 5 2 2" xfId="45611"/>
    <cellStyle name="Standard 7 2 5 2 2 2" xfId="45612"/>
    <cellStyle name="Standard 7 2 5 2 2 3" xfId="45613"/>
    <cellStyle name="Standard 7 2 5 2 3" xfId="45614"/>
    <cellStyle name="Standard 7 2 5 2 4" xfId="45615"/>
    <cellStyle name="Standard 7 2 5 3" xfId="45616"/>
    <cellStyle name="Standard 7 2 5 3 2" xfId="45617"/>
    <cellStyle name="Standard 7 2 5 3 3" xfId="45618"/>
    <cellStyle name="Standard 7 2 5 4" xfId="45619"/>
    <cellStyle name="Standard 7 2 5 5" xfId="45620"/>
    <cellStyle name="Standard 7 2 6" xfId="45621"/>
    <cellStyle name="Standard 7 2 6 2" xfId="45622"/>
    <cellStyle name="Standard 7 2 6 2 2" xfId="45623"/>
    <cellStyle name="Standard 7 2 6 2 3" xfId="45624"/>
    <cellStyle name="Standard 7 2 6 3" xfId="45625"/>
    <cellStyle name="Standard 7 2 6 4" xfId="45626"/>
    <cellStyle name="Standard 7 2 7" xfId="45627"/>
    <cellStyle name="Standard 7 2 7 2" xfId="45628"/>
    <cellStyle name="Standard 7 2 7 3" xfId="45629"/>
    <cellStyle name="Standard 7 2 8" xfId="45630"/>
    <cellStyle name="Standard 7 2 9" xfId="45631"/>
    <cellStyle name="Standard 7 3" xfId="45632"/>
    <cellStyle name="Standard 7 3 2" xfId="45633"/>
    <cellStyle name="Standard 7 3 2 2" xfId="45634"/>
    <cellStyle name="Standard 7 3 2 2 2" xfId="45635"/>
    <cellStyle name="Standard 7 3 2 2 2 2" xfId="45636"/>
    <cellStyle name="Standard 7 3 2 2 2 3" xfId="45637"/>
    <cellStyle name="Standard 7 3 2 2 3" xfId="45638"/>
    <cellStyle name="Standard 7 3 2 2 4" xfId="45639"/>
    <cellStyle name="Standard 7 3 2 3" xfId="45640"/>
    <cellStyle name="Standard 7 3 2 3 2" xfId="45641"/>
    <cellStyle name="Standard 7 3 2 3 3" xfId="45642"/>
    <cellStyle name="Standard 7 3 2 4" xfId="45643"/>
    <cellStyle name="Standard 7 3 2 5" xfId="45644"/>
    <cellStyle name="Standard 7 3 3" xfId="45645"/>
    <cellStyle name="Standard 7 3 3 2" xfId="45646"/>
    <cellStyle name="Standard 7 3 3 2 2" xfId="45647"/>
    <cellStyle name="Standard 7 3 3 2 2 2" xfId="45648"/>
    <cellStyle name="Standard 7 3 3 2 2 3" xfId="45649"/>
    <cellStyle name="Standard 7 3 3 2 3" xfId="45650"/>
    <cellStyle name="Standard 7 3 3 2 4" xfId="45651"/>
    <cellStyle name="Standard 7 3 3 3" xfId="45652"/>
    <cellStyle name="Standard 7 3 3 3 2" xfId="45653"/>
    <cellStyle name="Standard 7 3 3 3 3" xfId="45654"/>
    <cellStyle name="Standard 7 3 3 4" xfId="45655"/>
    <cellStyle name="Standard 7 3 3 5" xfId="45656"/>
    <cellStyle name="Standard 7 3 4" xfId="45657"/>
    <cellStyle name="Standard 7 3 4 2" xfId="45658"/>
    <cellStyle name="Standard 7 3 4 2 2" xfId="45659"/>
    <cellStyle name="Standard 7 3 4 2 3" xfId="45660"/>
    <cellStyle name="Standard 7 3 4 3" xfId="45661"/>
    <cellStyle name="Standard 7 3 4 4" xfId="45662"/>
    <cellStyle name="Standard 7 3 5" xfId="45663"/>
    <cellStyle name="Standard 7 3 5 2" xfId="45664"/>
    <cellStyle name="Standard 7 3 5 3" xfId="45665"/>
    <cellStyle name="Standard 7 3 6" xfId="45666"/>
    <cellStyle name="Standard 7 3 7" xfId="45667"/>
    <cellStyle name="Standard 7 4" xfId="45668"/>
    <cellStyle name="Standard 7 4 2" xfId="45669"/>
    <cellStyle name="Standard 7 4 2 2" xfId="45670"/>
    <cellStyle name="Standard 7 4 2 2 2" xfId="45671"/>
    <cellStyle name="Standard 7 4 2 2 2 2" xfId="45672"/>
    <cellStyle name="Standard 7 4 2 2 2 3" xfId="45673"/>
    <cellStyle name="Standard 7 4 2 2 3" xfId="45674"/>
    <cellStyle name="Standard 7 4 2 2 4" xfId="45675"/>
    <cellStyle name="Standard 7 4 2 3" xfId="45676"/>
    <cellStyle name="Standard 7 4 2 3 2" xfId="45677"/>
    <cellStyle name="Standard 7 4 2 3 3" xfId="45678"/>
    <cellStyle name="Standard 7 4 2 4" xfId="45679"/>
    <cellStyle name="Standard 7 4 2 5" xfId="45680"/>
    <cellStyle name="Standard 7 4 3" xfId="45681"/>
    <cellStyle name="Standard 7 4 3 2" xfId="45682"/>
    <cellStyle name="Standard 7 4 3 2 2" xfId="45683"/>
    <cellStyle name="Standard 7 4 3 2 2 2" xfId="45684"/>
    <cellStyle name="Standard 7 4 3 2 2 3" xfId="45685"/>
    <cellStyle name="Standard 7 4 3 2 3" xfId="45686"/>
    <cellStyle name="Standard 7 4 3 2 4" xfId="45687"/>
    <cellStyle name="Standard 7 4 3 3" xfId="45688"/>
    <cellStyle name="Standard 7 4 3 3 2" xfId="45689"/>
    <cellStyle name="Standard 7 4 3 3 3" xfId="45690"/>
    <cellStyle name="Standard 7 4 3 4" xfId="45691"/>
    <cellStyle name="Standard 7 4 3 5" xfId="45692"/>
    <cellStyle name="Standard 7 4 4" xfId="45693"/>
    <cellStyle name="Standard 7 4 4 2" xfId="45694"/>
    <cellStyle name="Standard 7 4 4 2 2" xfId="45695"/>
    <cellStyle name="Standard 7 4 4 2 3" xfId="45696"/>
    <cellStyle name="Standard 7 4 4 3" xfId="45697"/>
    <cellStyle name="Standard 7 4 4 4" xfId="45698"/>
    <cellStyle name="Standard 7 4 5" xfId="45699"/>
    <cellStyle name="Standard 7 4 5 2" xfId="45700"/>
    <cellStyle name="Standard 7 4 5 3" xfId="45701"/>
    <cellStyle name="Standard 7 4 6" xfId="45702"/>
    <cellStyle name="Standard 7 4 7" xfId="45703"/>
    <cellStyle name="Standard 7 5" xfId="45704"/>
    <cellStyle name="Standard 7 5 2" xfId="45705"/>
    <cellStyle name="Standard 7 5 2 2" xfId="45706"/>
    <cellStyle name="Standard 7 5 2 2 2" xfId="45707"/>
    <cellStyle name="Standard 7 5 2 2 3" xfId="45708"/>
    <cellStyle name="Standard 7 5 2 3" xfId="45709"/>
    <cellStyle name="Standard 7 5 2 4" xfId="45710"/>
    <cellStyle name="Standard 7 5 3" xfId="45711"/>
    <cellStyle name="Standard 7 5 3 2" xfId="45712"/>
    <cellStyle name="Standard 7 5 3 3" xfId="45713"/>
    <cellStyle name="Standard 7 5 4" xfId="45714"/>
    <cellStyle name="Standard 7 5 5" xfId="45715"/>
    <cellStyle name="Standard 7 6" xfId="45716"/>
    <cellStyle name="Standard 7 6 2" xfId="45717"/>
    <cellStyle name="Standard 7 6 2 2" xfId="45718"/>
    <cellStyle name="Standard 7 6 2 2 2" xfId="45719"/>
    <cellStyle name="Standard 7 6 2 2 3" xfId="45720"/>
    <cellStyle name="Standard 7 6 2 3" xfId="45721"/>
    <cellStyle name="Standard 7 6 2 4" xfId="45722"/>
    <cellStyle name="Standard 7 6 3" xfId="45723"/>
    <cellStyle name="Standard 7 6 3 2" xfId="45724"/>
    <cellStyle name="Standard 7 6 3 3" xfId="45725"/>
    <cellStyle name="Standard 7 6 4" xfId="45726"/>
    <cellStyle name="Standard 7 6 5" xfId="45727"/>
    <cellStyle name="Standard 7 7" xfId="45728"/>
    <cellStyle name="Standard 7 7 2" xfId="45729"/>
    <cellStyle name="Standard 7 7 2 2" xfId="45730"/>
    <cellStyle name="Standard 7 7 2 3" xfId="45731"/>
    <cellStyle name="Standard 7 7 3" xfId="45732"/>
    <cellStyle name="Standard 7 7 4" xfId="45733"/>
    <cellStyle name="Standard 7 8" xfId="45734"/>
    <cellStyle name="Standard 7 8 2" xfId="45735"/>
    <cellStyle name="Standard 7 8 2 2" xfId="45736"/>
    <cellStyle name="Standard 7 8 2 3" xfId="45737"/>
    <cellStyle name="Standard 7 8 3" xfId="45738"/>
    <cellStyle name="Standard 7 8 4" xfId="45739"/>
    <cellStyle name="Standard 8" xfId="45740"/>
    <cellStyle name="Standard 8 2" xfId="45741"/>
    <cellStyle name="Standard 9" xfId="45742"/>
    <cellStyle name="Standard_CBD_W_999999999__999_999_999_ZZ_999_F_VW_P_09_9999_001" xfId="45743"/>
    <cellStyle name="Stil 1" xfId="45744"/>
    <cellStyle name="Style 1" xfId="45745"/>
    <cellStyle name="STYLE1" xfId="1009"/>
    <cellStyle name="subhead" xfId="45746"/>
    <cellStyle name="subhead 2" xfId="45747"/>
    <cellStyle name="Suma 2" xfId="555"/>
    <cellStyle name="Suma 2 2" xfId="1135"/>
    <cellStyle name="Suma 3" xfId="596"/>
    <cellStyle name="Suma 3 2" xfId="45855"/>
    <cellStyle name="Suma 4" xfId="726"/>
    <cellStyle name="Suma 4 2" xfId="1010"/>
    <cellStyle name="Suma 5" xfId="896"/>
    <cellStyle name="Table Definition" xfId="45748"/>
    <cellStyle name="ţ_x001d_đ'_x000c_ďţ÷_x000c_âţU_x0001_ý_x0005_(_x000b__x0007__x0001__x0001_" xfId="45749"/>
    <cellStyle name="Tekst objaśnienia 2" xfId="554"/>
    <cellStyle name="Tekst objaśnienia 3" xfId="595"/>
    <cellStyle name="Tekst objaśnienia 4" xfId="725"/>
    <cellStyle name="Tekst objaśnienia 5" xfId="895"/>
    <cellStyle name="Tekst ostrzeżenia 2" xfId="553"/>
    <cellStyle name="Tekst ostrzeżenia 2 2" xfId="1136"/>
    <cellStyle name="Tekst ostrzeżenia 3" xfId="594"/>
    <cellStyle name="Tekst ostrzeżenia 3 2" xfId="45853"/>
    <cellStyle name="Tekst ostrzeżenia 4" xfId="724"/>
    <cellStyle name="Tekst ostrzeżenia 4 2" xfId="1012"/>
    <cellStyle name="Tekst ostrzeżenia 5" xfId="894"/>
    <cellStyle name="Template" xfId="45750"/>
    <cellStyle name="Template 10" xfId="45751"/>
    <cellStyle name="Template 8" xfId="45752"/>
    <cellStyle name="Template_2005 U204 PA JAPAN_input" xfId="45753"/>
    <cellStyle name="Text Indent A" xfId="45754"/>
    <cellStyle name="Text Indent B" xfId="45755"/>
    <cellStyle name="Text Indent C" xfId="45756"/>
    <cellStyle name="Texto de advertencia 2" xfId="500"/>
    <cellStyle name="Title" xfId="45990"/>
    <cellStyle name="Title 2" xfId="45757"/>
    <cellStyle name="Título 1 2" xfId="501"/>
    <cellStyle name="Título 2 2" xfId="502"/>
    <cellStyle name="Título 3 2" xfId="503"/>
    <cellStyle name="top" xfId="45758"/>
    <cellStyle name="Top Row" xfId="45759"/>
    <cellStyle name="Total" xfId="12" builtinId="25" customBuiltin="1"/>
    <cellStyle name="Total 2" xfId="504"/>
    <cellStyle name="Total 2 2" xfId="505"/>
    <cellStyle name="Total 2 3" xfId="506"/>
    <cellStyle name="Total 3" xfId="507"/>
    <cellStyle name="Total 3 2" xfId="508"/>
    <cellStyle name="Total 4" xfId="509"/>
    <cellStyle name="Total 5" xfId="510"/>
    <cellStyle name="Total 6" xfId="511"/>
    <cellStyle name="tttttt" xfId="45760"/>
    <cellStyle name="Tusental (0)" xfId="45761"/>
    <cellStyle name="two" xfId="45762"/>
    <cellStyle name="Tytuł 2" xfId="540"/>
    <cellStyle name="Tytuł 3" xfId="581"/>
    <cellStyle name="Tytuł 4" xfId="711"/>
    <cellStyle name="Tytuł 5" xfId="787"/>
    <cellStyle name="Tytuł 6" xfId="881"/>
    <cellStyle name="Undefiniert" xfId="1011"/>
    <cellStyle name="Underline" xfId="45763"/>
    <cellStyle name="underline 10" xfId="45764"/>
    <cellStyle name="Underline 11" xfId="45765"/>
    <cellStyle name="Underline 12" xfId="45766"/>
    <cellStyle name="Underline 13" xfId="45767"/>
    <cellStyle name="Underline 14" xfId="45768"/>
    <cellStyle name="Underline 15" xfId="45769"/>
    <cellStyle name="Underline 2" xfId="45770"/>
    <cellStyle name="Underline 2 2" xfId="45771"/>
    <cellStyle name="underline 3" xfId="45772"/>
    <cellStyle name="underline 4" xfId="45773"/>
    <cellStyle name="underline 5" xfId="45774"/>
    <cellStyle name="underline 6" xfId="45775"/>
    <cellStyle name="underline 7" xfId="45776"/>
    <cellStyle name="underline 8" xfId="45777"/>
    <cellStyle name="underline 9" xfId="45778"/>
    <cellStyle name="Underrubr" xfId="45779"/>
    <cellStyle name="Underrubrik" xfId="45780"/>
    <cellStyle name="unlocked" xfId="45781"/>
    <cellStyle name="Uwaga 10" xfId="45854"/>
    <cellStyle name="Uwaga 11" xfId="45856"/>
    <cellStyle name="Uwaga 12" xfId="45857"/>
    <cellStyle name="Uwaga 2" xfId="999"/>
    <cellStyle name="Uwaga 2 2" xfId="1057"/>
    <cellStyle name="Uwaga 2 3" xfId="1137"/>
    <cellStyle name="Uwaga 3" xfId="1015"/>
    <cellStyle name="Uwaga 3 2" xfId="1062"/>
    <cellStyle name="Uwaga 4" xfId="1016"/>
    <cellStyle name="Uwaga 4 2" xfId="1075"/>
    <cellStyle name="Uwaga 5" xfId="1029"/>
    <cellStyle name="Uwaga 5 2" xfId="1088"/>
    <cellStyle name="Uwaga 6" xfId="42716"/>
    <cellStyle name="Uwaga 7" xfId="42730"/>
    <cellStyle name="Uwaga 8" xfId="42745"/>
    <cellStyle name="Uwaga 9" xfId="42758"/>
    <cellStyle name="Valuta (0)" xfId="45782"/>
    <cellStyle name="Valuta [0]_Costed BOM Skoda Fabia rev1 del 19 feb 02" xfId="45783"/>
    <cellStyle name="Vehicle_Benchmark" xfId="45784"/>
    <cellStyle name="Volumes_Data" xfId="45785"/>
    <cellStyle name="W?rung [0]_pldt" xfId="45786"/>
    <cellStyle name="W?rung_pldt" xfId="45787"/>
    <cellStyle name="Währung [0]_!!!GO" xfId="45788"/>
    <cellStyle name="Währung 2" xfId="45789"/>
    <cellStyle name="Währung 2 2" xfId="45790"/>
    <cellStyle name="Währung 2 2 2" xfId="45791"/>
    <cellStyle name="Währung 3" xfId="45792"/>
    <cellStyle name="Währung 3 2" xfId="45793"/>
    <cellStyle name="Währung_!!!GO" xfId="45794"/>
    <cellStyle name="Walutowy 2" xfId="45795"/>
    <cellStyle name="Walutowy 3" xfId="42744"/>
    <cellStyle name="Warning Text" xfId="11" builtinId="11" customBuiltin="1"/>
    <cellStyle name="Warning Text 2" xfId="512"/>
    <cellStyle name="weekly" xfId="45796"/>
    <cellStyle name="Wingding" xfId="45797"/>
    <cellStyle name="W臧rung [0]_pldt" xfId="45798"/>
    <cellStyle name="W臧rung_pldt" xfId="45799"/>
    <cellStyle name="Yen" xfId="45800"/>
    <cellStyle name="Yen, 2 decimals" xfId="45801"/>
    <cellStyle name="Yen, no decimals" xfId="45802"/>
    <cellStyle name="Yen-Actg" xfId="45803"/>
    <cellStyle name="Złe 2" xfId="546"/>
    <cellStyle name="Złe 2 2" xfId="1138"/>
    <cellStyle name="Złe 3" xfId="587"/>
    <cellStyle name="Złe 4" xfId="717"/>
    <cellStyle name="Złe 5" xfId="887"/>
    <cellStyle name="Zły 2" xfId="789"/>
    <cellStyle name="Обычный_PL Budget" xfId="45804"/>
    <cellStyle name="Финансовый_PL Budget" xfId="45805"/>
    <cellStyle name="ｹ鮗ﾐﾀｲ_ｰ豼ｵﾁ･" xfId="45806"/>
    <cellStyle name="ﾄﾞｸｶ [0]_ｰ霾ｹ" xfId="45807"/>
    <cellStyle name="ﾄﾞｸｶ_ｰ霾ｹ" xfId="45808"/>
    <cellStyle name="ﾅ・ｭ [0]_ｰ霾ｹ" xfId="45809"/>
    <cellStyle name="ﾅ・ｭ_ｰ霾ｹ" xfId="45810"/>
    <cellStyle name="ﾇ･ﾁﾘ_ｰ霾ｹ" xfId="45811"/>
    <cellStyle name="ハイパーリンク_J16E_USA実績コスト異常値2(コス解)" xfId="45812"/>
    <cellStyle name="고정소숫점" xfId="45813"/>
    <cellStyle name="고정출력1" xfId="45814"/>
    <cellStyle name="고정출력2" xfId="45815"/>
    <cellStyle name="날짜" xfId="45816"/>
    <cellStyle name="달러" xfId="45817"/>
    <cellStyle name="똿뗦먛귟 [0.00]_PRODUCT DETAIL Q1" xfId="45818"/>
    <cellStyle name="똿뗦먛귟_PRODUCT DETAIL Q1" xfId="45819"/>
    <cellStyle name="믅됞 [0.00]_PRODUCT DETAIL Q1" xfId="45820"/>
    <cellStyle name="믅됞_PRODUCT DETAIL Q1" xfId="45821"/>
    <cellStyle name="백분율_HOBONG" xfId="45822"/>
    <cellStyle name="뷭?_BOOKSHIP" xfId="45823"/>
    <cellStyle name="쉼표 [0]_조립공정도1" xfId="45824"/>
    <cellStyle name="자리수" xfId="45825"/>
    <cellStyle name="자리수0" xfId="45826"/>
    <cellStyle name="콤마 [0]_0f839m4yytAvDgvz3ud6hasMM" xfId="45827"/>
    <cellStyle name="콤마_0f839m4yytAvDgvz3ud6hasMM" xfId="45828"/>
    <cellStyle name="통화 [0]_1202" xfId="45829"/>
    <cellStyle name="통화_1202" xfId="45830"/>
    <cellStyle name="퍼센트" xfId="45831"/>
    <cellStyle name="표준_(정보부문)월별인원계획" xfId="45832"/>
    <cellStyle name="합산" xfId="45833"/>
    <cellStyle name="화폐기호" xfId="45834"/>
    <cellStyle name="화폐기호0" xfId="45835"/>
    <cellStyle name="一般_PLDT" xfId="45836"/>
    <cellStyle name="千位[0]_laroux" xfId="45837"/>
    <cellStyle name="千位_laroux" xfId="45838"/>
    <cellStyle name="千分位[0]_laroux" xfId="45839"/>
    <cellStyle name="千分位_laroux" xfId="45840"/>
    <cellStyle name="常规_B5 Preise" xfId="45841"/>
    <cellStyle name="普通_laroux" xfId="45842"/>
    <cellStyle name="未定義" xfId="45843"/>
    <cellStyle name="桁区切り [0.00]_laroux" xfId="45844"/>
    <cellStyle name="桁区切り_laroux" xfId="45845"/>
    <cellStyle name="標準_~0051171" xfId="45846"/>
    <cellStyle name="通貨 [0.00]_laroux" xfId="45847"/>
    <cellStyle name="通貨_laroux" xfId="45848"/>
  </cellStyles>
  <dxfs count="4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1436B"/>
      <color rgb="FFFFFFCC"/>
      <color rgb="FFFBA3A3"/>
      <color rgb="FFFFC7CE"/>
      <color rgb="FF006100"/>
      <color rgb="FFC6EFCE"/>
      <color rgb="FF9C0006"/>
      <color rgb="FFDD4141"/>
      <color rgb="FF5B9BD5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undercontrolling.com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21</xdr:row>
      <xdr:rowOff>180975</xdr:rowOff>
    </xdr:from>
    <xdr:to>
      <xdr:col>8</xdr:col>
      <xdr:colOff>95250</xdr:colOff>
      <xdr:row>27</xdr:row>
      <xdr:rowOff>135732</xdr:rowOff>
    </xdr:to>
    <xdr:pic>
      <xdr:nvPicPr>
        <xdr:cNvPr id="6" name="Picture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029075"/>
          <a:ext cx="4352925" cy="10882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91440</xdr:colOff>
      <xdr:row>16</xdr:row>
      <xdr:rowOff>91441</xdr:rowOff>
    </xdr:from>
    <xdr:to>
      <xdr:col>21</xdr:col>
      <xdr:colOff>320040</xdr:colOff>
      <xdr:row>20</xdr:row>
      <xdr:rowOff>156211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0100" y="2895601"/>
          <a:ext cx="3246120" cy="811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60"/>
  <sheetViews>
    <sheetView showGridLines="0" topLeftCell="A18" zoomScale="120" zoomScaleNormal="120" workbookViewId="0">
      <selection activeCell="A39" sqref="A39"/>
    </sheetView>
  </sheetViews>
  <sheetFormatPr defaultColWidth="8.88671875" defaultRowHeight="12"/>
  <cols>
    <col min="1" max="1" width="13.6640625" style="1" bestFit="1" customWidth="1"/>
    <col min="2" max="2" width="25.6640625" style="1" customWidth="1"/>
    <col min="3" max="5" width="12.109375" style="1" customWidth="1"/>
    <col min="6" max="6" width="8.88671875" style="1" customWidth="1"/>
    <col min="7" max="16384" width="8.88671875" style="1"/>
  </cols>
  <sheetData>
    <row r="1" spans="1:5">
      <c r="A1" s="23" t="s">
        <v>48</v>
      </c>
      <c r="B1" s="24" t="s">
        <v>28</v>
      </c>
    </row>
    <row r="2" spans="1:5">
      <c r="A2" s="26" t="s">
        <v>42</v>
      </c>
      <c r="B2" s="25" t="s">
        <v>43</v>
      </c>
    </row>
    <row r="3" spans="1:5">
      <c r="A3" s="27" t="s">
        <v>20</v>
      </c>
      <c r="B3" s="28" t="s">
        <v>44</v>
      </c>
    </row>
    <row r="4" spans="1:5">
      <c r="A4" s="26" t="s">
        <v>49</v>
      </c>
      <c r="B4" s="25" t="s">
        <v>45</v>
      </c>
    </row>
    <row r="5" spans="1:5">
      <c r="A5" s="27" t="s">
        <v>1</v>
      </c>
      <c r="B5" s="28" t="s">
        <v>46</v>
      </c>
    </row>
    <row r="6" spans="1:5">
      <c r="A6" s="26" t="s">
        <v>23</v>
      </c>
      <c r="B6" s="25" t="s">
        <v>47</v>
      </c>
    </row>
    <row r="8" spans="1:5">
      <c r="A8" s="31" t="s">
        <v>17</v>
      </c>
      <c r="B8" s="32"/>
      <c r="C8" s="32"/>
      <c r="D8" s="32"/>
      <c r="E8" s="33"/>
    </row>
    <row r="9" spans="1:5">
      <c r="A9" s="34" t="s">
        <v>80</v>
      </c>
      <c r="B9" s="34" t="s">
        <v>81</v>
      </c>
      <c r="C9" s="34" t="s">
        <v>121</v>
      </c>
      <c r="D9" s="34" t="s">
        <v>18</v>
      </c>
      <c r="E9" s="29" t="s">
        <v>28</v>
      </c>
    </row>
    <row r="10" spans="1:5" ht="12" customHeight="1">
      <c r="A10" s="36" t="s">
        <v>42</v>
      </c>
      <c r="B10" s="30" t="s">
        <v>66</v>
      </c>
      <c r="C10" s="30" t="s">
        <v>58</v>
      </c>
      <c r="D10" s="30" t="s">
        <v>14</v>
      </c>
      <c r="E10" s="37" t="str">
        <f t="shared" ref="E10:E24" si="0">INDEX($B$2:$B$6,MATCH(A10,dep,0))</f>
        <v>Morgan F</v>
      </c>
    </row>
    <row r="11" spans="1:5" ht="12" customHeight="1">
      <c r="A11" s="36" t="s">
        <v>42</v>
      </c>
      <c r="B11" s="30" t="s">
        <v>64</v>
      </c>
      <c r="C11" s="30" t="s">
        <v>62</v>
      </c>
      <c r="D11" s="30" t="s">
        <v>14</v>
      </c>
      <c r="E11" s="37" t="str">
        <f t="shared" si="0"/>
        <v>Morgan F</v>
      </c>
    </row>
    <row r="12" spans="1:5" ht="12" customHeight="1">
      <c r="A12" s="36" t="s">
        <v>42</v>
      </c>
      <c r="B12" s="30" t="s">
        <v>65</v>
      </c>
      <c r="C12" s="30" t="s">
        <v>63</v>
      </c>
      <c r="D12" s="30" t="s">
        <v>14</v>
      </c>
      <c r="E12" s="37" t="str">
        <f t="shared" si="0"/>
        <v>Morgan F</v>
      </c>
    </row>
    <row r="13" spans="1:5" ht="12" customHeight="1">
      <c r="A13" s="38" t="s">
        <v>42</v>
      </c>
      <c r="B13" s="3" t="s">
        <v>53</v>
      </c>
      <c r="C13" s="3" t="s">
        <v>51</v>
      </c>
      <c r="D13" s="3" t="s">
        <v>15</v>
      </c>
      <c r="E13" s="39" t="str">
        <f t="shared" si="0"/>
        <v>Morgan F</v>
      </c>
    </row>
    <row r="14" spans="1:5" ht="12" customHeight="1">
      <c r="A14" s="40" t="s">
        <v>20</v>
      </c>
      <c r="B14" s="4" t="s">
        <v>61</v>
      </c>
      <c r="C14" s="4" t="s">
        <v>54</v>
      </c>
      <c r="D14" s="4" t="s">
        <v>14</v>
      </c>
      <c r="E14" s="41" t="str">
        <f t="shared" si="0"/>
        <v>Joaquin P</v>
      </c>
    </row>
    <row r="15" spans="1:5" ht="12" customHeight="1">
      <c r="A15" s="40" t="s">
        <v>20</v>
      </c>
      <c r="B15" s="4" t="s">
        <v>59</v>
      </c>
      <c r="C15" s="4" t="s">
        <v>55</v>
      </c>
      <c r="D15" s="4" t="s">
        <v>14</v>
      </c>
      <c r="E15" s="41" t="str">
        <f t="shared" si="0"/>
        <v>Joaquin P</v>
      </c>
    </row>
    <row r="16" spans="1:5" ht="12" customHeight="1">
      <c r="A16" s="40" t="s">
        <v>20</v>
      </c>
      <c r="B16" s="4" t="s">
        <v>60</v>
      </c>
      <c r="C16" s="4" t="s">
        <v>56</v>
      </c>
      <c r="D16" s="4" t="s">
        <v>14</v>
      </c>
      <c r="E16" s="41" t="str">
        <f t="shared" si="0"/>
        <v>Joaquin P</v>
      </c>
    </row>
    <row r="17" spans="1:10" ht="12" customHeight="1">
      <c r="A17" s="40" t="s">
        <v>20</v>
      </c>
      <c r="B17" s="4" t="s">
        <v>67</v>
      </c>
      <c r="C17" s="4" t="s">
        <v>57</v>
      </c>
      <c r="D17" s="4" t="s">
        <v>15</v>
      </c>
      <c r="E17" s="41" t="str">
        <f t="shared" si="0"/>
        <v>Joaquin P</v>
      </c>
    </row>
    <row r="18" spans="1:10" ht="12" customHeight="1">
      <c r="A18" s="40" t="s">
        <v>20</v>
      </c>
      <c r="B18" s="4" t="s">
        <v>52</v>
      </c>
      <c r="C18" s="4" t="s">
        <v>50</v>
      </c>
      <c r="D18" s="4" t="s">
        <v>14</v>
      </c>
      <c r="E18" s="41" t="str">
        <f t="shared" si="0"/>
        <v>Joaquin P</v>
      </c>
      <c r="J18"/>
    </row>
    <row r="19" spans="1:10" ht="12" customHeight="1">
      <c r="A19" s="38" t="s">
        <v>49</v>
      </c>
      <c r="B19" s="3" t="s">
        <v>70</v>
      </c>
      <c r="C19" s="3" t="s">
        <v>68</v>
      </c>
      <c r="D19" s="3" t="s">
        <v>14</v>
      </c>
      <c r="E19" s="39" t="str">
        <f t="shared" si="0"/>
        <v>María L</v>
      </c>
      <c r="I19"/>
      <c r="J19"/>
    </row>
    <row r="20" spans="1:10" ht="12" customHeight="1">
      <c r="A20" s="38" t="s">
        <v>49</v>
      </c>
      <c r="B20" s="3" t="s">
        <v>71</v>
      </c>
      <c r="C20" s="3" t="s">
        <v>69</v>
      </c>
      <c r="D20" s="3" t="s">
        <v>15</v>
      </c>
      <c r="E20" s="39" t="str">
        <f t="shared" si="0"/>
        <v>María L</v>
      </c>
      <c r="I20"/>
      <c r="J20"/>
    </row>
    <row r="21" spans="1:10" ht="12" customHeight="1">
      <c r="A21" s="40" t="s">
        <v>1</v>
      </c>
      <c r="B21" s="4" t="s">
        <v>76</v>
      </c>
      <c r="C21" s="4" t="s">
        <v>72</v>
      </c>
      <c r="D21" s="4" t="s">
        <v>14</v>
      </c>
      <c r="E21" s="41" t="str">
        <f t="shared" si="0"/>
        <v>Jennifer A</v>
      </c>
      <c r="I21"/>
      <c r="J21"/>
    </row>
    <row r="22" spans="1:10" ht="12" customHeight="1">
      <c r="A22" s="42" t="s">
        <v>1</v>
      </c>
      <c r="B22" s="11" t="s">
        <v>77</v>
      </c>
      <c r="C22" s="11" t="s">
        <v>73</v>
      </c>
      <c r="D22" s="11" t="s">
        <v>15</v>
      </c>
      <c r="E22" s="43" t="str">
        <f t="shared" si="0"/>
        <v>Jennifer A</v>
      </c>
      <c r="I22"/>
      <c r="J22"/>
    </row>
    <row r="23" spans="1:10" ht="12" customHeight="1">
      <c r="A23" s="38" t="s">
        <v>23</v>
      </c>
      <c r="B23" s="3" t="s">
        <v>78</v>
      </c>
      <c r="C23" s="3" t="s">
        <v>74</v>
      </c>
      <c r="D23" s="3" t="s">
        <v>15</v>
      </c>
      <c r="E23" s="39" t="str">
        <f t="shared" si="0"/>
        <v>Paula E</v>
      </c>
      <c r="I23"/>
    </row>
    <row r="24" spans="1:10" ht="12" customHeight="1">
      <c r="A24" s="44" t="s">
        <v>23</v>
      </c>
      <c r="B24" s="45" t="s">
        <v>79</v>
      </c>
      <c r="C24" s="45" t="s">
        <v>75</v>
      </c>
      <c r="D24" s="45" t="s">
        <v>15</v>
      </c>
      <c r="E24" s="46" t="str">
        <f t="shared" si="0"/>
        <v>Paula E</v>
      </c>
      <c r="I24"/>
    </row>
    <row r="25" spans="1:10" ht="14.4">
      <c r="A25" s="35"/>
      <c r="B25" s="2"/>
      <c r="C25" s="2"/>
      <c r="D25" s="2"/>
      <c r="E25" s="2"/>
      <c r="F25" s="2"/>
      <c r="I25"/>
    </row>
    <row r="26" spans="1:10" ht="14.4">
      <c r="A26" s="23" t="s">
        <v>120</v>
      </c>
      <c r="C26" s="2"/>
      <c r="D26" s="2"/>
      <c r="E26" s="2"/>
      <c r="I26"/>
    </row>
    <row r="27" spans="1:10" ht="14.4">
      <c r="A27" s="25" t="s">
        <v>119</v>
      </c>
      <c r="C27" s="2"/>
      <c r="D27" s="2"/>
      <c r="E27" s="2"/>
      <c r="I27"/>
    </row>
    <row r="28" spans="1:10" ht="14.4">
      <c r="A28" s="28">
        <v>1</v>
      </c>
      <c r="C28" s="2"/>
      <c r="D28" s="2"/>
      <c r="E28" s="2"/>
      <c r="I28"/>
    </row>
    <row r="29" spans="1:10" ht="14.4">
      <c r="A29" s="25">
        <v>2</v>
      </c>
      <c r="C29" s="2"/>
      <c r="D29" s="2"/>
      <c r="E29" s="2"/>
      <c r="I29"/>
    </row>
    <row r="30" spans="1:10" ht="14.4">
      <c r="A30" s="28">
        <v>3</v>
      </c>
      <c r="C30" s="2"/>
      <c r="D30" s="2"/>
      <c r="E30" s="2"/>
      <c r="I30"/>
    </row>
    <row r="31" spans="1:10" ht="14.4">
      <c r="A31" s="25">
        <v>4</v>
      </c>
      <c r="I31"/>
    </row>
    <row r="32" spans="1:10" ht="14.4">
      <c r="A32" s="25">
        <v>5</v>
      </c>
      <c r="I32"/>
    </row>
    <row r="33" spans="1:9" ht="14.4">
      <c r="A33" s="28">
        <v>6</v>
      </c>
      <c r="I33"/>
    </row>
    <row r="34" spans="1:9" ht="14.4">
      <c r="A34" s="25">
        <v>7</v>
      </c>
      <c r="I34"/>
    </row>
    <row r="35" spans="1:9" ht="14.4">
      <c r="A35" s="28">
        <v>8</v>
      </c>
      <c r="I35"/>
    </row>
    <row r="36" spans="1:9" ht="14.4">
      <c r="A36" s="25">
        <v>9</v>
      </c>
      <c r="I36"/>
    </row>
    <row r="37" spans="1:9" ht="14.4">
      <c r="A37" s="28">
        <v>10</v>
      </c>
      <c r="I37"/>
    </row>
    <row r="38" spans="1:9" ht="14.4">
      <c r="A38" s="25">
        <v>11</v>
      </c>
      <c r="I38"/>
    </row>
    <row r="39" spans="1:9" ht="14.4">
      <c r="A39" s="28">
        <v>12</v>
      </c>
      <c r="I39"/>
    </row>
    <row r="40" spans="1:9" ht="14.4">
      <c r="I40"/>
    </row>
    <row r="41" spans="1:9" ht="14.4">
      <c r="I41"/>
    </row>
    <row r="42" spans="1:9" ht="14.4">
      <c r="I42"/>
    </row>
    <row r="43" spans="1:9" ht="14.4">
      <c r="I43"/>
    </row>
    <row r="44" spans="1:9" ht="14.4">
      <c r="I44"/>
    </row>
    <row r="45" spans="1:9" ht="14.4">
      <c r="I45"/>
    </row>
    <row r="46" spans="1:9" ht="14.4">
      <c r="I46"/>
    </row>
    <row r="47" spans="1:9" ht="14.4">
      <c r="I47"/>
    </row>
    <row r="48" spans="1:9" ht="14.4">
      <c r="I48"/>
    </row>
    <row r="49" spans="9:9" ht="14.4">
      <c r="I49"/>
    </row>
    <row r="50" spans="9:9" ht="14.4">
      <c r="I50"/>
    </row>
    <row r="51" spans="9:9" ht="14.4">
      <c r="I51"/>
    </row>
    <row r="52" spans="9:9" ht="14.4">
      <c r="I52"/>
    </row>
    <row r="53" spans="9:9" ht="14.4">
      <c r="I53"/>
    </row>
    <row r="54" spans="9:9" ht="14.4">
      <c r="I54"/>
    </row>
    <row r="55" spans="9:9" ht="14.4">
      <c r="I55"/>
    </row>
    <row r="56" spans="9:9" ht="14.4">
      <c r="I56"/>
    </row>
    <row r="57" spans="9:9" ht="14.4">
      <c r="I57"/>
    </row>
    <row r="58" spans="9:9" ht="14.4">
      <c r="I58"/>
    </row>
    <row r="59" spans="9:9" ht="14.4">
      <c r="I59"/>
    </row>
    <row r="60" spans="9:9" ht="14.4">
      <c r="I60"/>
    </row>
  </sheetData>
  <customSheetViews>
    <customSheetView guid="{255FEFE7-FC04-4375-8A22-0FBF64F0A898}" showGridLines="0" state="hidden">
      <selection activeCell="B12" sqref="B12"/>
      <pageMargins left="0.7" right="0.7" top="0.75" bottom="0.75" header="0.3" footer="0.3"/>
    </customSheetView>
    <customSheetView guid="{65F80B82-DC39-4D8B-973F-4EC7E4589424}" showGridLines="0" state="hidden"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D24"/>
  <sheetViews>
    <sheetView showGridLines="0" zoomScale="120" zoomScaleNormal="120" workbookViewId="0">
      <selection activeCell="A8" sqref="A8"/>
    </sheetView>
  </sheetViews>
  <sheetFormatPr defaultColWidth="8.88671875" defaultRowHeight="13.2"/>
  <cols>
    <col min="1" max="1" width="42.44140625" style="1" customWidth="1"/>
    <col min="2" max="2" width="14.44140625" style="1" customWidth="1"/>
    <col min="3" max="3" width="30.33203125" style="1" customWidth="1"/>
    <col min="4" max="4" width="11" style="6" customWidth="1"/>
    <col min="5" max="16384" width="8.88671875" style="1"/>
  </cols>
  <sheetData>
    <row r="1" spans="1:4">
      <c r="A1" s="50" t="s">
        <v>19</v>
      </c>
      <c r="B1" s="51" t="s">
        <v>151</v>
      </c>
      <c r="C1" s="52" t="s">
        <v>35</v>
      </c>
      <c r="D1" s="7"/>
    </row>
    <row r="2" spans="1:4" ht="13.2" customHeight="1">
      <c r="A2" s="53" t="s">
        <v>8</v>
      </c>
      <c r="B2" s="57" t="s">
        <v>150</v>
      </c>
      <c r="C2" s="55" t="s">
        <v>9</v>
      </c>
      <c r="D2" s="5"/>
    </row>
    <row r="3" spans="1:4" ht="13.2" customHeight="1">
      <c r="A3" s="54" t="s">
        <v>13</v>
      </c>
      <c r="B3" s="58" t="s">
        <v>128</v>
      </c>
      <c r="C3" s="56" t="s">
        <v>37</v>
      </c>
      <c r="D3" s="5"/>
    </row>
    <row r="4" spans="1:4" ht="13.2" customHeight="1">
      <c r="A4" s="53" t="s">
        <v>6</v>
      </c>
      <c r="B4" s="57" t="s">
        <v>129</v>
      </c>
      <c r="C4" s="55" t="s">
        <v>6</v>
      </c>
    </row>
    <row r="5" spans="1:4">
      <c r="A5" s="54" t="s">
        <v>4</v>
      </c>
      <c r="B5" s="58" t="s">
        <v>130</v>
      </c>
      <c r="C5" s="56" t="s">
        <v>0</v>
      </c>
    </row>
    <row r="6" spans="1:4" ht="13.2" customHeight="1">
      <c r="A6" s="53" t="s">
        <v>161</v>
      </c>
      <c r="B6" s="57" t="s">
        <v>131</v>
      </c>
      <c r="C6" s="55" t="s">
        <v>11</v>
      </c>
    </row>
    <row r="7" spans="1:4" ht="13.2" customHeight="1">
      <c r="A7" s="54" t="s">
        <v>93</v>
      </c>
      <c r="B7" s="58" t="s">
        <v>132</v>
      </c>
      <c r="C7" s="56" t="s">
        <v>82</v>
      </c>
    </row>
    <row r="8" spans="1:4" ht="13.2" customHeight="1">
      <c r="A8" s="53" t="s">
        <v>94</v>
      </c>
      <c r="B8" s="57" t="s">
        <v>133</v>
      </c>
      <c r="C8" s="55" t="s">
        <v>82</v>
      </c>
    </row>
    <row r="9" spans="1:4" ht="13.2" customHeight="1">
      <c r="A9" s="54" t="s">
        <v>87</v>
      </c>
      <c r="B9" s="58" t="s">
        <v>134</v>
      </c>
      <c r="C9" s="56" t="s">
        <v>11</v>
      </c>
      <c r="D9" s="5"/>
    </row>
    <row r="10" spans="1:4" ht="13.2" customHeight="1">
      <c r="A10" s="53" t="s">
        <v>36</v>
      </c>
      <c r="B10" s="57" t="s">
        <v>135</v>
      </c>
      <c r="C10" s="55" t="s">
        <v>36</v>
      </c>
      <c r="D10" s="5"/>
    </row>
    <row r="11" spans="1:4" ht="13.2" customHeight="1">
      <c r="A11" s="54" t="s">
        <v>88</v>
      </c>
      <c r="B11" s="58" t="s">
        <v>136</v>
      </c>
      <c r="C11" s="56" t="s">
        <v>30</v>
      </c>
      <c r="D11" s="5"/>
    </row>
    <row r="12" spans="1:4" ht="13.2" customHeight="1">
      <c r="A12" s="53" t="s">
        <v>89</v>
      </c>
      <c r="B12" s="57" t="s">
        <v>137</v>
      </c>
      <c r="C12" s="55" t="s">
        <v>30</v>
      </c>
      <c r="D12" s="5"/>
    </row>
    <row r="13" spans="1:4" ht="13.2" customHeight="1">
      <c r="A13" s="54" t="s">
        <v>9</v>
      </c>
      <c r="B13" s="58" t="s">
        <v>138</v>
      </c>
      <c r="C13" s="56" t="s">
        <v>9</v>
      </c>
      <c r="D13" s="5"/>
    </row>
    <row r="14" spans="1:4" ht="13.2" customHeight="1">
      <c r="A14" s="53" t="s">
        <v>11</v>
      </c>
      <c r="B14" s="57" t="s">
        <v>139</v>
      </c>
      <c r="C14" s="55" t="s">
        <v>11</v>
      </c>
      <c r="D14" s="5"/>
    </row>
    <row r="15" spans="1:4" ht="13.2" customHeight="1">
      <c r="A15" s="54" t="s">
        <v>33</v>
      </c>
      <c r="B15" s="58" t="s">
        <v>140</v>
      </c>
      <c r="C15" s="56" t="s">
        <v>33</v>
      </c>
      <c r="D15" s="5"/>
    </row>
    <row r="16" spans="1:4" ht="13.2" customHeight="1">
      <c r="A16" s="53" t="s">
        <v>12</v>
      </c>
      <c r="B16" s="57" t="s">
        <v>141</v>
      </c>
      <c r="C16" s="55" t="s">
        <v>12</v>
      </c>
      <c r="D16" s="5"/>
    </row>
    <row r="17" spans="1:4">
      <c r="A17" s="54" t="s">
        <v>0</v>
      </c>
      <c r="B17" s="58" t="s">
        <v>142</v>
      </c>
      <c r="C17" s="56" t="s">
        <v>0</v>
      </c>
      <c r="D17" s="5"/>
    </row>
    <row r="18" spans="1:4" ht="13.2" customHeight="1">
      <c r="A18" s="53" t="s">
        <v>90</v>
      </c>
      <c r="B18" s="57" t="s">
        <v>143</v>
      </c>
      <c r="C18" s="55" t="s">
        <v>32</v>
      </c>
      <c r="D18" s="5"/>
    </row>
    <row r="19" spans="1:4" ht="13.2" customHeight="1">
      <c r="A19" s="54" t="s">
        <v>91</v>
      </c>
      <c r="B19" s="58" t="s">
        <v>144</v>
      </c>
      <c r="C19" s="56" t="s">
        <v>32</v>
      </c>
      <c r="D19" s="5"/>
    </row>
    <row r="20" spans="1:4">
      <c r="A20" s="53" t="s">
        <v>3</v>
      </c>
      <c r="B20" s="57" t="s">
        <v>145</v>
      </c>
      <c r="C20" s="55" t="s">
        <v>3</v>
      </c>
      <c r="D20" s="5"/>
    </row>
    <row r="21" spans="1:4" ht="13.2" customHeight="1">
      <c r="A21" s="54" t="s">
        <v>7</v>
      </c>
      <c r="B21" s="58" t="s">
        <v>146</v>
      </c>
      <c r="C21" s="56" t="s">
        <v>7</v>
      </c>
      <c r="D21" s="5"/>
    </row>
    <row r="22" spans="1:4" ht="13.2" customHeight="1">
      <c r="A22" s="53" t="s">
        <v>10</v>
      </c>
      <c r="B22" s="57" t="s">
        <v>147</v>
      </c>
      <c r="C22" s="55" t="s">
        <v>10</v>
      </c>
      <c r="D22" s="5"/>
    </row>
    <row r="23" spans="1:4" ht="13.2" customHeight="1">
      <c r="A23" s="54" t="s">
        <v>92</v>
      </c>
      <c r="B23" s="58" t="s">
        <v>148</v>
      </c>
      <c r="C23" s="56" t="s">
        <v>5</v>
      </c>
      <c r="D23" s="5"/>
    </row>
    <row r="24" spans="1:4" ht="13.2" customHeight="1">
      <c r="A24" s="53" t="s">
        <v>22</v>
      </c>
      <c r="B24" s="57" t="s">
        <v>149</v>
      </c>
      <c r="C24" s="55" t="s">
        <v>5</v>
      </c>
      <c r="D24" s="5"/>
    </row>
  </sheetData>
  <autoFilter ref="A1:C24"/>
  <customSheetViews>
    <customSheetView guid="{255FEFE7-FC04-4375-8A22-0FBF64F0A898}" showGridLines="0" showAutoFilter="1" state="hidden">
      <selection activeCell="B25" sqref="B25"/>
      <pageMargins left="0.7" right="0.7" top="0.75" bottom="0.75" header="0.3" footer="0.3"/>
      <pageSetup orientation="portrait" r:id="rId1"/>
      <autoFilter ref="A1:G40">
        <sortState ref="A2:F40">
          <sortCondition ref="A1"/>
        </sortState>
      </autoFilter>
    </customSheetView>
    <customSheetView guid="{65F80B82-DC39-4D8B-973F-4EC7E4589424}" showGridLines="0" showAutoFilter="1" state="hidden">
      <selection activeCell="B7" sqref="B7"/>
      <pageMargins left="0.7" right="0.7" top="0.75" bottom="0.75" header="0.3" footer="0.3"/>
      <pageSetup orientation="portrait" r:id="rId2"/>
      <autoFilter ref="A1:G40">
        <sortState ref="A2:F40">
          <sortCondition ref="A1"/>
        </sortState>
      </autoFilter>
    </customSheetView>
  </customSheetViews>
  <conditionalFormatting sqref="B2:B24">
    <cfRule type="duplicateValues" dxfId="46" priority="1032"/>
  </conditionalFormatting>
  <pageMargins left="0.7" right="0.7" top="0.75" bottom="0.75" header="0.3" footer="0.3"/>
  <pageSetup orientation="portrait" r:id="rId3"/>
  <customProperties>
    <customPr name="layoutContexts" r:id="rId4"/>
  </customProperties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3"/>
  </sheetPr>
  <dimension ref="A1:W55"/>
  <sheetViews>
    <sheetView showGridLines="0" zoomScale="120" zoomScaleNormal="120" workbookViewId="0">
      <pane xSplit="7" ySplit="2" topLeftCell="H41" activePane="bottomRight" state="frozen"/>
      <selection activeCell="D1" sqref="D1"/>
      <selection pane="topRight" activeCell="H1" sqref="H1"/>
      <selection pane="bottomLeft" activeCell="D3" sqref="D3"/>
      <selection pane="bottomRight" activeCell="H56" sqref="H56"/>
    </sheetView>
  </sheetViews>
  <sheetFormatPr defaultColWidth="8.88671875" defaultRowHeight="10.199999999999999" outlineLevelCol="1"/>
  <cols>
    <col min="1" max="1" width="8.6640625" style="22" customWidth="1" outlineLevel="1"/>
    <col min="2" max="2" width="17" style="22" customWidth="1" outlineLevel="1"/>
    <col min="3" max="3" width="8.88671875" style="22" customWidth="1" outlineLevel="1"/>
    <col min="4" max="4" width="9.33203125" style="22" bestFit="1" customWidth="1"/>
    <col min="5" max="5" width="20.6640625" style="22" bestFit="1" customWidth="1"/>
    <col min="6" max="6" width="20.33203125" style="22" customWidth="1"/>
    <col min="7" max="7" width="16.109375" style="22" customWidth="1"/>
    <col min="8" max="19" width="8.109375" style="22" customWidth="1"/>
    <col min="20" max="20" width="10.5546875" style="22" customWidth="1"/>
    <col min="21" max="21" width="3.5546875" style="22" customWidth="1"/>
    <col min="22" max="16384" width="8.88671875" style="22"/>
  </cols>
  <sheetData>
    <row r="1" spans="1:23" s="49" customFormat="1" ht="15" customHeight="1">
      <c r="H1" s="59"/>
      <c r="I1" s="60"/>
      <c r="J1" s="60"/>
      <c r="K1" s="60"/>
      <c r="L1" s="60"/>
      <c r="M1" s="61" t="s">
        <v>38</v>
      </c>
      <c r="N1" s="60"/>
      <c r="O1" s="60"/>
      <c r="P1" s="60"/>
      <c r="Q1" s="60"/>
      <c r="R1" s="60"/>
      <c r="S1" s="60"/>
      <c r="T1" s="62"/>
    </row>
    <row r="2" spans="1:23" s="49" customFormat="1" ht="14.4" customHeight="1">
      <c r="A2" s="47" t="s">
        <v>164</v>
      </c>
      <c r="B2" s="47" t="s">
        <v>35</v>
      </c>
      <c r="C2" s="47" t="s">
        <v>28</v>
      </c>
      <c r="D2" s="48" t="s">
        <v>2</v>
      </c>
      <c r="E2" s="48" t="s">
        <v>16</v>
      </c>
      <c r="F2" s="48" t="s">
        <v>19</v>
      </c>
      <c r="G2" s="48" t="s">
        <v>21</v>
      </c>
      <c r="H2" s="63">
        <v>1</v>
      </c>
      <c r="I2" s="63">
        <v>2</v>
      </c>
      <c r="J2" s="63">
        <v>3</v>
      </c>
      <c r="K2" s="63">
        <v>4</v>
      </c>
      <c r="L2" s="63">
        <v>5</v>
      </c>
      <c r="M2" s="63">
        <v>6</v>
      </c>
      <c r="N2" s="63">
        <v>7</v>
      </c>
      <c r="O2" s="63">
        <v>8</v>
      </c>
      <c r="P2" s="63">
        <v>9</v>
      </c>
      <c r="Q2" s="63">
        <v>10</v>
      </c>
      <c r="R2" s="63">
        <v>11</v>
      </c>
      <c r="S2" s="63">
        <v>12</v>
      </c>
      <c r="T2" s="63">
        <v>2019</v>
      </c>
      <c r="V2" s="94" t="str">
        <f>CONCATENATE("Month ",Matrix_!Q3)</f>
        <v>Month YtD</v>
      </c>
      <c r="W2" s="94" t="s">
        <v>119</v>
      </c>
    </row>
    <row r="3" spans="1:23" ht="14.4" customHeight="1">
      <c r="A3" s="8" t="str">
        <f t="shared" ref="A3:A34" si="0">IFERROR(VLOOKUP($E3,cc,2,0),"")</f>
        <v>PIPAR</v>
      </c>
      <c r="B3" s="9" t="str">
        <f>IFERROR(VLOOKUP($F3,master2!$A$1:$C$24,3,0),"")</f>
        <v>PRODUCTION SUPPLIES</v>
      </c>
      <c r="C3" s="9" t="str">
        <f>INDEX(master1!$B$2:B6,MATCH(Budget!D3,dep,0))</f>
        <v>Morgan F</v>
      </c>
      <c r="D3" s="10" t="s">
        <v>42</v>
      </c>
      <c r="E3" s="10" t="s">
        <v>66</v>
      </c>
      <c r="F3" s="17" t="s">
        <v>33</v>
      </c>
      <c r="G3" s="17" t="s">
        <v>163</v>
      </c>
      <c r="H3" s="18">
        <v>6000</v>
      </c>
      <c r="I3" s="18">
        <v>5000</v>
      </c>
      <c r="J3" s="18">
        <v>7000</v>
      </c>
      <c r="K3" s="18">
        <v>8000</v>
      </c>
      <c r="L3" s="18">
        <v>6907.5</v>
      </c>
      <c r="M3" s="18">
        <v>6907.5</v>
      </c>
      <c r="N3" s="18">
        <v>6907.5</v>
      </c>
      <c r="O3" s="18">
        <v>8000</v>
      </c>
      <c r="P3" s="18">
        <v>8000</v>
      </c>
      <c r="Q3" s="18">
        <v>8000</v>
      </c>
      <c r="R3" s="18">
        <v>8000</v>
      </c>
      <c r="S3" s="18">
        <v>8000</v>
      </c>
      <c r="T3" s="64">
        <f>SUM(H3:S3)</f>
        <v>86722.5</v>
      </c>
      <c r="V3" s="18">
        <f t="shared" ref="V3:V34" si="1">SUMPRODUCT(H3:S3,$H$54:$S$54)</f>
        <v>0</v>
      </c>
      <c r="W3" s="18">
        <f t="shared" ref="W3:W34" si="2">SUMPRODUCT(H3:S3,$H$55:$S$55)</f>
        <v>26000</v>
      </c>
    </row>
    <row r="4" spans="1:23" ht="14.4" customHeight="1">
      <c r="A4" s="8" t="str">
        <f t="shared" si="0"/>
        <v>PIPAR</v>
      </c>
      <c r="B4" s="9" t="str">
        <f>IFERROR(VLOOKUP($F4,master2!$A$1:$C$24,3,0),"")</f>
        <v>PRODUCTION SUPPLIES</v>
      </c>
      <c r="C4" s="9" t="str">
        <f>INDEX(master1!$B$2:B13,MATCH(Budget!D4,dep,0))</f>
        <v>Morgan F</v>
      </c>
      <c r="D4" s="10" t="s">
        <v>42</v>
      </c>
      <c r="E4" s="10" t="s">
        <v>66</v>
      </c>
      <c r="F4" s="17" t="s">
        <v>33</v>
      </c>
      <c r="G4" s="10" t="s">
        <v>162</v>
      </c>
      <c r="H4" s="18">
        <v>3420.5</v>
      </c>
      <c r="I4" s="18">
        <v>3420.5</v>
      </c>
      <c r="J4" s="18">
        <v>3420.5</v>
      </c>
      <c r="K4" s="18">
        <v>3420.5</v>
      </c>
      <c r="L4" s="18">
        <v>3420.5</v>
      </c>
      <c r="M4" s="18">
        <v>3420.5</v>
      </c>
      <c r="N4" s="18">
        <v>3420.5</v>
      </c>
      <c r="O4" s="18">
        <v>3420.5</v>
      </c>
      <c r="P4" s="18">
        <v>3420.5</v>
      </c>
      <c r="Q4" s="18">
        <v>3420.5</v>
      </c>
      <c r="R4" s="18">
        <v>3420.5</v>
      </c>
      <c r="S4" s="18">
        <v>3420.5</v>
      </c>
      <c r="T4" s="64">
        <f t="shared" ref="T4:T51" si="3">SUM(H4:S4)</f>
        <v>41046</v>
      </c>
      <c r="V4" s="18">
        <f t="shared" si="1"/>
        <v>0</v>
      </c>
      <c r="W4" s="18">
        <f t="shared" si="2"/>
        <v>13682</v>
      </c>
    </row>
    <row r="5" spans="1:23" ht="14.4" customHeight="1">
      <c r="A5" s="8" t="str">
        <f t="shared" si="0"/>
        <v>PIPAR</v>
      </c>
      <c r="B5" s="9" t="str">
        <f>IFERROR(VLOOKUP($F5,master2!$A$1:$C$24,3,0),"")</f>
        <v>PRODUCTION SUPPLIES</v>
      </c>
      <c r="C5" s="9" t="str">
        <f>INDEX(master1!$B$2:B13,MATCH(Budget!D5,dep,0))</f>
        <v>Morgan F</v>
      </c>
      <c r="D5" s="10" t="s">
        <v>42</v>
      </c>
      <c r="E5" s="10" t="s">
        <v>66</v>
      </c>
      <c r="F5" s="17" t="s">
        <v>33</v>
      </c>
      <c r="G5" s="10" t="s">
        <v>95</v>
      </c>
      <c r="H5" s="18">
        <v>5763</v>
      </c>
      <c r="I5" s="18">
        <v>5763</v>
      </c>
      <c r="J5" s="18">
        <v>5763</v>
      </c>
      <c r="K5" s="18">
        <v>5763</v>
      </c>
      <c r="L5" s="18">
        <v>5763</v>
      </c>
      <c r="M5" s="18">
        <v>5763</v>
      </c>
      <c r="N5" s="18">
        <v>5763</v>
      </c>
      <c r="O5" s="18">
        <v>5763</v>
      </c>
      <c r="P5" s="18">
        <v>5763</v>
      </c>
      <c r="Q5" s="18">
        <v>5763</v>
      </c>
      <c r="R5" s="18">
        <v>5763</v>
      </c>
      <c r="S5" s="18">
        <v>5763</v>
      </c>
      <c r="T5" s="64">
        <f t="shared" si="3"/>
        <v>69156</v>
      </c>
      <c r="V5" s="18">
        <f t="shared" si="1"/>
        <v>0</v>
      </c>
      <c r="W5" s="18">
        <f t="shared" si="2"/>
        <v>23052</v>
      </c>
    </row>
    <row r="6" spans="1:23" ht="14.4" customHeight="1">
      <c r="A6" s="8" t="str">
        <f t="shared" si="0"/>
        <v>PSGEN</v>
      </c>
      <c r="B6" s="9" t="str">
        <f>IFERROR(VLOOKUP($F6,master2!$A$1:$C$24,3,0),"")</f>
        <v>STATIONERY</v>
      </c>
      <c r="C6" s="9" t="str">
        <f>INDEX(master1!$B$2:B7,MATCH(Budget!D6,dep,0))</f>
        <v>Morgan F</v>
      </c>
      <c r="D6" s="10" t="s">
        <v>42</v>
      </c>
      <c r="E6" s="10" t="s">
        <v>53</v>
      </c>
      <c r="F6" s="17" t="s">
        <v>7</v>
      </c>
      <c r="G6" s="10" t="s">
        <v>25</v>
      </c>
      <c r="H6" s="18">
        <v>549.5</v>
      </c>
      <c r="I6" s="18">
        <v>549.5</v>
      </c>
      <c r="J6" s="18">
        <v>549.5</v>
      </c>
      <c r="K6" s="18">
        <v>549.5</v>
      </c>
      <c r="L6" s="18">
        <v>549.5</v>
      </c>
      <c r="M6" s="18">
        <v>549.5</v>
      </c>
      <c r="N6" s="18">
        <v>549.5</v>
      </c>
      <c r="O6" s="18">
        <v>549.5</v>
      </c>
      <c r="P6" s="18">
        <v>549.5</v>
      </c>
      <c r="Q6" s="18">
        <v>549.5</v>
      </c>
      <c r="R6" s="18">
        <v>549.5</v>
      </c>
      <c r="S6" s="18">
        <v>549.5</v>
      </c>
      <c r="T6" s="64">
        <f t="shared" si="3"/>
        <v>6594</v>
      </c>
      <c r="V6" s="18">
        <f t="shared" si="1"/>
        <v>0</v>
      </c>
      <c r="W6" s="18">
        <f t="shared" si="2"/>
        <v>2198</v>
      </c>
    </row>
    <row r="7" spans="1:23" ht="14.4" customHeight="1">
      <c r="A7" s="8" t="str">
        <f t="shared" si="0"/>
        <v>PSGEN</v>
      </c>
      <c r="B7" s="9" t="str">
        <f>IFERROR(VLOOKUP($F7,master2!$A$1:$C$24,3,0),"")</f>
        <v>SPARE PARTS</v>
      </c>
      <c r="C7" s="9" t="str">
        <f>INDEX(master1!$B$2:B8,MATCH(Budget!D7,dep,0))</f>
        <v>Morgan F</v>
      </c>
      <c r="D7" s="10" t="s">
        <v>42</v>
      </c>
      <c r="E7" s="10" t="s">
        <v>53</v>
      </c>
      <c r="F7" s="17" t="s">
        <v>89</v>
      </c>
      <c r="G7" s="17"/>
      <c r="H7" s="18">
        <v>2565</v>
      </c>
      <c r="I7" s="18">
        <v>2565</v>
      </c>
      <c r="J7" s="18">
        <v>2565</v>
      </c>
      <c r="K7" s="18">
        <v>2565</v>
      </c>
      <c r="L7" s="18">
        <v>2565</v>
      </c>
      <c r="M7" s="18">
        <v>2565</v>
      </c>
      <c r="N7" s="18">
        <v>2565</v>
      </c>
      <c r="O7" s="18">
        <v>2565</v>
      </c>
      <c r="P7" s="18">
        <v>2565</v>
      </c>
      <c r="Q7" s="18">
        <v>2565</v>
      </c>
      <c r="R7" s="18">
        <v>2565</v>
      </c>
      <c r="S7" s="18">
        <v>2565</v>
      </c>
      <c r="T7" s="64">
        <f t="shared" si="3"/>
        <v>30780</v>
      </c>
      <c r="V7" s="18">
        <f t="shared" si="1"/>
        <v>0</v>
      </c>
      <c r="W7" s="18">
        <f t="shared" si="2"/>
        <v>10260</v>
      </c>
    </row>
    <row r="8" spans="1:23" ht="14.4" customHeight="1">
      <c r="A8" s="8" t="str">
        <f t="shared" si="0"/>
        <v>PSGEN</v>
      </c>
      <c r="B8" s="9" t="str">
        <f>IFERROR(VLOOKUP($F8,master2!$A$1:$C$24,3,0),"")</f>
        <v>TRAVEL EXPENSES</v>
      </c>
      <c r="C8" s="9" t="str">
        <f>INDEX(master1!$B$2:B9,MATCH(Budget!D8,dep,0))</f>
        <v>Morgan F</v>
      </c>
      <c r="D8" s="10" t="s">
        <v>42</v>
      </c>
      <c r="E8" s="10" t="s">
        <v>53</v>
      </c>
      <c r="F8" s="17" t="s">
        <v>10</v>
      </c>
      <c r="G8" s="10"/>
      <c r="H8" s="18">
        <v>1011.5</v>
      </c>
      <c r="I8" s="18">
        <v>0</v>
      </c>
      <c r="J8" s="18">
        <v>1011.5</v>
      </c>
      <c r="K8" s="18">
        <v>0</v>
      </c>
      <c r="L8" s="18">
        <v>1011.5</v>
      </c>
      <c r="M8" s="18">
        <v>0</v>
      </c>
      <c r="N8" s="18">
        <v>1011.5</v>
      </c>
      <c r="O8" s="18">
        <v>0</v>
      </c>
      <c r="P8" s="18">
        <v>1011.5</v>
      </c>
      <c r="Q8" s="18">
        <v>0</v>
      </c>
      <c r="R8" s="18">
        <v>1011.5</v>
      </c>
      <c r="S8" s="18">
        <v>0</v>
      </c>
      <c r="T8" s="64">
        <f t="shared" si="3"/>
        <v>6069</v>
      </c>
      <c r="V8" s="18">
        <f t="shared" si="1"/>
        <v>0</v>
      </c>
      <c r="W8" s="18">
        <f t="shared" si="2"/>
        <v>2023</v>
      </c>
    </row>
    <row r="9" spans="1:23" ht="14.4" customHeight="1">
      <c r="A9" s="8" t="str">
        <f>IFERROR(VLOOKUP($E9,cc,2,0),"")</f>
        <v>MIPAR</v>
      </c>
      <c r="B9" s="9" t="str">
        <f>IFERROR(VLOOKUP($F9,master2!$A$1:$C$24,3,0),"")</f>
        <v>SPARE PARTS</v>
      </c>
      <c r="C9" s="9" t="str">
        <f>INDEX(master1!$B$2:B32,MATCH(Budget!D9,dep,0))</f>
        <v>Joaquin P</v>
      </c>
      <c r="D9" s="10" t="s">
        <v>20</v>
      </c>
      <c r="E9" s="10" t="s">
        <v>61</v>
      </c>
      <c r="F9" s="10" t="s">
        <v>88</v>
      </c>
      <c r="G9" s="17" t="s">
        <v>98</v>
      </c>
      <c r="H9" s="18">
        <v>54910</v>
      </c>
      <c r="I9" s="18">
        <v>54910</v>
      </c>
      <c r="J9" s="18">
        <v>61412.5</v>
      </c>
      <c r="K9" s="18">
        <v>54910</v>
      </c>
      <c r="L9" s="18">
        <v>54910</v>
      </c>
      <c r="M9" s="18">
        <v>61412.5</v>
      </c>
      <c r="N9" s="18">
        <v>54910</v>
      </c>
      <c r="O9" s="18">
        <v>54910</v>
      </c>
      <c r="P9" s="18">
        <v>61412.5</v>
      </c>
      <c r="Q9" s="18">
        <v>54910</v>
      </c>
      <c r="R9" s="18">
        <v>54910</v>
      </c>
      <c r="S9" s="18">
        <v>61412.5</v>
      </c>
      <c r="T9" s="64">
        <f>SUM(H9:S9)</f>
        <v>684930</v>
      </c>
      <c r="V9" s="18">
        <f t="shared" si="1"/>
        <v>0</v>
      </c>
      <c r="W9" s="18">
        <f t="shared" si="2"/>
        <v>226142.5</v>
      </c>
    </row>
    <row r="10" spans="1:23" ht="14.4" customHeight="1">
      <c r="A10" s="8" t="str">
        <f>IFERROR(VLOOKUP($E10,cc,2,0),"")</f>
        <v>MIWAR</v>
      </c>
      <c r="B10" s="9" t="str">
        <f>IFERROR(VLOOKUP($F10,master2!$A$1:$C$24,3,0),"")</f>
        <v>SPARE PARTS</v>
      </c>
      <c r="C10" s="9" t="str">
        <f>INDEX(master1!$B$2:B33,MATCH(Budget!D10,dep,0))</f>
        <v>Joaquin P</v>
      </c>
      <c r="D10" s="10" t="s">
        <v>20</v>
      </c>
      <c r="E10" s="10" t="s">
        <v>59</v>
      </c>
      <c r="F10" s="10" t="s">
        <v>88</v>
      </c>
      <c r="G10" s="10" t="s">
        <v>99</v>
      </c>
      <c r="H10" s="18">
        <v>46691.75</v>
      </c>
      <c r="I10" s="18">
        <v>46691.75</v>
      </c>
      <c r="J10" s="18">
        <v>46691.75</v>
      </c>
      <c r="K10" s="18">
        <v>46691.75</v>
      </c>
      <c r="L10" s="18">
        <v>46691.75</v>
      </c>
      <c r="M10" s="18">
        <v>46691.75</v>
      </c>
      <c r="N10" s="18">
        <v>46691.75</v>
      </c>
      <c r="O10" s="18">
        <v>46691.75</v>
      </c>
      <c r="P10" s="18">
        <v>46691.75</v>
      </c>
      <c r="Q10" s="18">
        <v>46691.75</v>
      </c>
      <c r="R10" s="18">
        <v>46691.75</v>
      </c>
      <c r="S10" s="18">
        <v>68637.5</v>
      </c>
      <c r="T10" s="64">
        <f>SUM(H10:S10)</f>
        <v>582246.75</v>
      </c>
      <c r="V10" s="18">
        <f t="shared" si="1"/>
        <v>0</v>
      </c>
      <c r="W10" s="18">
        <f t="shared" si="2"/>
        <v>186767</v>
      </c>
    </row>
    <row r="11" spans="1:23" ht="14.4" customHeight="1">
      <c r="A11" s="8" t="str">
        <f>IFERROR(VLOOKUP($E11,cc,2,0),"")</f>
        <v>MICAR</v>
      </c>
      <c r="B11" s="9" t="str">
        <f>IFERROR(VLOOKUP($F11,master2!$A$1:$C$24,3,0),"")</f>
        <v>SPARE PARTS</v>
      </c>
      <c r="C11" s="9" t="str">
        <f>INDEX(master1!$B$2:B34,MATCH(Budget!D11,dep,0))</f>
        <v>Joaquin P</v>
      </c>
      <c r="D11" s="10" t="s">
        <v>20</v>
      </c>
      <c r="E11" s="10" t="s">
        <v>60</v>
      </c>
      <c r="F11" s="10" t="s">
        <v>88</v>
      </c>
      <c r="G11" s="10" t="s">
        <v>100</v>
      </c>
      <c r="H11" s="18">
        <v>65530.75</v>
      </c>
      <c r="I11" s="18">
        <v>65530.75</v>
      </c>
      <c r="J11" s="18">
        <v>65530.75</v>
      </c>
      <c r="K11" s="18">
        <v>65530.75</v>
      </c>
      <c r="L11" s="18">
        <v>65530.75</v>
      </c>
      <c r="M11" s="18">
        <v>65530.75</v>
      </c>
      <c r="N11" s="18">
        <v>65530.75</v>
      </c>
      <c r="O11" s="18">
        <v>65530.75</v>
      </c>
      <c r="P11" s="18">
        <v>65530.75</v>
      </c>
      <c r="Q11" s="18">
        <v>65530.75</v>
      </c>
      <c r="R11" s="18">
        <v>65530.75</v>
      </c>
      <c r="S11" s="18">
        <v>68637.5</v>
      </c>
      <c r="T11" s="64">
        <f>SUM(H11:S11)</f>
        <v>789475.75</v>
      </c>
      <c r="V11" s="18">
        <f t="shared" si="1"/>
        <v>0</v>
      </c>
      <c r="W11" s="18">
        <f t="shared" si="2"/>
        <v>262123</v>
      </c>
    </row>
    <row r="12" spans="1:23" ht="14.4" customHeight="1">
      <c r="A12" s="8" t="str">
        <f>IFERROR(VLOOKUP($E12,cc,2,0),"")</f>
        <v>MSGEN</v>
      </c>
      <c r="B12" s="9" t="str">
        <f>IFERROR(VLOOKUP($F12,master2!$A$1:$C$24,3,0),"")</f>
        <v>SPARE PARTS</v>
      </c>
      <c r="C12" s="9" t="str">
        <f>INDEX(master1!$B$2:B31,MATCH(Budget!D12,dep,0))</f>
        <v>Joaquin P</v>
      </c>
      <c r="D12" s="10" t="s">
        <v>20</v>
      </c>
      <c r="E12" s="10" t="s">
        <v>67</v>
      </c>
      <c r="F12" s="17" t="s">
        <v>89</v>
      </c>
      <c r="G12" s="10" t="s">
        <v>97</v>
      </c>
      <c r="H12" s="18">
        <v>2167.5</v>
      </c>
      <c r="I12" s="18">
        <v>2167.5</v>
      </c>
      <c r="J12" s="18">
        <v>2167.5</v>
      </c>
      <c r="K12" s="18">
        <v>2167.5</v>
      </c>
      <c r="L12" s="18">
        <v>2167.5</v>
      </c>
      <c r="M12" s="18">
        <v>2167.5</v>
      </c>
      <c r="N12" s="18">
        <v>2167.5</v>
      </c>
      <c r="O12" s="18">
        <v>2167.5</v>
      </c>
      <c r="P12" s="18">
        <v>2167.5</v>
      </c>
      <c r="Q12" s="18">
        <v>2167.5</v>
      </c>
      <c r="R12" s="18">
        <v>2167.5</v>
      </c>
      <c r="S12" s="18">
        <v>2167.5</v>
      </c>
      <c r="T12" s="64">
        <f>SUM(H12:S12)</f>
        <v>26010</v>
      </c>
      <c r="V12" s="18">
        <f t="shared" si="1"/>
        <v>0</v>
      </c>
      <c r="W12" s="18">
        <f t="shared" si="2"/>
        <v>8670</v>
      </c>
    </row>
    <row r="13" spans="1:23" ht="14.4" customHeight="1">
      <c r="A13" s="8" t="str">
        <f>IFERROR(VLOOKUP($E13,cc,2,0),"")</f>
        <v>MIPAR</v>
      </c>
      <c r="B13" s="9" t="str">
        <f>IFERROR(VLOOKUP($F13,master2!$A$1:$C$24,3,0),"")</f>
        <v>REP &amp; MAINTENANCE SERVICES</v>
      </c>
      <c r="C13" s="9" t="str">
        <f>INDEX(master1!$B$2:B24,MATCH(Budget!D13,dep,0))</f>
        <v>Joaquin P</v>
      </c>
      <c r="D13" s="10" t="s">
        <v>20</v>
      </c>
      <c r="E13" s="10" t="s">
        <v>61</v>
      </c>
      <c r="F13" s="10" t="s">
        <v>90</v>
      </c>
      <c r="G13" s="10" t="s">
        <v>124</v>
      </c>
      <c r="H13" s="18">
        <v>0</v>
      </c>
      <c r="I13" s="18">
        <v>57800</v>
      </c>
      <c r="J13" s="18">
        <v>0</v>
      </c>
      <c r="K13" s="18">
        <v>0</v>
      </c>
      <c r="L13" s="18">
        <v>0</v>
      </c>
      <c r="M13" s="18">
        <v>0</v>
      </c>
      <c r="N13" s="18">
        <v>86700</v>
      </c>
      <c r="O13" s="18">
        <v>86700</v>
      </c>
      <c r="P13" s="18">
        <v>0</v>
      </c>
      <c r="Q13" s="18">
        <v>0</v>
      </c>
      <c r="R13" s="18">
        <v>0</v>
      </c>
      <c r="S13" s="18">
        <v>0</v>
      </c>
      <c r="T13" s="64">
        <f>SUM(H13:S13)</f>
        <v>231200</v>
      </c>
      <c r="V13" s="18">
        <f t="shared" si="1"/>
        <v>0</v>
      </c>
      <c r="W13" s="18">
        <f t="shared" si="2"/>
        <v>57800</v>
      </c>
    </row>
    <row r="14" spans="1:23" ht="14.4" customHeight="1">
      <c r="A14" s="8" t="str">
        <f t="shared" si="0"/>
        <v>MSGEN</v>
      </c>
      <c r="B14" s="9" t="str">
        <f>IFERROR(VLOOKUP($F14,master2!$A$1:$C$24,3,0),"")</f>
        <v>REP &amp; MAINTENANCE SERVICES</v>
      </c>
      <c r="C14" s="9" t="str">
        <f>INDEX(master1!$B$2:B24,MATCH(Budget!D14,dep,0))</f>
        <v>Joaquin P</v>
      </c>
      <c r="D14" s="10" t="s">
        <v>20</v>
      </c>
      <c r="E14" s="10" t="s">
        <v>67</v>
      </c>
      <c r="F14" s="10" t="s">
        <v>91</v>
      </c>
      <c r="G14" s="10" t="s">
        <v>123</v>
      </c>
      <c r="H14" s="18">
        <v>11329</v>
      </c>
      <c r="I14" s="18">
        <v>5664.5</v>
      </c>
      <c r="J14" s="18">
        <v>5057.5</v>
      </c>
      <c r="K14" s="18">
        <v>3742.75</v>
      </c>
      <c r="L14" s="18">
        <v>9811.75</v>
      </c>
      <c r="M14" s="18">
        <v>5057.5</v>
      </c>
      <c r="N14" s="18">
        <v>3742.75</v>
      </c>
      <c r="O14" s="18">
        <v>9811.75</v>
      </c>
      <c r="P14" s="18">
        <v>8496.75</v>
      </c>
      <c r="Q14" s="18">
        <v>3742.75</v>
      </c>
      <c r="R14" s="18">
        <v>2225.5</v>
      </c>
      <c r="S14" s="18">
        <v>12643.75</v>
      </c>
      <c r="T14" s="64">
        <f t="shared" si="3"/>
        <v>81326.25</v>
      </c>
      <c r="V14" s="18">
        <f t="shared" si="1"/>
        <v>0</v>
      </c>
      <c r="W14" s="18">
        <f t="shared" si="2"/>
        <v>25793.75</v>
      </c>
    </row>
    <row r="15" spans="1:23" ht="14.4" customHeight="1">
      <c r="A15" s="8" t="str">
        <f t="shared" si="0"/>
        <v>MSGEN</v>
      </c>
      <c r="B15" s="9" t="str">
        <f>IFERROR(VLOOKUP($F15,master2!$A$1:$C$24,3,0),"")</f>
        <v>OTHER EXTERNAL SERVICES</v>
      </c>
      <c r="C15" s="9" t="str">
        <f>INDEX(master1!$B$2:B28,MATCH(Budget!D15,dep,0))</f>
        <v>Joaquin P</v>
      </c>
      <c r="D15" s="10" t="s">
        <v>20</v>
      </c>
      <c r="E15" s="10" t="s">
        <v>67</v>
      </c>
      <c r="F15" s="10" t="s">
        <v>9</v>
      </c>
      <c r="G15" s="10" t="s">
        <v>152</v>
      </c>
      <c r="H15" s="18">
        <v>5780</v>
      </c>
      <c r="I15" s="18">
        <v>5780</v>
      </c>
      <c r="J15" s="18">
        <v>5780</v>
      </c>
      <c r="K15" s="18">
        <v>5780</v>
      </c>
      <c r="L15" s="18">
        <v>5780</v>
      </c>
      <c r="M15" s="18">
        <v>5780</v>
      </c>
      <c r="N15" s="18">
        <v>5780</v>
      </c>
      <c r="O15" s="18">
        <v>5780</v>
      </c>
      <c r="P15" s="18">
        <v>5780</v>
      </c>
      <c r="Q15" s="18">
        <v>5780</v>
      </c>
      <c r="R15" s="18">
        <v>5780</v>
      </c>
      <c r="S15" s="18">
        <v>5780</v>
      </c>
      <c r="T15" s="64">
        <f t="shared" si="3"/>
        <v>69360</v>
      </c>
      <c r="V15" s="18">
        <f t="shared" si="1"/>
        <v>0</v>
      </c>
      <c r="W15" s="18">
        <f t="shared" si="2"/>
        <v>23120</v>
      </c>
    </row>
    <row r="16" spans="1:23" ht="14.4" customHeight="1">
      <c r="A16" s="8" t="str">
        <f t="shared" si="0"/>
        <v>MSGEN</v>
      </c>
      <c r="B16" s="9" t="str">
        <f>IFERROR(VLOOKUP($F16,master2!$A$1:$C$24,3,0),"")</f>
        <v>STATIONERY</v>
      </c>
      <c r="C16" s="9" t="str">
        <f>INDEX(master1!$B$2:B30,MATCH(Budget!D16,dep,0))</f>
        <v>Joaquin P</v>
      </c>
      <c r="D16" s="10" t="s">
        <v>20</v>
      </c>
      <c r="E16" s="10" t="s">
        <v>67</v>
      </c>
      <c r="F16" s="10" t="s">
        <v>7</v>
      </c>
      <c r="G16" s="17" t="s">
        <v>25</v>
      </c>
      <c r="H16" s="18">
        <v>433.5</v>
      </c>
      <c r="I16" s="18">
        <v>433.5</v>
      </c>
      <c r="J16" s="18">
        <v>433.5</v>
      </c>
      <c r="K16" s="18">
        <v>433.5</v>
      </c>
      <c r="L16" s="18">
        <v>433.5</v>
      </c>
      <c r="M16" s="18">
        <v>433.5</v>
      </c>
      <c r="N16" s="18">
        <v>433.5</v>
      </c>
      <c r="O16" s="18">
        <v>433.5</v>
      </c>
      <c r="P16" s="18">
        <v>433.5</v>
      </c>
      <c r="Q16" s="18">
        <v>433.5</v>
      </c>
      <c r="R16" s="18">
        <v>433.5</v>
      </c>
      <c r="S16" s="18">
        <v>433.5</v>
      </c>
      <c r="T16" s="64">
        <f t="shared" si="3"/>
        <v>5202</v>
      </c>
      <c r="V16" s="18">
        <f t="shared" si="1"/>
        <v>0</v>
      </c>
      <c r="W16" s="18">
        <f t="shared" si="2"/>
        <v>1734</v>
      </c>
    </row>
    <row r="17" spans="1:23" ht="14.4" customHeight="1">
      <c r="A17" s="8" t="str">
        <f t="shared" si="0"/>
        <v>PIGEN</v>
      </c>
      <c r="B17" s="9" t="str">
        <f>IFERROR(VLOOKUP($F17,master2!$A$1:$C$24,3,0),"")</f>
        <v>UTILITIES</v>
      </c>
      <c r="C17" s="9" t="str">
        <f>INDEX(master1!$B$2:B35,MATCH(Budget!D17,dep,0))</f>
        <v>Joaquin P</v>
      </c>
      <c r="D17" s="10" t="s">
        <v>20</v>
      </c>
      <c r="E17" s="10" t="s">
        <v>52</v>
      </c>
      <c r="F17" s="17" t="s">
        <v>92</v>
      </c>
      <c r="G17" s="10" t="s">
        <v>101</v>
      </c>
      <c r="H17" s="18">
        <v>148239.75</v>
      </c>
      <c r="I17" s="18">
        <v>113591.75</v>
      </c>
      <c r="J17" s="18">
        <v>96210.75</v>
      </c>
      <c r="K17" s="18">
        <v>99489.5</v>
      </c>
      <c r="L17" s="18">
        <v>80141.75</v>
      </c>
      <c r="M17" s="18">
        <v>70010.25</v>
      </c>
      <c r="N17" s="18">
        <v>85715.25</v>
      </c>
      <c r="O17" s="18">
        <v>89351.5</v>
      </c>
      <c r="P17" s="18">
        <v>90486.25</v>
      </c>
      <c r="Q17" s="18">
        <v>150723.5</v>
      </c>
      <c r="R17" s="18">
        <v>152506.25</v>
      </c>
      <c r="S17" s="18">
        <v>159646</v>
      </c>
      <c r="T17" s="64">
        <f t="shared" si="3"/>
        <v>1336112.5</v>
      </c>
      <c r="V17" s="18">
        <f t="shared" si="1"/>
        <v>0</v>
      </c>
      <c r="W17" s="18">
        <f t="shared" si="2"/>
        <v>457531.75</v>
      </c>
    </row>
    <row r="18" spans="1:23" ht="14.4" customHeight="1">
      <c r="A18" s="8" t="str">
        <f t="shared" si="0"/>
        <v>PIGEN</v>
      </c>
      <c r="B18" s="9" t="str">
        <f>IFERROR(VLOOKUP($F18,master2!$A$1:$C$24,3,0),"")</f>
        <v>UTILITIES</v>
      </c>
      <c r="C18" s="9" t="str">
        <f>INDEX(master1!$B$2:B37,MATCH(Budget!D18,dep,0))</f>
        <v>Joaquin P</v>
      </c>
      <c r="D18" s="10" t="s">
        <v>20</v>
      </c>
      <c r="E18" s="10" t="s">
        <v>52</v>
      </c>
      <c r="F18" s="10" t="s">
        <v>22</v>
      </c>
      <c r="G18" s="10" t="s">
        <v>102</v>
      </c>
      <c r="H18" s="18">
        <v>213150.75</v>
      </c>
      <c r="I18" s="18">
        <v>107921.5</v>
      </c>
      <c r="J18" s="18">
        <v>154948.25</v>
      </c>
      <c r="K18" s="18">
        <v>155241.75</v>
      </c>
      <c r="L18" s="18">
        <v>154897.25</v>
      </c>
      <c r="M18" s="18">
        <v>179199.5</v>
      </c>
      <c r="N18" s="18">
        <v>117745.75</v>
      </c>
      <c r="O18" s="18">
        <v>216249.5</v>
      </c>
      <c r="P18" s="18">
        <v>216249.5</v>
      </c>
      <c r="Q18" s="18">
        <v>216249.5</v>
      </c>
      <c r="R18" s="18">
        <v>216249.5</v>
      </c>
      <c r="S18" s="18">
        <v>216249.5</v>
      </c>
      <c r="T18" s="64">
        <f t="shared" si="3"/>
        <v>2164352.25</v>
      </c>
      <c r="V18" s="18">
        <f t="shared" si="1"/>
        <v>0</v>
      </c>
      <c r="W18" s="18">
        <f t="shared" si="2"/>
        <v>631262.25</v>
      </c>
    </row>
    <row r="19" spans="1:23" ht="14.4" customHeight="1">
      <c r="A19" s="8" t="str">
        <f t="shared" si="0"/>
        <v>PIGEN</v>
      </c>
      <c r="B19" s="9" t="str">
        <f>IFERROR(VLOOKUP($F19,master2!$A$1:$C$24,3,0),"")</f>
        <v>UTILITIES</v>
      </c>
      <c r="C19" s="9" t="str">
        <f>INDEX(master1!$B$2:B39,MATCH(Budget!D19,dep,0))</f>
        <v>Joaquin P</v>
      </c>
      <c r="D19" s="17" t="s">
        <v>20</v>
      </c>
      <c r="E19" s="10" t="s">
        <v>52</v>
      </c>
      <c r="F19" s="17" t="s">
        <v>92</v>
      </c>
      <c r="G19" s="17" t="s">
        <v>41</v>
      </c>
      <c r="H19" s="18">
        <v>21848.5</v>
      </c>
      <c r="I19" s="18">
        <v>21848.5</v>
      </c>
      <c r="J19" s="18">
        <v>21848.5</v>
      </c>
      <c r="K19" s="18">
        <v>21848.5</v>
      </c>
      <c r="L19" s="18">
        <v>21848.5</v>
      </c>
      <c r="M19" s="18">
        <v>21848.5</v>
      </c>
      <c r="N19" s="18">
        <v>21848.5</v>
      </c>
      <c r="O19" s="18">
        <v>21848.5</v>
      </c>
      <c r="P19" s="18">
        <v>21848.5</v>
      </c>
      <c r="Q19" s="18">
        <v>21848.5</v>
      </c>
      <c r="R19" s="18">
        <v>21848.5</v>
      </c>
      <c r="S19" s="18">
        <v>21848.5</v>
      </c>
      <c r="T19" s="64">
        <f t="shared" si="3"/>
        <v>262182</v>
      </c>
      <c r="V19" s="18">
        <f t="shared" si="1"/>
        <v>0</v>
      </c>
      <c r="W19" s="18">
        <f t="shared" si="2"/>
        <v>87394</v>
      </c>
    </row>
    <row r="20" spans="1:23" ht="14.4" customHeight="1">
      <c r="A20" s="8" t="str">
        <f t="shared" si="0"/>
        <v>MSGEN</v>
      </c>
      <c r="B20" s="9" t="str">
        <f>IFERROR(VLOOKUP($F20,master2!$A$1:$C$24,3,0),"")</f>
        <v>TRAVEL EXPENSES</v>
      </c>
      <c r="C20" s="9" t="str">
        <f>INDEX(master1!$B$2:B42,MATCH(Budget!D20,dep,0))</f>
        <v>Joaquin P</v>
      </c>
      <c r="D20" s="10" t="s">
        <v>20</v>
      </c>
      <c r="E20" s="10" t="s">
        <v>67</v>
      </c>
      <c r="F20" s="10" t="s">
        <v>10</v>
      </c>
      <c r="G20" s="10" t="s">
        <v>40</v>
      </c>
      <c r="H20" s="18">
        <v>1912</v>
      </c>
      <c r="I20" s="18">
        <v>0</v>
      </c>
      <c r="J20" s="18">
        <v>1912</v>
      </c>
      <c r="K20" s="18">
        <v>0</v>
      </c>
      <c r="L20" s="18">
        <v>1912</v>
      </c>
      <c r="M20" s="18">
        <v>0</v>
      </c>
      <c r="N20" s="18">
        <v>1912</v>
      </c>
      <c r="O20" s="18">
        <v>0</v>
      </c>
      <c r="P20" s="18">
        <v>1912</v>
      </c>
      <c r="Q20" s="18">
        <v>0</v>
      </c>
      <c r="R20" s="18">
        <v>1912</v>
      </c>
      <c r="S20" s="18">
        <v>0</v>
      </c>
      <c r="T20" s="64">
        <f t="shared" si="3"/>
        <v>11472</v>
      </c>
      <c r="V20" s="18">
        <f t="shared" si="1"/>
        <v>0</v>
      </c>
      <c r="W20" s="18">
        <f t="shared" si="2"/>
        <v>3824</v>
      </c>
    </row>
    <row r="21" spans="1:23" ht="14.4" customHeight="1">
      <c r="A21" s="8" t="str">
        <f t="shared" si="0"/>
        <v>LIGEN</v>
      </c>
      <c r="B21" s="9" t="str">
        <f>IFERROR(VLOOKUP($F21,master2!$A$1:$C$24,3,0),"")</f>
        <v>FREIGHT</v>
      </c>
      <c r="C21" s="9" t="str">
        <f>INDEX(master1!$B$2:B43,MATCH(Budget!D21,dep,0))</f>
        <v>María L</v>
      </c>
      <c r="D21" s="10" t="s">
        <v>49</v>
      </c>
      <c r="E21" s="10" t="s">
        <v>70</v>
      </c>
      <c r="F21" s="10" t="s">
        <v>94</v>
      </c>
      <c r="G21" s="19"/>
      <c r="H21" s="18">
        <v>376019</v>
      </c>
      <c r="I21" s="18">
        <v>375098.11111111101</v>
      </c>
      <c r="J21" s="18">
        <v>403082</v>
      </c>
      <c r="K21" s="18">
        <v>378082</v>
      </c>
      <c r="L21" s="18">
        <v>364177.11111111101</v>
      </c>
      <c r="M21" s="18">
        <v>354177.11111111101</v>
      </c>
      <c r="N21" s="18">
        <v>230399.55555555556</v>
      </c>
      <c r="O21" s="18">
        <v>374177.11111111112</v>
      </c>
      <c r="P21" s="18">
        <v>428082</v>
      </c>
      <c r="Q21" s="18">
        <v>464002.88888888888</v>
      </c>
      <c r="R21" s="18">
        <v>392114.11111111112</v>
      </c>
      <c r="S21" s="18">
        <v>344219.55555555556</v>
      </c>
      <c r="T21" s="64">
        <f t="shared" si="3"/>
        <v>4483630.555555555</v>
      </c>
      <c r="V21" s="18">
        <f t="shared" si="1"/>
        <v>0</v>
      </c>
      <c r="W21" s="18">
        <f t="shared" si="2"/>
        <v>1532281.111111111</v>
      </c>
    </row>
    <row r="22" spans="1:23" ht="14.4" customHeight="1">
      <c r="A22" s="8" t="str">
        <f t="shared" si="0"/>
        <v>LIGEN</v>
      </c>
      <c r="B22" s="9" t="str">
        <f>IFERROR(VLOOKUP($F22,master2!$A$1:$C$24,3,0),"")</f>
        <v>FREIGHT</v>
      </c>
      <c r="C22" s="9" t="str">
        <f>INDEX(master1!$B$2:B46,MATCH(Budget!D22,dep,0))</f>
        <v>María L</v>
      </c>
      <c r="D22" s="10" t="s">
        <v>49</v>
      </c>
      <c r="E22" s="10" t="s">
        <v>70</v>
      </c>
      <c r="F22" s="10" t="s">
        <v>93</v>
      </c>
      <c r="G22" s="10"/>
      <c r="H22" s="18">
        <v>58238.777777777781</v>
      </c>
      <c r="I22" s="18">
        <v>58238.777777777781</v>
      </c>
      <c r="J22" s="18">
        <v>58238.777777777781</v>
      </c>
      <c r="K22" s="18">
        <v>58238.777777777781</v>
      </c>
      <c r="L22" s="18">
        <v>58238.777777777781</v>
      </c>
      <c r="M22" s="18">
        <v>58238.777777777781</v>
      </c>
      <c r="N22" s="18">
        <v>58238.777777777781</v>
      </c>
      <c r="O22" s="18">
        <v>58238.777777777781</v>
      </c>
      <c r="P22" s="18">
        <v>58238.777777777781</v>
      </c>
      <c r="Q22" s="18">
        <v>58238.777777777781</v>
      </c>
      <c r="R22" s="18">
        <v>58238.777777777781</v>
      </c>
      <c r="S22" s="18">
        <v>58238.777777777781</v>
      </c>
      <c r="T22" s="64">
        <f t="shared" si="3"/>
        <v>698865.33333333314</v>
      </c>
      <c r="V22" s="18">
        <f t="shared" si="1"/>
        <v>0</v>
      </c>
      <c r="W22" s="18">
        <f t="shared" si="2"/>
        <v>232955.11111111112</v>
      </c>
    </row>
    <row r="23" spans="1:23" ht="14.4" customHeight="1">
      <c r="A23" s="8" t="str">
        <f t="shared" si="0"/>
        <v>LIGEN</v>
      </c>
      <c r="B23" s="9" t="str">
        <f>IFERROR(VLOOKUP($F23,master2!$A$1:$C$24,3,0),"")</f>
        <v>UTILITIES</v>
      </c>
      <c r="C23" s="9" t="str">
        <f>INDEX(master1!$B$2:B48,MATCH(Budget!D23,dep,0))</f>
        <v>María L</v>
      </c>
      <c r="D23" s="10" t="s">
        <v>49</v>
      </c>
      <c r="E23" s="10" t="s">
        <v>70</v>
      </c>
      <c r="F23" s="17" t="s">
        <v>92</v>
      </c>
      <c r="G23" s="10" t="s">
        <v>104</v>
      </c>
      <c r="H23" s="18">
        <v>24250</v>
      </c>
      <c r="I23" s="18">
        <v>24250</v>
      </c>
      <c r="J23" s="18">
        <v>24250</v>
      </c>
      <c r="K23" s="18">
        <v>24250</v>
      </c>
      <c r="L23" s="18">
        <v>24250</v>
      </c>
      <c r="M23" s="18">
        <v>24250</v>
      </c>
      <c r="N23" s="18">
        <v>24250</v>
      </c>
      <c r="O23" s="18">
        <v>24250</v>
      </c>
      <c r="P23" s="18">
        <v>24250</v>
      </c>
      <c r="Q23" s="18">
        <v>24250</v>
      </c>
      <c r="R23" s="18">
        <v>24250</v>
      </c>
      <c r="S23" s="18">
        <v>24250</v>
      </c>
      <c r="T23" s="64">
        <f t="shared" si="3"/>
        <v>291000</v>
      </c>
      <c r="V23" s="18">
        <f t="shared" si="1"/>
        <v>0</v>
      </c>
      <c r="W23" s="18">
        <f t="shared" si="2"/>
        <v>97000</v>
      </c>
    </row>
    <row r="24" spans="1:23" ht="14.4" customHeight="1">
      <c r="A24" s="8" t="str">
        <f t="shared" si="0"/>
        <v>LIGEN</v>
      </c>
      <c r="B24" s="9" t="str">
        <f>IFERROR(VLOOKUP($F24,master2!$A$1:$C$24,3,0),"")</f>
        <v>REP &amp; MAINTENANCE SERVICES</v>
      </c>
      <c r="C24" s="9" t="str">
        <f>INDEX(master1!$B$2:B49,MATCH(Budget!D24,dep,0))</f>
        <v>María L</v>
      </c>
      <c r="D24" s="10" t="s">
        <v>49</v>
      </c>
      <c r="E24" s="10" t="s">
        <v>70</v>
      </c>
      <c r="F24" s="10" t="s">
        <v>91</v>
      </c>
      <c r="G24" s="10" t="s">
        <v>103</v>
      </c>
      <c r="H24" s="18">
        <v>19420.888888888891</v>
      </c>
      <c r="I24" s="18">
        <v>19420.888888888891</v>
      </c>
      <c r="J24" s="18">
        <v>19420.888888888891</v>
      </c>
      <c r="K24" s="18">
        <v>19420.888888888891</v>
      </c>
      <c r="L24" s="18">
        <v>19420.888888888891</v>
      </c>
      <c r="M24" s="18">
        <v>19420.888888888891</v>
      </c>
      <c r="N24" s="18">
        <v>19420.888888888891</v>
      </c>
      <c r="O24" s="18">
        <v>19420.888888888891</v>
      </c>
      <c r="P24" s="18">
        <v>19420.888888888891</v>
      </c>
      <c r="Q24" s="18">
        <v>19420.888888888891</v>
      </c>
      <c r="R24" s="18">
        <v>19420.888888888891</v>
      </c>
      <c r="S24" s="18">
        <v>19420.888888888891</v>
      </c>
      <c r="T24" s="64">
        <f t="shared" si="3"/>
        <v>233050.66666666663</v>
      </c>
      <c r="V24" s="18">
        <f t="shared" si="1"/>
        <v>0</v>
      </c>
      <c r="W24" s="18">
        <f t="shared" si="2"/>
        <v>77683.555555555562</v>
      </c>
    </row>
    <row r="25" spans="1:23" ht="14.4" customHeight="1">
      <c r="A25" s="8" t="str">
        <f t="shared" si="0"/>
        <v>LIGEN</v>
      </c>
      <c r="B25" s="9" t="str">
        <f>IFERROR(VLOOKUP($F25,master2!$A$1:$C$24,3,0),"")</f>
        <v>RENT EXPENSES</v>
      </c>
      <c r="C25" s="9" t="str">
        <f>INDEX(master1!$B$2:B50,MATCH(Budget!D25,dep,0))</f>
        <v>María L</v>
      </c>
      <c r="D25" s="10" t="s">
        <v>49</v>
      </c>
      <c r="E25" s="10" t="s">
        <v>70</v>
      </c>
      <c r="F25" s="10" t="s">
        <v>0</v>
      </c>
      <c r="G25" s="10" t="s">
        <v>105</v>
      </c>
      <c r="H25" s="18">
        <v>51586.555555555555</v>
      </c>
      <c r="I25" s="18">
        <v>51586.555555555555</v>
      </c>
      <c r="J25" s="18">
        <v>51586.555555555555</v>
      </c>
      <c r="K25" s="18">
        <v>51586.555555555555</v>
      </c>
      <c r="L25" s="18">
        <v>51586.555555555555</v>
      </c>
      <c r="M25" s="18">
        <v>51586.555555555555</v>
      </c>
      <c r="N25" s="18">
        <v>51586.555555555555</v>
      </c>
      <c r="O25" s="18">
        <v>51586.555555555555</v>
      </c>
      <c r="P25" s="18">
        <v>51586.555555555555</v>
      </c>
      <c r="Q25" s="18">
        <v>51586.555555555555</v>
      </c>
      <c r="R25" s="18">
        <v>51586.555555555555</v>
      </c>
      <c r="S25" s="18">
        <v>51586.555555555555</v>
      </c>
      <c r="T25" s="64">
        <f t="shared" si="3"/>
        <v>619038.66666666663</v>
      </c>
      <c r="V25" s="18">
        <f t="shared" si="1"/>
        <v>0</v>
      </c>
      <c r="W25" s="18">
        <f t="shared" si="2"/>
        <v>206346.22222222222</v>
      </c>
    </row>
    <row r="26" spans="1:23" ht="14.4" customHeight="1">
      <c r="A26" s="8" t="str">
        <f t="shared" si="0"/>
        <v>LIGEN</v>
      </c>
      <c r="B26" s="9" t="str">
        <f>IFERROR(VLOOKUP($F26,master2!$A$1:$C$24,3,0),"")</f>
        <v>STATIONERY</v>
      </c>
      <c r="C26" s="9" t="str">
        <f>INDEX(master1!$B$2:B56,MATCH(Budget!D26,dep,0))</f>
        <v>María L</v>
      </c>
      <c r="D26" s="10" t="s">
        <v>49</v>
      </c>
      <c r="E26" s="10" t="s">
        <v>70</v>
      </c>
      <c r="F26" s="10" t="s">
        <v>7</v>
      </c>
      <c r="G26" s="10" t="s">
        <v>25</v>
      </c>
      <c r="H26" s="18">
        <v>1213.8888888888889</v>
      </c>
      <c r="I26" s="18">
        <v>1213.8888888888889</v>
      </c>
      <c r="J26" s="18">
        <v>1213.8888888888889</v>
      </c>
      <c r="K26" s="18">
        <v>1213.8888888888889</v>
      </c>
      <c r="L26" s="18">
        <v>1213.8888888888889</v>
      </c>
      <c r="M26" s="18">
        <v>1213.8888888888889</v>
      </c>
      <c r="N26" s="18">
        <v>1213.8888888888889</v>
      </c>
      <c r="O26" s="18">
        <v>1213.8888888888889</v>
      </c>
      <c r="P26" s="18">
        <v>1213.8888888888889</v>
      </c>
      <c r="Q26" s="18">
        <v>1213.8888888888889</v>
      </c>
      <c r="R26" s="18">
        <v>1213.8888888888889</v>
      </c>
      <c r="S26" s="18">
        <v>1213.8888888888889</v>
      </c>
      <c r="T26" s="64">
        <f t="shared" si="3"/>
        <v>14566.666666666666</v>
      </c>
      <c r="V26" s="18">
        <f t="shared" si="1"/>
        <v>0</v>
      </c>
      <c r="W26" s="18">
        <f t="shared" si="2"/>
        <v>4855.5555555555557</v>
      </c>
    </row>
    <row r="27" spans="1:23" ht="14.4" customHeight="1">
      <c r="A27" s="8" t="str">
        <f t="shared" si="0"/>
        <v>LIGEN</v>
      </c>
      <c r="B27" s="9" t="str">
        <f>IFERROR(VLOOKUP($F27,master2!$A$1:$C$24,3,0),"")</f>
        <v>TRAVEL EXPENSES</v>
      </c>
      <c r="C27" s="9" t="str">
        <f>INDEX(master1!$B$2:B59,MATCH(Budget!D27,dep,0))</f>
        <v>María L</v>
      </c>
      <c r="D27" s="10" t="s">
        <v>49</v>
      </c>
      <c r="E27" s="10" t="s">
        <v>70</v>
      </c>
      <c r="F27" s="19" t="s">
        <v>10</v>
      </c>
      <c r="G27" s="10" t="s">
        <v>40</v>
      </c>
      <c r="H27" s="18">
        <v>607</v>
      </c>
      <c r="I27" s="18">
        <v>607</v>
      </c>
      <c r="J27" s="18">
        <v>607</v>
      </c>
      <c r="K27" s="18">
        <v>607</v>
      </c>
      <c r="L27" s="18">
        <v>607</v>
      </c>
      <c r="M27" s="18">
        <v>607</v>
      </c>
      <c r="N27" s="18">
        <v>607</v>
      </c>
      <c r="O27" s="18">
        <v>607</v>
      </c>
      <c r="P27" s="18">
        <v>607</v>
      </c>
      <c r="Q27" s="18">
        <v>607</v>
      </c>
      <c r="R27" s="18">
        <v>607</v>
      </c>
      <c r="S27" s="18">
        <v>607</v>
      </c>
      <c r="T27" s="64">
        <f t="shared" si="3"/>
        <v>7284</v>
      </c>
      <c r="V27" s="18">
        <f t="shared" si="1"/>
        <v>0</v>
      </c>
      <c r="W27" s="18">
        <f t="shared" si="2"/>
        <v>2428</v>
      </c>
    </row>
    <row r="28" spans="1:23" ht="14.4" customHeight="1">
      <c r="A28" s="8" t="str">
        <f t="shared" si="0"/>
        <v>QSGEN</v>
      </c>
      <c r="B28" s="9" t="str">
        <f>IFERROR(VLOOKUP($F28,master2!$A$1:$C$24,3,0),"")</f>
        <v>SOFTWARE</v>
      </c>
      <c r="C28" s="9" t="str">
        <f>INDEX(master1!$B$2:B60,MATCH(Budget!D28,dep,0))</f>
        <v>Jennifer A</v>
      </c>
      <c r="D28" s="10" t="s">
        <v>1</v>
      </c>
      <c r="E28" s="10" t="s">
        <v>77</v>
      </c>
      <c r="F28" s="10" t="s">
        <v>3</v>
      </c>
      <c r="G28" s="10" t="s">
        <v>106</v>
      </c>
      <c r="H28" s="18">
        <v>0</v>
      </c>
      <c r="I28" s="18">
        <v>82538.444444444438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64">
        <f t="shared" si="3"/>
        <v>82538.444444444438</v>
      </c>
      <c r="V28" s="18">
        <f t="shared" si="1"/>
        <v>0</v>
      </c>
      <c r="W28" s="18">
        <f t="shared" si="2"/>
        <v>82538.444444444438</v>
      </c>
    </row>
    <row r="29" spans="1:23" ht="14.4" customHeight="1">
      <c r="A29" s="8" t="str">
        <f t="shared" si="0"/>
        <v>QSGEN</v>
      </c>
      <c r="B29" s="9" t="str">
        <f>IFERROR(VLOOKUP($F29,master2!$A$1:$C$24,3,0),"")</f>
        <v>OTHER EXTERNAL SERVICES</v>
      </c>
      <c r="C29" s="9" t="str">
        <f>INDEX(master1!$B$2:B61,MATCH(Budget!D29,dep,0))</f>
        <v>Jennifer A</v>
      </c>
      <c r="D29" s="10" t="s">
        <v>1</v>
      </c>
      <c r="E29" s="10" t="s">
        <v>77</v>
      </c>
      <c r="F29" s="10" t="s">
        <v>9</v>
      </c>
      <c r="G29" s="10" t="s">
        <v>107</v>
      </c>
      <c r="H29" s="18">
        <v>150000</v>
      </c>
      <c r="I29" s="18">
        <v>110000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204829</v>
      </c>
      <c r="Q29" s="18">
        <v>0</v>
      </c>
      <c r="R29" s="18">
        <v>0</v>
      </c>
      <c r="S29" s="18">
        <v>0</v>
      </c>
      <c r="T29" s="64">
        <f t="shared" si="3"/>
        <v>464829</v>
      </c>
      <c r="V29" s="18">
        <f t="shared" si="1"/>
        <v>0</v>
      </c>
      <c r="W29" s="18">
        <f t="shared" si="2"/>
        <v>260000</v>
      </c>
    </row>
    <row r="30" spans="1:23" ht="14.4" customHeight="1">
      <c r="A30" s="8" t="str">
        <f t="shared" si="0"/>
        <v>QSGEN</v>
      </c>
      <c r="B30" s="9" t="str">
        <f>IFERROR(VLOOKUP($F30,master2!$A$1:$C$24,3,0),"")</f>
        <v>STATIONERY</v>
      </c>
      <c r="C30" s="9" t="str">
        <f>INDEX(master1!$B$2:B65,MATCH(Budget!D30,dep,0))</f>
        <v>Jennifer A</v>
      </c>
      <c r="D30" s="10" t="s">
        <v>1</v>
      </c>
      <c r="E30" s="10" t="s">
        <v>77</v>
      </c>
      <c r="F30" s="10" t="s">
        <v>7</v>
      </c>
      <c r="G30" s="10" t="s">
        <v>24</v>
      </c>
      <c r="H30" s="18">
        <v>1366</v>
      </c>
      <c r="I30" s="18">
        <v>1366</v>
      </c>
      <c r="J30" s="18">
        <v>1366</v>
      </c>
      <c r="K30" s="18">
        <v>1366</v>
      </c>
      <c r="L30" s="18">
        <v>1366</v>
      </c>
      <c r="M30" s="18">
        <v>1366</v>
      </c>
      <c r="N30" s="18">
        <v>1366</v>
      </c>
      <c r="O30" s="18">
        <v>1366</v>
      </c>
      <c r="P30" s="18">
        <v>1366</v>
      </c>
      <c r="Q30" s="18">
        <v>1366</v>
      </c>
      <c r="R30" s="18">
        <v>1366</v>
      </c>
      <c r="S30" s="18">
        <v>1366</v>
      </c>
      <c r="T30" s="64">
        <f t="shared" si="3"/>
        <v>16392</v>
      </c>
      <c r="V30" s="18">
        <f t="shared" si="1"/>
        <v>0</v>
      </c>
      <c r="W30" s="18">
        <f t="shared" si="2"/>
        <v>5464</v>
      </c>
    </row>
    <row r="31" spans="1:23" ht="14.4" customHeight="1">
      <c r="A31" s="8" t="str">
        <f t="shared" si="0"/>
        <v>QSGEN</v>
      </c>
      <c r="B31" s="9" t="str">
        <f>IFERROR(VLOOKUP($F31,master2!$A$1:$C$24,3,0),"")</f>
        <v>SPARE PARTS</v>
      </c>
      <c r="C31" s="9" t="str">
        <f>INDEX(master1!$B$2:B70,MATCH(Budget!D31,dep,0))</f>
        <v>Jennifer A</v>
      </c>
      <c r="D31" s="10" t="s">
        <v>1</v>
      </c>
      <c r="E31" s="10" t="s">
        <v>77</v>
      </c>
      <c r="F31" s="17" t="s">
        <v>89</v>
      </c>
      <c r="G31" s="17" t="s">
        <v>96</v>
      </c>
      <c r="H31" s="18">
        <v>1890</v>
      </c>
      <c r="I31" s="18">
        <v>1890</v>
      </c>
      <c r="J31" s="18">
        <v>1890</v>
      </c>
      <c r="K31" s="18">
        <v>1890</v>
      </c>
      <c r="L31" s="18">
        <v>1890</v>
      </c>
      <c r="M31" s="18">
        <v>1890</v>
      </c>
      <c r="N31" s="18">
        <v>1890</v>
      </c>
      <c r="O31" s="18">
        <v>1890</v>
      </c>
      <c r="P31" s="18">
        <v>1890</v>
      </c>
      <c r="Q31" s="18">
        <v>1890</v>
      </c>
      <c r="R31" s="18">
        <v>1890</v>
      </c>
      <c r="S31" s="18">
        <v>1890</v>
      </c>
      <c r="T31" s="64">
        <f t="shared" si="3"/>
        <v>22680</v>
      </c>
      <c r="V31" s="18">
        <f t="shared" si="1"/>
        <v>0</v>
      </c>
      <c r="W31" s="18">
        <f t="shared" si="2"/>
        <v>7560</v>
      </c>
    </row>
    <row r="32" spans="1:23" ht="14.4" customHeight="1">
      <c r="A32" s="8" t="str">
        <f t="shared" si="0"/>
        <v>QSGEN</v>
      </c>
      <c r="B32" s="9" t="str">
        <f>IFERROR(VLOOKUP($F32,master2!$A$1:$C$24,3,0),"")</f>
        <v>SPARE PARTS</v>
      </c>
      <c r="C32" s="9" t="str">
        <f>INDEX(master1!$B$2:B71,MATCH(Budget!D32,dep,0))</f>
        <v>Jennifer A</v>
      </c>
      <c r="D32" s="10" t="s">
        <v>1</v>
      </c>
      <c r="E32" s="10" t="s">
        <v>77</v>
      </c>
      <c r="F32" s="17" t="s">
        <v>89</v>
      </c>
      <c r="G32" s="10" t="s">
        <v>108</v>
      </c>
      <c r="H32" s="18">
        <v>4725</v>
      </c>
      <c r="I32" s="18">
        <v>4725</v>
      </c>
      <c r="J32" s="18">
        <v>4725</v>
      </c>
      <c r="K32" s="18">
        <v>4725</v>
      </c>
      <c r="L32" s="18">
        <v>4725</v>
      </c>
      <c r="M32" s="18">
        <v>4725</v>
      </c>
      <c r="N32" s="18">
        <v>4725</v>
      </c>
      <c r="O32" s="18">
        <v>4725</v>
      </c>
      <c r="P32" s="18">
        <v>4725</v>
      </c>
      <c r="Q32" s="18">
        <v>4725</v>
      </c>
      <c r="R32" s="18">
        <v>4725</v>
      </c>
      <c r="S32" s="18">
        <v>4725</v>
      </c>
      <c r="T32" s="64">
        <f t="shared" si="3"/>
        <v>56700</v>
      </c>
      <c r="V32" s="18">
        <f t="shared" si="1"/>
        <v>0</v>
      </c>
      <c r="W32" s="18">
        <f t="shared" si="2"/>
        <v>18900</v>
      </c>
    </row>
    <row r="33" spans="1:23" ht="14.4" customHeight="1">
      <c r="A33" s="8" t="str">
        <f t="shared" si="0"/>
        <v>QSGEN</v>
      </c>
      <c r="B33" s="9" t="str">
        <f>IFERROR(VLOOKUP($F33,master2!$A$1:$C$24,3,0),"")</f>
        <v>OTHER EXTERNAL SERVICES</v>
      </c>
      <c r="C33" s="9" t="str">
        <f>INDEX(master1!$B$2:B89,MATCH(Budget!D33,dep,0))</f>
        <v>Jennifer A</v>
      </c>
      <c r="D33" s="10" t="s">
        <v>1</v>
      </c>
      <c r="E33" s="10" t="s">
        <v>77</v>
      </c>
      <c r="F33" s="10" t="s">
        <v>8</v>
      </c>
      <c r="G33" s="10" t="s">
        <v>109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19500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64">
        <f t="shared" si="3"/>
        <v>19500</v>
      </c>
      <c r="V33" s="18">
        <f t="shared" si="1"/>
        <v>0</v>
      </c>
      <c r="W33" s="18">
        <f t="shared" si="2"/>
        <v>0</v>
      </c>
    </row>
    <row r="34" spans="1:23" ht="14.4" customHeight="1">
      <c r="A34" s="8" t="str">
        <f t="shared" si="0"/>
        <v>QIGEN</v>
      </c>
      <c r="B34" s="9" t="str">
        <f>IFERROR(VLOOKUP($F34,master2!$A$1:$C$24,3,0),"")</f>
        <v>OTHER EXTERNAL SERVICES</v>
      </c>
      <c r="C34" s="9" t="str">
        <f>INDEX(master1!$B$2:B90,MATCH(Budget!D34,dep,0))</f>
        <v>Jennifer A</v>
      </c>
      <c r="D34" s="10" t="s">
        <v>1</v>
      </c>
      <c r="E34" s="10" t="s">
        <v>76</v>
      </c>
      <c r="F34" s="10" t="s">
        <v>9</v>
      </c>
      <c r="G34" s="20" t="s">
        <v>110</v>
      </c>
      <c r="H34" s="18">
        <v>51975</v>
      </c>
      <c r="I34" s="18">
        <v>56700</v>
      </c>
      <c r="J34" s="18">
        <v>56700</v>
      </c>
      <c r="K34" s="18">
        <v>51975</v>
      </c>
      <c r="L34" s="18">
        <v>51975</v>
      </c>
      <c r="M34" s="18">
        <v>51975</v>
      </c>
      <c r="N34" s="18">
        <v>33075</v>
      </c>
      <c r="O34" s="18">
        <v>42525</v>
      </c>
      <c r="P34" s="18">
        <v>42525</v>
      </c>
      <c r="Q34" s="18">
        <v>47250</v>
      </c>
      <c r="R34" s="18">
        <v>47250</v>
      </c>
      <c r="S34" s="18">
        <v>33075</v>
      </c>
      <c r="T34" s="64">
        <f t="shared" si="3"/>
        <v>567000</v>
      </c>
      <c r="V34" s="18">
        <f t="shared" si="1"/>
        <v>0</v>
      </c>
      <c r="W34" s="18">
        <f t="shared" si="2"/>
        <v>217350</v>
      </c>
    </row>
    <row r="35" spans="1:23" ht="14.4" customHeight="1">
      <c r="A35" s="8" t="str">
        <f t="shared" ref="A35:A51" si="4">IFERROR(VLOOKUP($E35,cc,2,0),"")</f>
        <v>QSGEN</v>
      </c>
      <c r="B35" s="9" t="str">
        <f>IFERROR(VLOOKUP($F35,master2!$A$1:$C$24,3,0),"")</f>
        <v>TRAVEL EXPENSES</v>
      </c>
      <c r="C35" s="9" t="str">
        <f>INDEX(master1!$B$2:B95,MATCH(Budget!D35,dep,0))</f>
        <v>Jennifer A</v>
      </c>
      <c r="D35" s="10" t="s">
        <v>1</v>
      </c>
      <c r="E35" s="10" t="s">
        <v>77</v>
      </c>
      <c r="F35" s="10" t="s">
        <v>10</v>
      </c>
      <c r="G35" s="10" t="s">
        <v>125</v>
      </c>
      <c r="H35" s="18">
        <v>4888.5</v>
      </c>
      <c r="I35" s="18">
        <v>4662</v>
      </c>
      <c r="J35" s="18">
        <v>350</v>
      </c>
      <c r="K35" s="18">
        <v>832</v>
      </c>
      <c r="L35" s="18">
        <v>4180</v>
      </c>
      <c r="M35" s="18">
        <v>832</v>
      </c>
      <c r="N35" s="18">
        <v>6204</v>
      </c>
      <c r="O35" s="18">
        <v>832</v>
      </c>
      <c r="P35" s="18">
        <v>4954</v>
      </c>
      <c r="Q35" s="18">
        <v>5436</v>
      </c>
      <c r="R35" s="18">
        <v>4954</v>
      </c>
      <c r="S35" s="18">
        <v>832</v>
      </c>
      <c r="T35" s="64">
        <f t="shared" si="3"/>
        <v>38956.5</v>
      </c>
      <c r="V35" s="18">
        <f t="shared" ref="V35:V52" si="5">SUMPRODUCT(H35:S35,$H$54:$S$54)</f>
        <v>0</v>
      </c>
      <c r="W35" s="18">
        <f t="shared" ref="W35:W52" si="6">SUMPRODUCT(H35:S35,$H$55:$S$55)</f>
        <v>10732.5</v>
      </c>
    </row>
    <row r="36" spans="1:23" ht="14.4" customHeight="1">
      <c r="A36" s="8" t="str">
        <f t="shared" si="4"/>
        <v>HSGEN</v>
      </c>
      <c r="B36" s="9" t="str">
        <f>IFERROR(VLOOKUP($F36,master2!$A$1:$C$24,3,0),"")</f>
        <v>STATIONERY</v>
      </c>
      <c r="C36" s="9" t="str">
        <f>INDEX(master1!$B$2:B169,MATCH(Budget!D36,dep,0))</f>
        <v>Paula E</v>
      </c>
      <c r="D36" s="10" t="s">
        <v>23</v>
      </c>
      <c r="E36" s="10" t="s">
        <v>78</v>
      </c>
      <c r="F36" s="10" t="s">
        <v>7</v>
      </c>
      <c r="G36" s="10" t="s">
        <v>25</v>
      </c>
      <c r="H36" s="18">
        <v>945</v>
      </c>
      <c r="I36" s="18">
        <v>945</v>
      </c>
      <c r="J36" s="18">
        <v>945</v>
      </c>
      <c r="K36" s="18">
        <v>945</v>
      </c>
      <c r="L36" s="18">
        <v>945</v>
      </c>
      <c r="M36" s="18">
        <v>945</v>
      </c>
      <c r="N36" s="18">
        <v>945</v>
      </c>
      <c r="O36" s="18">
        <v>945</v>
      </c>
      <c r="P36" s="18">
        <v>945</v>
      </c>
      <c r="Q36" s="18">
        <v>945</v>
      </c>
      <c r="R36" s="18">
        <v>945</v>
      </c>
      <c r="S36" s="18">
        <v>945</v>
      </c>
      <c r="T36" s="64">
        <f t="shared" si="3"/>
        <v>11340</v>
      </c>
      <c r="V36" s="18">
        <f t="shared" si="5"/>
        <v>0</v>
      </c>
      <c r="W36" s="18">
        <f t="shared" si="6"/>
        <v>3780</v>
      </c>
    </row>
    <row r="37" spans="1:23" ht="14.4" customHeight="1">
      <c r="A37" s="8" t="str">
        <f t="shared" si="4"/>
        <v>HSGEN</v>
      </c>
      <c r="B37" s="9" t="str">
        <f>IFERROR(VLOOKUP($F37,master2!$A$1:$C$24,3,0),"")</f>
        <v>RECRUITMENT EXPENSES</v>
      </c>
      <c r="C37" s="9" t="str">
        <f>INDEX(master1!$B$2:B171,MATCH(Budget!D37,dep,0))</f>
        <v>Paula E</v>
      </c>
      <c r="D37" s="10" t="s">
        <v>23</v>
      </c>
      <c r="E37" s="10" t="s">
        <v>78</v>
      </c>
      <c r="F37" s="10" t="s">
        <v>12</v>
      </c>
      <c r="G37" s="10" t="s">
        <v>158</v>
      </c>
      <c r="H37" s="18">
        <v>9450</v>
      </c>
      <c r="I37" s="18">
        <v>9450</v>
      </c>
      <c r="J37" s="18">
        <v>9450</v>
      </c>
      <c r="K37" s="18">
        <v>9450</v>
      </c>
      <c r="L37" s="18">
        <v>9450</v>
      </c>
      <c r="M37" s="18">
        <v>9450</v>
      </c>
      <c r="N37" s="18">
        <v>9450</v>
      </c>
      <c r="O37" s="18">
        <v>9450</v>
      </c>
      <c r="P37" s="18">
        <v>9450</v>
      </c>
      <c r="Q37" s="18">
        <v>9450</v>
      </c>
      <c r="R37" s="18">
        <v>9450</v>
      </c>
      <c r="S37" s="18">
        <v>9450</v>
      </c>
      <c r="T37" s="64">
        <f t="shared" si="3"/>
        <v>113400</v>
      </c>
      <c r="V37" s="18">
        <f t="shared" si="5"/>
        <v>0</v>
      </c>
      <c r="W37" s="18">
        <f t="shared" si="6"/>
        <v>37800</v>
      </c>
    </row>
    <row r="38" spans="1:23" ht="14.4" customHeight="1">
      <c r="A38" s="8" t="str">
        <f t="shared" si="4"/>
        <v>HSGEN</v>
      </c>
      <c r="B38" s="9" t="str">
        <f>IFERROR(VLOOKUP($F38,master2!$A$1:$C$24,3,0),"")</f>
        <v>COMMUNICATIONS</v>
      </c>
      <c r="C38" s="9" t="str">
        <f>INDEX(master1!$B$2:B177,MATCH(Budget!D38,dep,0))</f>
        <v>Paula E</v>
      </c>
      <c r="D38" s="10" t="s">
        <v>23</v>
      </c>
      <c r="E38" s="10" t="s">
        <v>78</v>
      </c>
      <c r="F38" s="10" t="s">
        <v>6</v>
      </c>
      <c r="G38" s="10" t="s">
        <v>40</v>
      </c>
      <c r="H38" s="18">
        <v>2625</v>
      </c>
      <c r="I38" s="18">
        <v>2625</v>
      </c>
      <c r="J38" s="18">
        <v>2625</v>
      </c>
      <c r="K38" s="18">
        <v>2625</v>
      </c>
      <c r="L38" s="18">
        <v>2625</v>
      </c>
      <c r="M38" s="18">
        <v>2625</v>
      </c>
      <c r="N38" s="18">
        <v>2625</v>
      </c>
      <c r="O38" s="18">
        <v>2625</v>
      </c>
      <c r="P38" s="18">
        <v>2625</v>
      </c>
      <c r="Q38" s="18">
        <v>2625</v>
      </c>
      <c r="R38" s="18">
        <v>2625</v>
      </c>
      <c r="S38" s="18">
        <v>2625</v>
      </c>
      <c r="T38" s="64">
        <f t="shared" si="3"/>
        <v>31500</v>
      </c>
      <c r="V38" s="18">
        <f t="shared" si="5"/>
        <v>0</v>
      </c>
      <c r="W38" s="18">
        <f t="shared" si="6"/>
        <v>10500</v>
      </c>
    </row>
    <row r="39" spans="1:23" ht="14.4" customHeight="1">
      <c r="A39" s="8" t="str">
        <f t="shared" si="4"/>
        <v>HSGEN</v>
      </c>
      <c r="B39" s="9" t="str">
        <f>IFERROR(VLOOKUP($F39,master2!$A$1:$C$24,3,0),"")</f>
        <v>RENT EXPENSES</v>
      </c>
      <c r="C39" s="9" t="str">
        <f>INDEX(master1!$B$2:B180,MATCH(Budget!D39,dep,0))</f>
        <v>Paula E</v>
      </c>
      <c r="D39" s="10" t="s">
        <v>23</v>
      </c>
      <c r="E39" s="10" t="s">
        <v>78</v>
      </c>
      <c r="F39" s="10" t="s">
        <v>0</v>
      </c>
      <c r="G39" s="19" t="s">
        <v>127</v>
      </c>
      <c r="H39" s="18">
        <v>45360</v>
      </c>
      <c r="I39" s="18">
        <v>45360</v>
      </c>
      <c r="J39" s="18">
        <v>45360</v>
      </c>
      <c r="K39" s="18">
        <v>45360</v>
      </c>
      <c r="L39" s="18">
        <v>45360</v>
      </c>
      <c r="M39" s="18">
        <v>45360</v>
      </c>
      <c r="N39" s="18">
        <v>45360</v>
      </c>
      <c r="O39" s="18">
        <v>45360</v>
      </c>
      <c r="P39" s="18">
        <v>45360</v>
      </c>
      <c r="Q39" s="18">
        <v>45360</v>
      </c>
      <c r="R39" s="18">
        <v>45360</v>
      </c>
      <c r="S39" s="18">
        <v>45360</v>
      </c>
      <c r="T39" s="64">
        <f t="shared" si="3"/>
        <v>544320</v>
      </c>
      <c r="V39" s="18">
        <f t="shared" si="5"/>
        <v>0</v>
      </c>
      <c r="W39" s="18">
        <f t="shared" si="6"/>
        <v>181440</v>
      </c>
    </row>
    <row r="40" spans="1:23" ht="14.4" customHeight="1">
      <c r="A40" s="8" t="str">
        <f t="shared" si="4"/>
        <v>HSGEN</v>
      </c>
      <c r="B40" s="9" t="str">
        <f>IFERROR(VLOOKUP($F40,master2!$A$1:$C$24,3,0),"")</f>
        <v>RENT EXPENSES</v>
      </c>
      <c r="C40" s="9" t="str">
        <f>INDEX(master1!$B$2:B181,MATCH(Budget!D40,dep,0))</f>
        <v>Paula E</v>
      </c>
      <c r="D40" s="10" t="s">
        <v>23</v>
      </c>
      <c r="E40" s="10" t="s">
        <v>78</v>
      </c>
      <c r="F40" s="10" t="s">
        <v>0</v>
      </c>
      <c r="G40" s="19" t="s">
        <v>111</v>
      </c>
      <c r="H40" s="18">
        <v>19703.5</v>
      </c>
      <c r="I40" s="18">
        <v>19703.5</v>
      </c>
      <c r="J40" s="18">
        <v>19703.5</v>
      </c>
      <c r="K40" s="18">
        <v>19703.5</v>
      </c>
      <c r="L40" s="18">
        <v>19703.5</v>
      </c>
      <c r="M40" s="18">
        <v>19703.5</v>
      </c>
      <c r="N40" s="18">
        <v>19703.5</v>
      </c>
      <c r="O40" s="18">
        <v>19703.5</v>
      </c>
      <c r="P40" s="18">
        <v>19703.5</v>
      </c>
      <c r="Q40" s="18">
        <v>19703.5</v>
      </c>
      <c r="R40" s="18">
        <v>19703.5</v>
      </c>
      <c r="S40" s="18">
        <v>19703.5</v>
      </c>
      <c r="T40" s="64">
        <f t="shared" si="3"/>
        <v>236442</v>
      </c>
      <c r="V40" s="18">
        <f t="shared" si="5"/>
        <v>0</v>
      </c>
      <c r="W40" s="18">
        <f t="shared" si="6"/>
        <v>78814</v>
      </c>
    </row>
    <row r="41" spans="1:23" ht="14.4" customHeight="1">
      <c r="A41" s="8" t="str">
        <f t="shared" si="4"/>
        <v>HSGEN</v>
      </c>
      <c r="B41" s="9" t="str">
        <f>IFERROR(VLOOKUP($F41,master2!$A$1:$C$24,3,0),"")</f>
        <v>TRAVEL EXPENSES</v>
      </c>
      <c r="C41" s="9" t="str">
        <f>INDEX(master1!$B$2:B183,MATCH(Budget!D41,dep,0))</f>
        <v>Paula E</v>
      </c>
      <c r="D41" s="10" t="s">
        <v>23</v>
      </c>
      <c r="E41" s="10" t="s">
        <v>78</v>
      </c>
      <c r="F41" s="10" t="s">
        <v>10</v>
      </c>
      <c r="G41" s="10" t="s">
        <v>112</v>
      </c>
      <c r="H41" s="18">
        <v>2835</v>
      </c>
      <c r="I41" s="18">
        <v>2835</v>
      </c>
      <c r="J41" s="18">
        <v>3780</v>
      </c>
      <c r="K41" s="18">
        <v>2835</v>
      </c>
      <c r="L41" s="18">
        <v>2835</v>
      </c>
      <c r="M41" s="18">
        <v>20790</v>
      </c>
      <c r="N41" s="18">
        <v>20790</v>
      </c>
      <c r="O41" s="18">
        <v>2835</v>
      </c>
      <c r="P41" s="18">
        <v>2835</v>
      </c>
      <c r="Q41" s="18">
        <v>2835</v>
      </c>
      <c r="R41" s="18">
        <v>2835</v>
      </c>
      <c r="S41" s="18">
        <v>20790</v>
      </c>
      <c r="T41" s="64">
        <f t="shared" si="3"/>
        <v>88830</v>
      </c>
      <c r="V41" s="18">
        <f t="shared" si="5"/>
        <v>0</v>
      </c>
      <c r="W41" s="18">
        <f t="shared" si="6"/>
        <v>12285</v>
      </c>
    </row>
    <row r="42" spans="1:23" ht="14.4" customHeight="1">
      <c r="A42" s="8" t="str">
        <f t="shared" si="4"/>
        <v>HSGEN</v>
      </c>
      <c r="B42" s="9" t="str">
        <f>IFERROR(VLOOKUP($F42,master2!$A$1:$C$24,3,0),"")</f>
        <v>OTHER SOCIAL EXPENSES</v>
      </c>
      <c r="C42" s="9" t="str">
        <f>INDEX(master1!$B$2:B185,MATCH(Budget!D42,dep,0))</f>
        <v>Paula E</v>
      </c>
      <c r="D42" s="10" t="s">
        <v>23</v>
      </c>
      <c r="E42" s="10" t="s">
        <v>78</v>
      </c>
      <c r="F42" s="10" t="s">
        <v>11</v>
      </c>
      <c r="G42" s="19" t="s">
        <v>113</v>
      </c>
      <c r="H42" s="18">
        <v>4631</v>
      </c>
      <c r="I42" s="18">
        <v>4631</v>
      </c>
      <c r="J42" s="18">
        <v>4631</v>
      </c>
      <c r="K42" s="18">
        <v>4631</v>
      </c>
      <c r="L42" s="18">
        <v>4631</v>
      </c>
      <c r="M42" s="18">
        <v>4631</v>
      </c>
      <c r="N42" s="18">
        <v>4631</v>
      </c>
      <c r="O42" s="18">
        <v>4631</v>
      </c>
      <c r="P42" s="18">
        <v>4631</v>
      </c>
      <c r="Q42" s="18">
        <v>4631</v>
      </c>
      <c r="R42" s="18">
        <v>4631</v>
      </c>
      <c r="S42" s="18">
        <v>4631</v>
      </c>
      <c r="T42" s="64">
        <f t="shared" si="3"/>
        <v>55572</v>
      </c>
      <c r="V42" s="18">
        <f t="shared" si="5"/>
        <v>0</v>
      </c>
      <c r="W42" s="18">
        <f t="shared" si="6"/>
        <v>18524</v>
      </c>
    </row>
    <row r="43" spans="1:23" ht="14.4" customHeight="1">
      <c r="A43" s="8" t="str">
        <f t="shared" si="4"/>
        <v>HSGEN</v>
      </c>
      <c r="B43" s="9" t="str">
        <f>IFERROR(VLOOKUP($F43,master2!$A$1:$C$24,3,0),"")</f>
        <v>RECRUITMENT EXPENSES</v>
      </c>
      <c r="C43" s="9" t="str">
        <f>INDEX(master1!$B$2:B194,MATCH(Budget!D43,dep,0))</f>
        <v>Paula E</v>
      </c>
      <c r="D43" s="10" t="s">
        <v>23</v>
      </c>
      <c r="E43" s="10" t="s">
        <v>78</v>
      </c>
      <c r="F43" s="10" t="s">
        <v>12</v>
      </c>
      <c r="G43" s="21" t="s">
        <v>157</v>
      </c>
      <c r="H43" s="18">
        <v>17010</v>
      </c>
      <c r="I43" s="18">
        <v>17010</v>
      </c>
      <c r="J43" s="18">
        <v>17010</v>
      </c>
      <c r="K43" s="18">
        <v>17010</v>
      </c>
      <c r="L43" s="18">
        <v>17010</v>
      </c>
      <c r="M43" s="18">
        <v>17010</v>
      </c>
      <c r="N43" s="18">
        <v>17010</v>
      </c>
      <c r="O43" s="18">
        <v>17010</v>
      </c>
      <c r="P43" s="18">
        <v>17010</v>
      </c>
      <c r="Q43" s="18">
        <v>17010</v>
      </c>
      <c r="R43" s="18">
        <v>17010</v>
      </c>
      <c r="S43" s="18">
        <v>17010</v>
      </c>
      <c r="T43" s="64">
        <f t="shared" si="3"/>
        <v>204120</v>
      </c>
      <c r="V43" s="18">
        <f t="shared" si="5"/>
        <v>0</v>
      </c>
      <c r="W43" s="18">
        <f t="shared" si="6"/>
        <v>68040</v>
      </c>
    </row>
    <row r="44" spans="1:23" ht="14.4" customHeight="1">
      <c r="A44" s="8" t="str">
        <f t="shared" si="4"/>
        <v>HSGEN</v>
      </c>
      <c r="B44" s="9" t="str">
        <f>IFERROR(VLOOKUP($F44,master2!$A$1:$C$24,3,0),"")</f>
        <v>OTHER SOCIAL EXPENSES</v>
      </c>
      <c r="C44" s="9" t="str">
        <f>INDEX(master1!$B$2:B196,MATCH(Budget!D44,dep,0))</f>
        <v>Paula E</v>
      </c>
      <c r="D44" s="10" t="s">
        <v>23</v>
      </c>
      <c r="E44" s="10" t="s">
        <v>78</v>
      </c>
      <c r="F44" s="10" t="s">
        <v>11</v>
      </c>
      <c r="G44" s="19" t="s">
        <v>122</v>
      </c>
      <c r="H44" s="18">
        <v>37500</v>
      </c>
      <c r="I44" s="18">
        <v>37500</v>
      </c>
      <c r="J44" s="18">
        <v>37500</v>
      </c>
      <c r="K44" s="18">
        <v>37500</v>
      </c>
      <c r="L44" s="18">
        <v>37500</v>
      </c>
      <c r="M44" s="18">
        <v>37500</v>
      </c>
      <c r="N44" s="18">
        <v>37500</v>
      </c>
      <c r="O44" s="18">
        <v>37500</v>
      </c>
      <c r="P44" s="18">
        <v>37500</v>
      </c>
      <c r="Q44" s="18">
        <v>37500</v>
      </c>
      <c r="R44" s="18">
        <v>37500</v>
      </c>
      <c r="S44" s="18">
        <v>37500</v>
      </c>
      <c r="T44" s="64">
        <f t="shared" si="3"/>
        <v>450000</v>
      </c>
      <c r="V44" s="18">
        <f t="shared" si="5"/>
        <v>0</v>
      </c>
      <c r="W44" s="18">
        <f t="shared" si="6"/>
        <v>150000</v>
      </c>
    </row>
    <row r="45" spans="1:23" ht="14.4" customHeight="1">
      <c r="A45" s="8" t="str">
        <f t="shared" si="4"/>
        <v>HSGEN</v>
      </c>
      <c r="B45" s="9" t="str">
        <f>IFERROR(VLOOKUP($F45,master2!$A$1:$C$24,3,0),"")</f>
        <v>OTHER SOCIAL EXPENSES</v>
      </c>
      <c r="C45" s="9" t="str">
        <f>INDEX(master1!$B$2:B197,MATCH(Budget!D45,dep,0))</f>
        <v>Paula E</v>
      </c>
      <c r="D45" s="10" t="s">
        <v>23</v>
      </c>
      <c r="E45" s="10" t="s">
        <v>78</v>
      </c>
      <c r="F45" s="10" t="s">
        <v>11</v>
      </c>
      <c r="G45" s="19" t="s">
        <v>156</v>
      </c>
      <c r="H45" s="18">
        <v>4306.5</v>
      </c>
      <c r="I45" s="18">
        <v>4306.5</v>
      </c>
      <c r="J45" s="18">
        <v>4306.5</v>
      </c>
      <c r="K45" s="18">
        <v>4306.5</v>
      </c>
      <c r="L45" s="18">
        <v>4306.5</v>
      </c>
      <c r="M45" s="18">
        <v>4353</v>
      </c>
      <c r="N45" s="18">
        <v>4121.5</v>
      </c>
      <c r="O45" s="18">
        <v>4029</v>
      </c>
      <c r="P45" s="18">
        <v>3936</v>
      </c>
      <c r="Q45" s="18">
        <v>3936</v>
      </c>
      <c r="R45" s="18">
        <v>4029</v>
      </c>
      <c r="S45" s="18">
        <v>4029</v>
      </c>
      <c r="T45" s="64">
        <f t="shared" si="3"/>
        <v>49966</v>
      </c>
      <c r="V45" s="18">
        <f t="shared" si="5"/>
        <v>0</v>
      </c>
      <c r="W45" s="18">
        <f t="shared" si="6"/>
        <v>17226</v>
      </c>
    </row>
    <row r="46" spans="1:23" ht="14.4" customHeight="1">
      <c r="A46" s="8" t="str">
        <f t="shared" si="4"/>
        <v>HSGEN</v>
      </c>
      <c r="B46" s="9" t="str">
        <f>IFERROR(VLOOKUP($F46,master2!$A$1:$C$24,3,0),"")</f>
        <v>OTHER SOCIAL EXPENSES</v>
      </c>
      <c r="C46" s="9" t="str">
        <f>INDEX(master1!$B$2:B199,MATCH(Budget!D46,dep,0))</f>
        <v>Paula E</v>
      </c>
      <c r="D46" s="10" t="s">
        <v>23</v>
      </c>
      <c r="E46" s="10" t="s">
        <v>78</v>
      </c>
      <c r="F46" s="10" t="s">
        <v>11</v>
      </c>
      <c r="G46" s="19" t="s">
        <v>155</v>
      </c>
      <c r="H46" s="18">
        <v>15000</v>
      </c>
      <c r="I46" s="18">
        <v>15000</v>
      </c>
      <c r="J46" s="18">
        <v>15000</v>
      </c>
      <c r="K46" s="18">
        <v>15000</v>
      </c>
      <c r="L46" s="18">
        <v>15000</v>
      </c>
      <c r="M46" s="18">
        <v>15000</v>
      </c>
      <c r="N46" s="18">
        <v>15000</v>
      </c>
      <c r="O46" s="18">
        <v>15000</v>
      </c>
      <c r="P46" s="18">
        <v>15000</v>
      </c>
      <c r="Q46" s="18">
        <v>15000</v>
      </c>
      <c r="R46" s="18">
        <v>15000</v>
      </c>
      <c r="S46" s="18">
        <v>15000</v>
      </c>
      <c r="T46" s="64">
        <f t="shared" si="3"/>
        <v>180000</v>
      </c>
      <c r="V46" s="18">
        <f t="shared" si="5"/>
        <v>0</v>
      </c>
      <c r="W46" s="18">
        <f t="shared" si="6"/>
        <v>60000</v>
      </c>
    </row>
    <row r="47" spans="1:23" ht="14.4" customHeight="1">
      <c r="A47" s="8" t="str">
        <f>IFERROR(VLOOKUP($E47,cc,2,0),"")</f>
        <v>HSHNS</v>
      </c>
      <c r="B47" s="9" t="str">
        <f>IFERROR(VLOOKUP($F47,master2!$A$1:$C$24,3,0),"")</f>
        <v>CLEANING AND WASTE PROC.</v>
      </c>
      <c r="C47" s="9" t="str">
        <f>INDEX(master1!$B$2:B182,MATCH(Budget!D47,dep,0))</f>
        <v>Paula E</v>
      </c>
      <c r="D47" s="10" t="s">
        <v>23</v>
      </c>
      <c r="E47" s="10" t="s">
        <v>79</v>
      </c>
      <c r="F47" s="17" t="s">
        <v>13</v>
      </c>
      <c r="G47" s="19" t="s">
        <v>126</v>
      </c>
      <c r="H47" s="18">
        <v>22500</v>
      </c>
      <c r="I47" s="18">
        <v>22500</v>
      </c>
      <c r="J47" s="18">
        <v>22500</v>
      </c>
      <c r="K47" s="18">
        <v>22500</v>
      </c>
      <c r="L47" s="18">
        <v>22500</v>
      </c>
      <c r="M47" s="18">
        <v>22500</v>
      </c>
      <c r="N47" s="18">
        <v>22500</v>
      </c>
      <c r="O47" s="18">
        <v>22500</v>
      </c>
      <c r="P47" s="18">
        <v>22500</v>
      </c>
      <c r="Q47" s="18">
        <v>22500</v>
      </c>
      <c r="R47" s="18">
        <v>22500</v>
      </c>
      <c r="S47" s="18">
        <v>22500</v>
      </c>
      <c r="T47" s="64">
        <f>SUM(H47:S47)</f>
        <v>270000</v>
      </c>
      <c r="V47" s="18">
        <f t="shared" si="5"/>
        <v>0</v>
      </c>
      <c r="W47" s="18">
        <f t="shared" si="6"/>
        <v>90000</v>
      </c>
    </row>
    <row r="48" spans="1:23" ht="14.4" customHeight="1">
      <c r="A48" s="8" t="str">
        <f>IFERROR(VLOOKUP($E48,cc,2,0),"")</f>
        <v>HSHNS</v>
      </c>
      <c r="B48" s="9" t="str">
        <f>IFERROR(VLOOKUP($F48,master2!$A$1:$C$24,3,0),"")</f>
        <v>OTHER EXTERNAL SERVICES</v>
      </c>
      <c r="C48" s="9" t="str">
        <f>INDEX(master1!$B$2:B166,MATCH(Budget!D48,dep,0))</f>
        <v>Paula E</v>
      </c>
      <c r="D48" s="10" t="s">
        <v>23</v>
      </c>
      <c r="E48" s="10" t="s">
        <v>79</v>
      </c>
      <c r="F48" s="10" t="s">
        <v>9</v>
      </c>
      <c r="G48" s="10" t="s">
        <v>109</v>
      </c>
      <c r="H48" s="18">
        <v>60000</v>
      </c>
      <c r="I48" s="18">
        <v>60000</v>
      </c>
      <c r="J48" s="18">
        <v>60000</v>
      </c>
      <c r="K48" s="18">
        <v>60000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30000</v>
      </c>
      <c r="T48" s="64">
        <f>SUM(H48:S48)</f>
        <v>270000</v>
      </c>
      <c r="V48" s="18">
        <f t="shared" si="5"/>
        <v>0</v>
      </c>
      <c r="W48" s="18">
        <f t="shared" si="6"/>
        <v>240000</v>
      </c>
    </row>
    <row r="49" spans="1:23" ht="14.4" customHeight="1">
      <c r="A49" s="8" t="str">
        <f t="shared" si="4"/>
        <v>HSHNS</v>
      </c>
      <c r="B49" s="9" t="str">
        <f>IFERROR(VLOOKUP($F49,master2!$A$1:$C$24,3,0),"")</f>
        <v>PROTECTION EQUIPMENT</v>
      </c>
      <c r="C49" s="9" t="str">
        <f>INDEX(master1!$B$2:B203,MATCH(Budget!D49,dep,0))</f>
        <v>Paula E</v>
      </c>
      <c r="D49" s="10" t="s">
        <v>23</v>
      </c>
      <c r="E49" s="10" t="s">
        <v>79</v>
      </c>
      <c r="F49" s="10" t="s">
        <v>36</v>
      </c>
      <c r="G49" s="19" t="s">
        <v>153</v>
      </c>
      <c r="H49" s="18">
        <v>8964.5</v>
      </c>
      <c r="I49" s="18">
        <v>8964.5</v>
      </c>
      <c r="J49" s="18">
        <v>8964.5</v>
      </c>
      <c r="K49" s="18">
        <v>8964.5</v>
      </c>
      <c r="L49" s="18">
        <v>8964.5</v>
      </c>
      <c r="M49" s="18">
        <v>9061</v>
      </c>
      <c r="N49" s="18">
        <v>8579</v>
      </c>
      <c r="O49" s="18">
        <v>8386</v>
      </c>
      <c r="P49" s="18">
        <v>8193.5</v>
      </c>
      <c r="Q49" s="18">
        <v>8193.5</v>
      </c>
      <c r="R49" s="18">
        <v>8386</v>
      </c>
      <c r="S49" s="18">
        <v>8386</v>
      </c>
      <c r="T49" s="64">
        <f t="shared" si="3"/>
        <v>104007.5</v>
      </c>
      <c r="V49" s="18">
        <f t="shared" si="5"/>
        <v>0</v>
      </c>
      <c r="W49" s="18">
        <f t="shared" si="6"/>
        <v>35858</v>
      </c>
    </row>
    <row r="50" spans="1:23" ht="14.4" customHeight="1">
      <c r="A50" s="8" t="str">
        <f t="shared" si="4"/>
        <v>HSHNS</v>
      </c>
      <c r="B50" s="9" t="str">
        <f>IFERROR(VLOOKUP($F50,master2!$A$1:$C$24,3,0),"")</f>
        <v>PROTECTION EQUIPMENT</v>
      </c>
      <c r="C50" s="9" t="str">
        <f>INDEX(master1!$B$2:B204,MATCH(Budget!D50,dep,0))</f>
        <v>Paula E</v>
      </c>
      <c r="D50" s="10" t="s">
        <v>23</v>
      </c>
      <c r="E50" s="10" t="s">
        <v>79</v>
      </c>
      <c r="F50" s="10" t="s">
        <v>36</v>
      </c>
      <c r="G50" s="19" t="s">
        <v>154</v>
      </c>
      <c r="H50" s="18">
        <v>20000</v>
      </c>
      <c r="I50" s="18">
        <v>20000</v>
      </c>
      <c r="J50" s="18">
        <v>20000</v>
      </c>
      <c r="K50" s="18">
        <v>20000</v>
      </c>
      <c r="L50" s="18">
        <v>20000</v>
      </c>
      <c r="M50" s="18">
        <v>20000</v>
      </c>
      <c r="N50" s="18">
        <v>20000</v>
      </c>
      <c r="O50" s="18">
        <v>20000</v>
      </c>
      <c r="P50" s="18">
        <v>20000</v>
      </c>
      <c r="Q50" s="18">
        <v>20000</v>
      </c>
      <c r="R50" s="18">
        <v>20000</v>
      </c>
      <c r="S50" s="18">
        <v>20000</v>
      </c>
      <c r="T50" s="64">
        <f t="shared" si="3"/>
        <v>240000</v>
      </c>
      <c r="V50" s="18">
        <f t="shared" si="5"/>
        <v>0</v>
      </c>
      <c r="W50" s="18">
        <f t="shared" si="6"/>
        <v>80000</v>
      </c>
    </row>
    <row r="51" spans="1:23" ht="14.4" customHeight="1">
      <c r="A51" s="8" t="str">
        <f t="shared" si="4"/>
        <v>HSHNS</v>
      </c>
      <c r="B51" s="9" t="str">
        <f>IFERROR(VLOOKUP($F51,master2!$A$1:$C$24,3,0),"")</f>
        <v>OTHER SOCIAL EXPENSES</v>
      </c>
      <c r="C51" s="9" t="str">
        <f>INDEX(master1!$B$2:B205,MATCH(Budget!D51,dep,0))</f>
        <v>Paula E</v>
      </c>
      <c r="D51" s="10" t="s">
        <v>23</v>
      </c>
      <c r="E51" s="10" t="s">
        <v>79</v>
      </c>
      <c r="F51" s="10" t="s">
        <v>11</v>
      </c>
      <c r="G51" s="19" t="s">
        <v>114</v>
      </c>
      <c r="H51" s="18">
        <v>421</v>
      </c>
      <c r="I51" s="18">
        <v>421</v>
      </c>
      <c r="J51" s="18">
        <v>421</v>
      </c>
      <c r="K51" s="18">
        <v>421</v>
      </c>
      <c r="L51" s="18">
        <v>417</v>
      </c>
      <c r="M51" s="18">
        <v>421</v>
      </c>
      <c r="N51" s="18">
        <v>400</v>
      </c>
      <c r="O51" s="18">
        <v>391.5</v>
      </c>
      <c r="P51" s="18">
        <v>383</v>
      </c>
      <c r="Q51" s="18">
        <v>383</v>
      </c>
      <c r="R51" s="18">
        <v>0</v>
      </c>
      <c r="S51" s="18">
        <v>0</v>
      </c>
      <c r="T51" s="64">
        <f t="shared" si="3"/>
        <v>4079.5</v>
      </c>
      <c r="V51" s="18">
        <f t="shared" si="5"/>
        <v>0</v>
      </c>
      <c r="W51" s="18">
        <f t="shared" si="6"/>
        <v>1684</v>
      </c>
    </row>
    <row r="52" spans="1:23" ht="13.2" customHeight="1">
      <c r="G52" s="15" t="s">
        <v>39</v>
      </c>
      <c r="H52" s="14">
        <f t="shared" ref="H52:T52" si="7">SUBTOTAL(9,H3:H51)</f>
        <v>1608735.1111111112</v>
      </c>
      <c r="I52" s="14">
        <f t="shared" si="7"/>
        <v>1563185.9166666665</v>
      </c>
      <c r="J52" s="14">
        <f t="shared" si="7"/>
        <v>1377929.111111111</v>
      </c>
      <c r="K52" s="14">
        <f t="shared" si="7"/>
        <v>1341572.611111111</v>
      </c>
      <c r="L52" s="14">
        <f t="shared" si="7"/>
        <v>1259219.472222222</v>
      </c>
      <c r="M52" s="14">
        <f t="shared" si="7"/>
        <v>1296468.972222222</v>
      </c>
      <c r="N52" s="14">
        <f t="shared" si="7"/>
        <v>1174986.4166666665</v>
      </c>
      <c r="O52" s="14">
        <f t="shared" si="7"/>
        <v>1410970.9722222225</v>
      </c>
      <c r="P52" s="14">
        <f t="shared" si="7"/>
        <v>1596078.6111111112</v>
      </c>
      <c r="Q52" s="14">
        <f t="shared" si="7"/>
        <v>1478434.7500000002</v>
      </c>
      <c r="R52" s="14">
        <f t="shared" si="7"/>
        <v>1409155.4722222225</v>
      </c>
      <c r="S52" s="14">
        <f t="shared" si="7"/>
        <v>1437108.4166666667</v>
      </c>
      <c r="T52" s="65">
        <f t="shared" si="7"/>
        <v>16953845.833333332</v>
      </c>
      <c r="V52" s="104">
        <f t="shared" si="5"/>
        <v>0</v>
      </c>
      <c r="W52" s="104">
        <f t="shared" si="6"/>
        <v>5891422.75</v>
      </c>
    </row>
    <row r="54" spans="1:23">
      <c r="G54" s="101"/>
      <c r="H54" s="98">
        <f>IF(Matrix_!$Q$3=Budget!H2,1,0)</f>
        <v>0</v>
      </c>
      <c r="I54" s="98">
        <f>IF(Matrix_!$Q$3=Budget!I2,1,0)</f>
        <v>0</v>
      </c>
      <c r="J54" s="98">
        <f>IF(Matrix_!$Q$3=Budget!J2,1,0)</f>
        <v>0</v>
      </c>
      <c r="K54" s="98">
        <f>IF(Matrix_!$Q$3=Budget!K2,1,0)</f>
        <v>0</v>
      </c>
      <c r="L54" s="98">
        <f>IF(Matrix_!$Q$3=Budget!L2,1,0)</f>
        <v>0</v>
      </c>
      <c r="M54" s="98">
        <f>IF(Matrix_!$Q$3=Budget!M2,1,0)</f>
        <v>0</v>
      </c>
      <c r="N54" s="98">
        <f>IF(Matrix_!$Q$3=Budget!N2,1,0)</f>
        <v>0</v>
      </c>
      <c r="O54" s="98">
        <f>IF(Matrix_!$Q$3=Budget!O2,1,0)</f>
        <v>0</v>
      </c>
      <c r="P54" s="98">
        <f>IF(Matrix_!$Q$3=Budget!P2,1,0)</f>
        <v>0</v>
      </c>
      <c r="Q54" s="98">
        <f>IF(Matrix_!$Q$3=Budget!Q2,1,0)</f>
        <v>0</v>
      </c>
      <c r="R54" s="98">
        <f>IF(Matrix_!$Q$3=Budget!R2,1,0)</f>
        <v>0</v>
      </c>
      <c r="S54" s="98">
        <f>IF(Matrix_!$Q$3=Budget!S2,1,0)</f>
        <v>0</v>
      </c>
    </row>
    <row r="55" spans="1:23">
      <c r="G55" s="103">
        <f>MONTH(Matrix_!B25)</f>
        <v>4</v>
      </c>
      <c r="H55" s="98">
        <f t="shared" ref="H55:S55" si="8">IF(H2&lt;=$G$55,1,0)</f>
        <v>1</v>
      </c>
      <c r="I55" s="98">
        <f t="shared" si="8"/>
        <v>1</v>
      </c>
      <c r="J55" s="98">
        <f t="shared" si="8"/>
        <v>1</v>
      </c>
      <c r="K55" s="98">
        <f t="shared" si="8"/>
        <v>1</v>
      </c>
      <c r="L55" s="98">
        <f t="shared" si="8"/>
        <v>0</v>
      </c>
      <c r="M55" s="98">
        <f t="shared" si="8"/>
        <v>0</v>
      </c>
      <c r="N55" s="98">
        <f t="shared" si="8"/>
        <v>0</v>
      </c>
      <c r="O55" s="98">
        <f t="shared" si="8"/>
        <v>0</v>
      </c>
      <c r="P55" s="98">
        <f t="shared" si="8"/>
        <v>0</v>
      </c>
      <c r="Q55" s="98">
        <f t="shared" si="8"/>
        <v>0</v>
      </c>
      <c r="R55" s="98">
        <f t="shared" si="8"/>
        <v>0</v>
      </c>
      <c r="S55" s="98">
        <f t="shared" si="8"/>
        <v>0</v>
      </c>
    </row>
  </sheetData>
  <autoFilter ref="A2:G52"/>
  <dataValidations count="3">
    <dataValidation type="list" showInputMessage="1" showErrorMessage="1" errorTitle="Error" error="Please, select a valid Department from the list to continue" sqref="D3:D51">
      <formula1>dep</formula1>
    </dataValidation>
    <dataValidation type="list" allowBlank="1" showInputMessage="1" showErrorMessage="1" sqref="F3:F51">
      <formula1>costitem</formula1>
    </dataValidation>
    <dataValidation type="list" allowBlank="1" showInputMessage="1" showErrorMessage="1" sqref="E3:E51">
      <formula1>IF(D3="PRODUCTION",Production,IF(D3="MAINTE",Mainte,IF(D3="LOGISTICS",Logistics,IF(D3="QUALITY",Quality,IF(D3="HR",HR,)))))</formula1>
    </dataValidation>
  </dataValidations>
  <pageMargins left="0.7" right="0.7" top="0.75" bottom="0.75" header="0.3" footer="0.3"/>
  <pageSetup orientation="portrait" r:id="rId1"/>
  <customProperties>
    <customPr name="layoutContexts" r:id="rId2"/>
  </customProperties>
  <ignoredErrors>
    <ignoredError sqref="C6:C8 C3 C14 C15 C16 C20:C25 C26 C27:C29 C30 C31:C32 C33:C34 C35 C36 C37 C38 C43 C39:C40 C42 C44:C45 C49:C51 C46 V14 W14 W3:W8 V3:V8 C17:C19 V49:V51 W49:W52 V15:V16 W15:W16 W17:W35 V17:V35 W36:W40 V36:V40 C41 W41:W46 V41:V46 V9:W1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 filterMode="1">
    <tabColor theme="9" tint="-0.249977111117893"/>
  </sheetPr>
  <dimension ref="A1:I3756"/>
  <sheetViews>
    <sheetView showGridLines="0" zoomScale="140" zoomScaleNormal="140" workbookViewId="0">
      <pane ySplit="2" topLeftCell="A3" activePane="bottomLeft" state="frozen"/>
      <selection activeCell="A12994" sqref="A12994:D12994"/>
      <selection pane="bottomLeft" activeCell="G1" sqref="G1"/>
    </sheetView>
  </sheetViews>
  <sheetFormatPr defaultColWidth="8.88671875" defaultRowHeight="14.4" outlineLevelCol="1"/>
  <cols>
    <col min="1" max="1" width="9.109375" style="66" customWidth="1" outlineLevel="1"/>
    <col min="2" max="2" width="8.5546875" style="72" customWidth="1" outlineLevel="1"/>
    <col min="3" max="3" width="20.33203125" style="72" customWidth="1" outlineLevel="1"/>
    <col min="4" max="4" width="8.33203125" style="72" bestFit="1" customWidth="1"/>
    <col min="5" max="5" width="12.44140625" style="72" bestFit="1" customWidth="1"/>
    <col min="6" max="6" width="13.6640625" style="72" bestFit="1" customWidth="1"/>
    <col min="7" max="7" width="20" style="72" bestFit="1" customWidth="1"/>
    <col min="8" max="8" width="13" style="72" bestFit="1" customWidth="1"/>
    <col min="9" max="9" width="21.5546875" style="72" bestFit="1" customWidth="1"/>
    <col min="10" max="18" width="8.88671875" style="66"/>
    <col min="19" max="19" width="9.6640625" style="66" bestFit="1" customWidth="1"/>
    <col min="20" max="16384" width="8.88671875" style="66"/>
  </cols>
  <sheetData>
    <row r="1" spans="1:9" ht="15.6" customHeight="1">
      <c r="B1" s="66"/>
      <c r="C1" s="66"/>
      <c r="D1" s="67"/>
      <c r="E1" s="68"/>
      <c r="F1" s="67"/>
      <c r="G1" s="69">
        <f>SUBTOTAL(9,G3:G3756)</f>
        <v>1443745.8949999993</v>
      </c>
      <c r="H1" s="67"/>
      <c r="I1" s="70"/>
    </row>
    <row r="2" spans="1:9" s="71" customFormat="1" ht="27.6" customHeight="1">
      <c r="A2" s="47" t="s">
        <v>2</v>
      </c>
      <c r="B2" s="47" t="s">
        <v>31</v>
      </c>
      <c r="C2" s="47" t="s">
        <v>34</v>
      </c>
      <c r="D2" s="105" t="s">
        <v>26</v>
      </c>
      <c r="E2" s="105" t="s">
        <v>16</v>
      </c>
      <c r="F2" s="105" t="s">
        <v>27</v>
      </c>
      <c r="G2" s="105" t="s">
        <v>117</v>
      </c>
      <c r="H2" s="105" t="s">
        <v>116</v>
      </c>
      <c r="I2" s="105" t="s">
        <v>115</v>
      </c>
    </row>
    <row r="3" spans="1:9" s="76" customFormat="1" ht="12" customHeight="1">
      <c r="A3" s="8" t="str">
        <f>INDEX(master1!$A$10:$A$24,MATCH('KSB1 - Postings'!E3,master1!$C$10:$C$24,0))</f>
        <v>HR</v>
      </c>
      <c r="B3" s="9" t="str">
        <f>VLOOKUP(E3,master1!$C$9:$E$24,3,0)</f>
        <v>Paula E</v>
      </c>
      <c r="C3" s="8" t="str">
        <f>VLOOKUP(F3,master2!$B$1:$C$24,2,0)</f>
        <v>RECRUITMENT EXPENSES</v>
      </c>
      <c r="D3" s="73">
        <v>1</v>
      </c>
      <c r="E3" s="74" t="s">
        <v>74</v>
      </c>
      <c r="F3" s="73" t="s">
        <v>141</v>
      </c>
      <c r="G3" s="106">
        <v>300</v>
      </c>
      <c r="H3" s="75" t="s">
        <v>86</v>
      </c>
      <c r="I3" s="75"/>
    </row>
    <row r="4" spans="1:9" s="76" customFormat="1" ht="12" customHeight="1">
      <c r="A4" s="8" t="str">
        <f>INDEX(master1!$A$10:$A$24,MATCH('KSB1 - Postings'!E4,master1!$C$10:$C$24,0))</f>
        <v>HR</v>
      </c>
      <c r="B4" s="9" t="str">
        <f>VLOOKUP(E4,master1!$C$9:$E$24,3,0)</f>
        <v>Paula E</v>
      </c>
      <c r="C4" s="8" t="str">
        <f>VLOOKUP(F4,master2!$B$1:$C$24,2,0)</f>
        <v>PROTECTION EQUIPMENT</v>
      </c>
      <c r="D4" s="73">
        <v>1</v>
      </c>
      <c r="E4" s="74" t="s">
        <v>74</v>
      </c>
      <c r="F4" s="73" t="s">
        <v>135</v>
      </c>
      <c r="G4" s="106">
        <v>230</v>
      </c>
      <c r="H4" s="75" t="s">
        <v>86</v>
      </c>
      <c r="I4" s="75"/>
    </row>
    <row r="5" spans="1:9" s="76" customFormat="1" ht="12" customHeight="1">
      <c r="A5" s="8" t="str">
        <f>INDEX(master1!$A$10:$A$24,MATCH('KSB1 - Postings'!E5,master1!$C$10:$C$24,0))</f>
        <v>HR</v>
      </c>
      <c r="B5" s="9" t="str">
        <f>VLOOKUP(E5,master1!$C$9:$E$24,3,0)</f>
        <v>Paula E</v>
      </c>
      <c r="C5" s="8" t="str">
        <f>VLOOKUP(F5,master2!$B$1:$C$24,2,0)</f>
        <v>PROTECTION EQUIPMENT</v>
      </c>
      <c r="D5" s="73">
        <v>1</v>
      </c>
      <c r="E5" s="74" t="s">
        <v>74</v>
      </c>
      <c r="F5" s="73" t="s">
        <v>135</v>
      </c>
      <c r="G5" s="106">
        <v>1259.9000000000001</v>
      </c>
      <c r="H5" s="75" t="s">
        <v>86</v>
      </c>
      <c r="I5" s="75"/>
    </row>
    <row r="6" spans="1:9" s="76" customFormat="1" ht="12" customHeight="1">
      <c r="A6" s="8" t="str">
        <f>INDEX(master1!$A$10:$A$24,MATCH('KSB1 - Postings'!E6,master1!$C$10:$C$24,0))</f>
        <v>HR</v>
      </c>
      <c r="B6" s="9" t="str">
        <f>VLOOKUP(E6,master1!$C$9:$E$24,3,0)</f>
        <v>Paula E</v>
      </c>
      <c r="C6" s="8" t="str">
        <f>VLOOKUP(F6,master2!$B$1:$C$24,2,0)</f>
        <v>RECRUITMENT EXPENSES</v>
      </c>
      <c r="D6" s="73">
        <v>1</v>
      </c>
      <c r="E6" s="74" t="s">
        <v>74</v>
      </c>
      <c r="F6" s="73" t="s">
        <v>141</v>
      </c>
      <c r="G6" s="106">
        <v>300</v>
      </c>
      <c r="H6" s="75" t="s">
        <v>86</v>
      </c>
      <c r="I6" s="75"/>
    </row>
    <row r="7" spans="1:9" s="76" customFormat="1" ht="12" customHeight="1">
      <c r="A7" s="8" t="str">
        <f>INDEX(master1!$A$10:$A$24,MATCH('KSB1 - Postings'!E7,master1!$C$10:$C$24,0))</f>
        <v>PRODUCTION</v>
      </c>
      <c r="B7" s="9" t="str">
        <f>VLOOKUP(E7,master1!$C$9:$E$24,3,0)</f>
        <v>Morgan F</v>
      </c>
      <c r="C7" s="8" t="str">
        <f>VLOOKUP(F7,master2!$B$1:$C$24,2,0)</f>
        <v>PRODUCTION SUPPLIES</v>
      </c>
      <c r="D7" s="73">
        <v>1</v>
      </c>
      <c r="E7" s="74" t="s">
        <v>58</v>
      </c>
      <c r="F7" s="73" t="s">
        <v>140</v>
      </c>
      <c r="G7" s="106">
        <v>17500</v>
      </c>
      <c r="H7" s="75" t="s">
        <v>86</v>
      </c>
      <c r="I7" s="75"/>
    </row>
    <row r="8" spans="1:9" s="76" customFormat="1" ht="12" customHeight="1">
      <c r="A8" s="8" t="str">
        <f>INDEX(master1!$A$10:$A$24,MATCH('KSB1 - Postings'!E8,master1!$C$10:$C$24,0))</f>
        <v>PRODUCTION</v>
      </c>
      <c r="B8" s="9" t="str">
        <f>VLOOKUP(E8,master1!$C$9:$E$24,3,0)</f>
        <v>Morgan F</v>
      </c>
      <c r="C8" s="8" t="str">
        <f>VLOOKUP(F8,master2!$B$1:$C$24,2,0)</f>
        <v>STATIONERY</v>
      </c>
      <c r="D8" s="73">
        <v>1</v>
      </c>
      <c r="E8" s="74" t="s">
        <v>51</v>
      </c>
      <c r="F8" s="73" t="s">
        <v>146</v>
      </c>
      <c r="G8" s="106">
        <v>470</v>
      </c>
      <c r="H8" s="75" t="s">
        <v>86</v>
      </c>
      <c r="I8" s="75"/>
    </row>
    <row r="9" spans="1:9" s="76" customFormat="1" ht="12" customHeight="1">
      <c r="A9" s="8" t="str">
        <f>INDEX(master1!$A$10:$A$24,MATCH('KSB1 - Postings'!E9,master1!$C$10:$C$24,0))</f>
        <v>MAINTE</v>
      </c>
      <c r="B9" s="9" t="str">
        <f>VLOOKUP(E9,master1!$C$9:$E$24,3,0)</f>
        <v>Joaquin P</v>
      </c>
      <c r="C9" s="8" t="str">
        <f>VLOOKUP(F9,master2!$B$1:$C$24,2,0)</f>
        <v>SPARE PARTS</v>
      </c>
      <c r="D9" s="73">
        <v>1</v>
      </c>
      <c r="E9" s="74" t="s">
        <v>56</v>
      </c>
      <c r="F9" s="73" t="s">
        <v>136</v>
      </c>
      <c r="G9" s="106">
        <v>101</v>
      </c>
      <c r="H9" s="75" t="s">
        <v>86</v>
      </c>
      <c r="I9" s="75"/>
    </row>
    <row r="10" spans="1:9" s="76" customFormat="1" ht="12" customHeight="1">
      <c r="A10" s="8" t="str">
        <f>INDEX(master1!$A$10:$A$24,MATCH('KSB1 - Postings'!E10,master1!$C$10:$C$24,0))</f>
        <v>MAINTE</v>
      </c>
      <c r="B10" s="9" t="str">
        <f>VLOOKUP(E10,master1!$C$9:$E$24,3,0)</f>
        <v>Joaquin P</v>
      </c>
      <c r="C10" s="8" t="str">
        <f>VLOOKUP(F10,master2!$B$1:$C$24,2,0)</f>
        <v>SPARE PARTS</v>
      </c>
      <c r="D10" s="73">
        <v>1</v>
      </c>
      <c r="E10" s="74" t="s">
        <v>56</v>
      </c>
      <c r="F10" s="73" t="s">
        <v>136</v>
      </c>
      <c r="G10" s="106">
        <v>41.375</v>
      </c>
      <c r="H10" s="75" t="s">
        <v>86</v>
      </c>
      <c r="I10" s="75"/>
    </row>
    <row r="11" spans="1:9" s="76" customFormat="1" ht="12" customHeight="1">
      <c r="A11" s="8" t="str">
        <f>INDEX(master1!$A$10:$A$24,MATCH('KSB1 - Postings'!E11,master1!$C$10:$C$24,0))</f>
        <v>MAINTE</v>
      </c>
      <c r="B11" s="9" t="str">
        <f>VLOOKUP(E11,master1!$C$9:$E$24,3,0)</f>
        <v>Joaquin P</v>
      </c>
      <c r="C11" s="8" t="str">
        <f>VLOOKUP(F11,master2!$B$1:$C$24,2,0)</f>
        <v>SPARE PARTS</v>
      </c>
      <c r="D11" s="73">
        <v>1</v>
      </c>
      <c r="E11" s="74" t="s">
        <v>56</v>
      </c>
      <c r="F11" s="73" t="s">
        <v>136</v>
      </c>
      <c r="G11" s="106">
        <v>685.45</v>
      </c>
      <c r="H11" s="75" t="s">
        <v>86</v>
      </c>
      <c r="I11" s="75"/>
    </row>
    <row r="12" spans="1:9" s="76" customFormat="1" ht="12" customHeight="1">
      <c r="A12" s="8" t="str">
        <f>INDEX(master1!$A$10:$A$24,MATCH('KSB1 - Postings'!E12,master1!$C$10:$C$24,0))</f>
        <v>MAINTE</v>
      </c>
      <c r="B12" s="9" t="str">
        <f>VLOOKUP(E12,master1!$C$9:$E$24,3,0)</f>
        <v>Joaquin P</v>
      </c>
      <c r="C12" s="8" t="str">
        <f>VLOOKUP(F12,master2!$B$1:$C$24,2,0)</f>
        <v>SPARE PARTS</v>
      </c>
      <c r="D12" s="73">
        <v>1</v>
      </c>
      <c r="E12" s="74" t="s">
        <v>56</v>
      </c>
      <c r="F12" s="73" t="s">
        <v>136</v>
      </c>
      <c r="G12" s="106">
        <v>1432.86</v>
      </c>
      <c r="H12" s="75" t="s">
        <v>86</v>
      </c>
      <c r="I12" s="75"/>
    </row>
    <row r="13" spans="1:9" s="76" customFormat="1" ht="12" customHeight="1">
      <c r="A13" s="8" t="str">
        <f>INDEX(master1!$A$10:$A$24,MATCH('KSB1 - Postings'!E13,master1!$C$10:$C$24,0))</f>
        <v>MAINTE</v>
      </c>
      <c r="B13" s="9" t="str">
        <f>VLOOKUP(E13,master1!$C$9:$E$24,3,0)</f>
        <v>Joaquin P</v>
      </c>
      <c r="C13" s="8" t="str">
        <f>VLOOKUP(F13,master2!$B$1:$C$24,2,0)</f>
        <v>SPARE PARTS</v>
      </c>
      <c r="D13" s="73">
        <v>1</v>
      </c>
      <c r="E13" s="74" t="s">
        <v>56</v>
      </c>
      <c r="F13" s="73" t="s">
        <v>136</v>
      </c>
      <c r="G13" s="106">
        <v>1310.21</v>
      </c>
      <c r="H13" s="75" t="s">
        <v>86</v>
      </c>
      <c r="I13" s="75"/>
    </row>
    <row r="14" spans="1:9" s="76" customFormat="1" ht="12" customHeight="1">
      <c r="A14" s="8" t="str">
        <f>INDEX(master1!$A$10:$A$24,MATCH('KSB1 - Postings'!E14,master1!$C$10:$C$24,0))</f>
        <v>MAINTE</v>
      </c>
      <c r="B14" s="9" t="str">
        <f>VLOOKUP(E14,master1!$C$9:$E$24,3,0)</f>
        <v>Joaquin P</v>
      </c>
      <c r="C14" s="8" t="str">
        <f>VLOOKUP(F14,master2!$B$1:$C$24,2,0)</f>
        <v>SPARE PARTS</v>
      </c>
      <c r="D14" s="73">
        <v>1</v>
      </c>
      <c r="E14" s="74" t="s">
        <v>56</v>
      </c>
      <c r="F14" s="73" t="s">
        <v>136</v>
      </c>
      <c r="G14" s="106">
        <v>37.75</v>
      </c>
      <c r="H14" s="75" t="s">
        <v>86</v>
      </c>
      <c r="I14" s="75"/>
    </row>
    <row r="15" spans="1:9" s="76" customFormat="1" ht="12" customHeight="1">
      <c r="A15" s="8" t="str">
        <f>INDEX(master1!$A$10:$A$24,MATCH('KSB1 - Postings'!E15,master1!$C$10:$C$24,0))</f>
        <v>MAINTE</v>
      </c>
      <c r="B15" s="9" t="str">
        <f>VLOOKUP(E15,master1!$C$9:$E$24,3,0)</f>
        <v>Joaquin P</v>
      </c>
      <c r="C15" s="8" t="str">
        <f>VLOOKUP(F15,master2!$B$1:$C$24,2,0)</f>
        <v>SPARE PARTS</v>
      </c>
      <c r="D15" s="73">
        <v>1</v>
      </c>
      <c r="E15" s="74" t="s">
        <v>56</v>
      </c>
      <c r="F15" s="73" t="s">
        <v>136</v>
      </c>
      <c r="G15" s="106">
        <v>71.739999999999995</v>
      </c>
      <c r="H15" s="75" t="s">
        <v>86</v>
      </c>
      <c r="I15" s="75"/>
    </row>
    <row r="16" spans="1:9" s="76" customFormat="1" ht="12" customHeight="1">
      <c r="A16" s="8" t="str">
        <f>INDEX(master1!$A$10:$A$24,MATCH('KSB1 - Postings'!E16,master1!$C$10:$C$24,0))</f>
        <v>MAINTE</v>
      </c>
      <c r="B16" s="9" t="str">
        <f>VLOOKUP(E16,master1!$C$9:$E$24,3,0)</f>
        <v>Joaquin P</v>
      </c>
      <c r="C16" s="8" t="str">
        <f>VLOOKUP(F16,master2!$B$1:$C$24,2,0)</f>
        <v>SPARE PARTS</v>
      </c>
      <c r="D16" s="73">
        <v>1</v>
      </c>
      <c r="E16" s="74" t="s">
        <v>56</v>
      </c>
      <c r="F16" s="73" t="s">
        <v>136</v>
      </c>
      <c r="G16" s="106">
        <v>186.5</v>
      </c>
      <c r="H16" s="75" t="s">
        <v>86</v>
      </c>
      <c r="I16" s="75"/>
    </row>
    <row r="17" spans="1:9" s="76" customFormat="1" ht="12" customHeight="1">
      <c r="A17" s="8" t="str">
        <f>INDEX(master1!$A$10:$A$24,MATCH('KSB1 - Postings'!E17,master1!$C$10:$C$24,0))</f>
        <v>MAINTE</v>
      </c>
      <c r="B17" s="9" t="str">
        <f>VLOOKUP(E17,master1!$C$9:$E$24,3,0)</f>
        <v>Joaquin P</v>
      </c>
      <c r="C17" s="8" t="str">
        <f>VLOOKUP(F17,master2!$B$1:$C$24,2,0)</f>
        <v>SPARE PARTS</v>
      </c>
      <c r="D17" s="73">
        <v>1</v>
      </c>
      <c r="E17" s="74" t="s">
        <v>56</v>
      </c>
      <c r="F17" s="73" t="s">
        <v>136</v>
      </c>
      <c r="G17" s="106">
        <v>13.38</v>
      </c>
      <c r="H17" s="75" t="s">
        <v>86</v>
      </c>
      <c r="I17" s="75"/>
    </row>
    <row r="18" spans="1:9" s="76" customFormat="1" ht="12" customHeight="1">
      <c r="A18" s="8" t="str">
        <f>INDEX(master1!$A$10:$A$24,MATCH('KSB1 - Postings'!E18,master1!$C$10:$C$24,0))</f>
        <v>MAINTE</v>
      </c>
      <c r="B18" s="9" t="str">
        <f>VLOOKUP(E18,master1!$C$9:$E$24,3,0)</f>
        <v>Joaquin P</v>
      </c>
      <c r="C18" s="8" t="str">
        <f>VLOOKUP(F18,master2!$B$1:$C$24,2,0)</f>
        <v>SPARE PARTS</v>
      </c>
      <c r="D18" s="73">
        <v>1</v>
      </c>
      <c r="E18" s="74" t="s">
        <v>56</v>
      </c>
      <c r="F18" s="73" t="s">
        <v>136</v>
      </c>
      <c r="G18" s="106">
        <v>92.995000000000005</v>
      </c>
      <c r="H18" s="75" t="s">
        <v>86</v>
      </c>
      <c r="I18" s="75"/>
    </row>
    <row r="19" spans="1:9" s="76" customFormat="1" ht="12" customHeight="1">
      <c r="A19" s="8" t="str">
        <f>INDEX(master1!$A$10:$A$24,MATCH('KSB1 - Postings'!E19,master1!$C$10:$C$24,0))</f>
        <v>MAINTE</v>
      </c>
      <c r="B19" s="9" t="str">
        <f>VLOOKUP(E19,master1!$C$9:$E$24,3,0)</f>
        <v>Joaquin P</v>
      </c>
      <c r="C19" s="8" t="str">
        <f>VLOOKUP(F19,master2!$B$1:$C$24,2,0)</f>
        <v>SPARE PARTS</v>
      </c>
      <c r="D19" s="73">
        <v>1</v>
      </c>
      <c r="E19" s="74" t="s">
        <v>56</v>
      </c>
      <c r="F19" s="73" t="s">
        <v>136</v>
      </c>
      <c r="G19" s="106">
        <v>29.36</v>
      </c>
      <c r="H19" s="75" t="s">
        <v>86</v>
      </c>
      <c r="I19" s="75"/>
    </row>
    <row r="20" spans="1:9" s="76" customFormat="1" ht="12" customHeight="1">
      <c r="A20" s="8" t="str">
        <f>INDEX(master1!$A$10:$A$24,MATCH('KSB1 - Postings'!E20,master1!$C$10:$C$24,0))</f>
        <v>MAINTE</v>
      </c>
      <c r="B20" s="9" t="str">
        <f>VLOOKUP(E20,master1!$C$9:$E$24,3,0)</f>
        <v>Joaquin P</v>
      </c>
      <c r="C20" s="8" t="str">
        <f>VLOOKUP(F20,master2!$B$1:$C$24,2,0)</f>
        <v>SPARE PARTS</v>
      </c>
      <c r="D20" s="73">
        <v>1</v>
      </c>
      <c r="E20" s="74" t="s">
        <v>56</v>
      </c>
      <c r="F20" s="73" t="s">
        <v>136</v>
      </c>
      <c r="G20" s="106">
        <v>33.75</v>
      </c>
      <c r="H20" s="75" t="s">
        <v>86</v>
      </c>
      <c r="I20" s="75"/>
    </row>
    <row r="21" spans="1:9" s="76" customFormat="1" ht="12" customHeight="1">
      <c r="A21" s="8" t="str">
        <f>INDEX(master1!$A$10:$A$24,MATCH('KSB1 - Postings'!E21,master1!$C$10:$C$24,0))</f>
        <v>MAINTE</v>
      </c>
      <c r="B21" s="9" t="str">
        <f>VLOOKUP(E21,master1!$C$9:$E$24,3,0)</f>
        <v>Joaquin P</v>
      </c>
      <c r="C21" s="8" t="str">
        <f>VLOOKUP(F21,master2!$B$1:$C$24,2,0)</f>
        <v>SPARE PARTS</v>
      </c>
      <c r="D21" s="73">
        <v>1</v>
      </c>
      <c r="E21" s="74" t="s">
        <v>56</v>
      </c>
      <c r="F21" s="73" t="s">
        <v>136</v>
      </c>
      <c r="G21" s="106">
        <v>9.5</v>
      </c>
      <c r="H21" s="75" t="s">
        <v>86</v>
      </c>
      <c r="I21" s="75"/>
    </row>
    <row r="22" spans="1:9" s="76" customFormat="1" ht="12" customHeight="1">
      <c r="A22" s="8" t="str">
        <f>INDEX(master1!$A$10:$A$24,MATCH('KSB1 - Postings'!E22,master1!$C$10:$C$24,0))</f>
        <v>MAINTE</v>
      </c>
      <c r="B22" s="9" t="str">
        <f>VLOOKUP(E22,master1!$C$9:$E$24,3,0)</f>
        <v>Joaquin P</v>
      </c>
      <c r="C22" s="8" t="str">
        <f>VLOOKUP(F22,master2!$B$1:$C$24,2,0)</f>
        <v>SPARE PARTS</v>
      </c>
      <c r="D22" s="73">
        <v>1</v>
      </c>
      <c r="E22" s="74" t="s">
        <v>56</v>
      </c>
      <c r="F22" s="73" t="s">
        <v>136</v>
      </c>
      <c r="G22" s="106">
        <v>39.734999999999999</v>
      </c>
      <c r="H22" s="75" t="s">
        <v>86</v>
      </c>
      <c r="I22" s="75"/>
    </row>
    <row r="23" spans="1:9" s="76" customFormat="1" ht="12" customHeight="1">
      <c r="A23" s="8" t="str">
        <f>INDEX(master1!$A$10:$A$24,MATCH('KSB1 - Postings'!E23,master1!$C$10:$C$24,0))</f>
        <v>MAINTE</v>
      </c>
      <c r="B23" s="9" t="str">
        <f>VLOOKUP(E23,master1!$C$9:$E$24,3,0)</f>
        <v>Joaquin P</v>
      </c>
      <c r="C23" s="8" t="str">
        <f>VLOOKUP(F23,master2!$B$1:$C$24,2,0)</f>
        <v>SPARE PARTS</v>
      </c>
      <c r="D23" s="73">
        <v>1</v>
      </c>
      <c r="E23" s="74" t="s">
        <v>56</v>
      </c>
      <c r="F23" s="73" t="s">
        <v>136</v>
      </c>
      <c r="G23" s="106">
        <v>426.71499999999997</v>
      </c>
      <c r="H23" s="75" t="s">
        <v>86</v>
      </c>
      <c r="I23" s="75"/>
    </row>
    <row r="24" spans="1:9" s="76" customFormat="1" ht="12" customHeight="1">
      <c r="A24" s="8" t="str">
        <f>INDEX(master1!$A$10:$A$24,MATCH('KSB1 - Postings'!E24,master1!$C$10:$C$24,0))</f>
        <v>MAINTE</v>
      </c>
      <c r="B24" s="9" t="str">
        <f>VLOOKUP(E24,master1!$C$9:$E$24,3,0)</f>
        <v>Joaquin P</v>
      </c>
      <c r="C24" s="8" t="str">
        <f>VLOOKUP(F24,master2!$B$1:$C$24,2,0)</f>
        <v>SPARE PARTS</v>
      </c>
      <c r="D24" s="73">
        <v>1</v>
      </c>
      <c r="E24" s="74" t="s">
        <v>54</v>
      </c>
      <c r="F24" s="73" t="s">
        <v>136</v>
      </c>
      <c r="G24" s="106">
        <v>45.674999999999997</v>
      </c>
      <c r="H24" s="75" t="s">
        <v>86</v>
      </c>
      <c r="I24" s="75"/>
    </row>
    <row r="25" spans="1:9" s="76" customFormat="1" ht="12" customHeight="1">
      <c r="A25" s="8" t="str">
        <f>INDEX(master1!$A$10:$A$24,MATCH('KSB1 - Postings'!E25,master1!$C$10:$C$24,0))</f>
        <v>MAINTE</v>
      </c>
      <c r="B25" s="9" t="str">
        <f>VLOOKUP(E25,master1!$C$9:$E$24,3,0)</f>
        <v>Joaquin P</v>
      </c>
      <c r="C25" s="8" t="str">
        <f>VLOOKUP(F25,master2!$B$1:$C$24,2,0)</f>
        <v>SPARE PARTS</v>
      </c>
      <c r="D25" s="73">
        <v>1</v>
      </c>
      <c r="E25" s="74" t="s">
        <v>54</v>
      </c>
      <c r="F25" s="73" t="s">
        <v>136</v>
      </c>
      <c r="G25" s="106">
        <v>27.405000000000001</v>
      </c>
      <c r="H25" s="75" t="s">
        <v>86</v>
      </c>
      <c r="I25" s="75"/>
    </row>
    <row r="26" spans="1:9" s="76" customFormat="1" ht="12" customHeight="1">
      <c r="A26" s="8" t="str">
        <f>INDEX(master1!$A$10:$A$24,MATCH('KSB1 - Postings'!E26,master1!$C$10:$C$24,0))</f>
        <v>MAINTE</v>
      </c>
      <c r="B26" s="9" t="str">
        <f>VLOOKUP(E26,master1!$C$9:$E$24,3,0)</f>
        <v>Joaquin P</v>
      </c>
      <c r="C26" s="8" t="str">
        <f>VLOOKUP(F26,master2!$B$1:$C$24,2,0)</f>
        <v>SPARE PARTS</v>
      </c>
      <c r="D26" s="73">
        <v>1</v>
      </c>
      <c r="E26" s="74" t="s">
        <v>54</v>
      </c>
      <c r="F26" s="73" t="s">
        <v>136</v>
      </c>
      <c r="G26" s="106">
        <v>98</v>
      </c>
      <c r="H26" s="75" t="s">
        <v>86</v>
      </c>
      <c r="I26" s="75"/>
    </row>
    <row r="27" spans="1:9" s="76" customFormat="1" ht="12" customHeight="1">
      <c r="A27" s="8" t="str">
        <f>INDEX(master1!$A$10:$A$24,MATCH('KSB1 - Postings'!E27,master1!$C$10:$C$24,0))</f>
        <v>MAINTE</v>
      </c>
      <c r="B27" s="9" t="str">
        <f>VLOOKUP(E27,master1!$C$9:$E$24,3,0)</f>
        <v>Joaquin P</v>
      </c>
      <c r="C27" s="8" t="str">
        <f>VLOOKUP(F27,master2!$B$1:$C$24,2,0)</f>
        <v>SPARE PARTS</v>
      </c>
      <c r="D27" s="73">
        <v>1</v>
      </c>
      <c r="E27" s="74" t="s">
        <v>54</v>
      </c>
      <c r="F27" s="73" t="s">
        <v>136</v>
      </c>
      <c r="G27" s="106">
        <v>588</v>
      </c>
      <c r="H27" s="75" t="s">
        <v>86</v>
      </c>
      <c r="I27" s="75"/>
    </row>
    <row r="28" spans="1:9" s="76" customFormat="1" ht="12" customHeight="1">
      <c r="A28" s="8" t="str">
        <f>INDEX(master1!$A$10:$A$24,MATCH('KSB1 - Postings'!E28,master1!$C$10:$C$24,0))</f>
        <v>MAINTE</v>
      </c>
      <c r="B28" s="9" t="str">
        <f>VLOOKUP(E28,master1!$C$9:$E$24,3,0)</f>
        <v>Joaquin P</v>
      </c>
      <c r="C28" s="8" t="str">
        <f>VLOOKUP(F28,master2!$B$1:$C$24,2,0)</f>
        <v>SPARE PARTS</v>
      </c>
      <c r="D28" s="73">
        <v>1</v>
      </c>
      <c r="E28" s="74" t="s">
        <v>54</v>
      </c>
      <c r="F28" s="73" t="s">
        <v>136</v>
      </c>
      <c r="G28" s="106">
        <v>300.3</v>
      </c>
      <c r="H28" s="75" t="s">
        <v>86</v>
      </c>
      <c r="I28" s="75"/>
    </row>
    <row r="29" spans="1:9" s="76" customFormat="1" ht="12" customHeight="1">
      <c r="A29" s="8" t="str">
        <f>INDEX(master1!$A$10:$A$24,MATCH('KSB1 - Postings'!E29,master1!$C$10:$C$24,0))</f>
        <v>MAINTE</v>
      </c>
      <c r="B29" s="9" t="str">
        <f>VLOOKUP(E29,master1!$C$9:$E$24,3,0)</f>
        <v>Joaquin P</v>
      </c>
      <c r="C29" s="8" t="str">
        <f>VLOOKUP(F29,master2!$B$1:$C$24,2,0)</f>
        <v>SPARE PARTS</v>
      </c>
      <c r="D29" s="73">
        <v>1</v>
      </c>
      <c r="E29" s="74" t="s">
        <v>54</v>
      </c>
      <c r="F29" s="73" t="s">
        <v>136</v>
      </c>
      <c r="G29" s="106">
        <v>196</v>
      </c>
      <c r="H29" s="75" t="s">
        <v>86</v>
      </c>
      <c r="I29" s="75"/>
    </row>
    <row r="30" spans="1:9" s="76" customFormat="1" ht="12" customHeight="1">
      <c r="A30" s="8" t="str">
        <f>INDEX(master1!$A$10:$A$24,MATCH('KSB1 - Postings'!E30,master1!$C$10:$C$24,0))</f>
        <v>MAINTE</v>
      </c>
      <c r="B30" s="9" t="str">
        <f>VLOOKUP(E30,master1!$C$9:$E$24,3,0)</f>
        <v>Joaquin P</v>
      </c>
      <c r="C30" s="8" t="str">
        <f>VLOOKUP(F30,master2!$B$1:$C$24,2,0)</f>
        <v>SPARE PARTS</v>
      </c>
      <c r="D30" s="73">
        <v>1</v>
      </c>
      <c r="E30" s="74" t="s">
        <v>54</v>
      </c>
      <c r="F30" s="73" t="s">
        <v>136</v>
      </c>
      <c r="G30" s="106">
        <v>567.625</v>
      </c>
      <c r="H30" s="75" t="s">
        <v>86</v>
      </c>
      <c r="I30" s="75"/>
    </row>
    <row r="31" spans="1:9" s="76" customFormat="1" ht="12" customHeight="1">
      <c r="A31" s="8" t="str">
        <f>INDEX(master1!$A$10:$A$24,MATCH('KSB1 - Postings'!E31,master1!$C$10:$C$24,0))</f>
        <v>MAINTE</v>
      </c>
      <c r="B31" s="9" t="str">
        <f>VLOOKUP(E31,master1!$C$9:$E$24,3,0)</f>
        <v>Joaquin P</v>
      </c>
      <c r="C31" s="8" t="str">
        <f>VLOOKUP(F31,master2!$B$1:$C$24,2,0)</f>
        <v>SPARE PARTS</v>
      </c>
      <c r="D31" s="73">
        <v>1</v>
      </c>
      <c r="E31" s="74" t="s">
        <v>54</v>
      </c>
      <c r="F31" s="73" t="s">
        <v>136</v>
      </c>
      <c r="G31" s="106">
        <v>9.9949999999999992</v>
      </c>
      <c r="H31" s="75" t="s">
        <v>86</v>
      </c>
      <c r="I31" s="75"/>
    </row>
    <row r="32" spans="1:9" s="76" customFormat="1" ht="12" customHeight="1">
      <c r="A32" s="8" t="str">
        <f>INDEX(master1!$A$10:$A$24,MATCH('KSB1 - Postings'!E32,master1!$C$10:$C$24,0))</f>
        <v>MAINTE</v>
      </c>
      <c r="B32" s="9" t="str">
        <f>VLOOKUP(E32,master1!$C$9:$E$24,3,0)</f>
        <v>Joaquin P</v>
      </c>
      <c r="C32" s="8" t="str">
        <f>VLOOKUP(F32,master2!$B$1:$C$24,2,0)</f>
        <v>SPARE PARTS</v>
      </c>
      <c r="D32" s="73">
        <v>1</v>
      </c>
      <c r="E32" s="74" t="s">
        <v>54</v>
      </c>
      <c r="F32" s="73" t="s">
        <v>136</v>
      </c>
      <c r="G32" s="106">
        <v>392.78</v>
      </c>
      <c r="H32" s="75" t="s">
        <v>86</v>
      </c>
      <c r="I32" s="75"/>
    </row>
    <row r="33" spans="1:9" s="76" customFormat="1" ht="12" customHeight="1">
      <c r="A33" s="8" t="str">
        <f>INDEX(master1!$A$10:$A$24,MATCH('KSB1 - Postings'!E33,master1!$C$10:$C$24,0))</f>
        <v>MAINTE</v>
      </c>
      <c r="B33" s="9" t="str">
        <f>VLOOKUP(E33,master1!$C$9:$E$24,3,0)</f>
        <v>Joaquin P</v>
      </c>
      <c r="C33" s="8" t="str">
        <f>VLOOKUP(F33,master2!$B$1:$C$24,2,0)</f>
        <v>UTILITIES</v>
      </c>
      <c r="D33" s="73">
        <v>1</v>
      </c>
      <c r="E33" s="74" t="s">
        <v>50</v>
      </c>
      <c r="F33" s="73" t="s">
        <v>149</v>
      </c>
      <c r="G33" s="106">
        <v>34057.980000000003</v>
      </c>
      <c r="H33" s="75" t="s">
        <v>86</v>
      </c>
      <c r="I33" s="75"/>
    </row>
    <row r="34" spans="1:9" s="76" customFormat="1" ht="12" customHeight="1">
      <c r="A34" s="8" t="str">
        <f>INDEX(master1!$A$10:$A$24,MATCH('KSB1 - Postings'!E34,master1!$C$10:$C$24,0))</f>
        <v>MAINTE</v>
      </c>
      <c r="B34" s="9" t="str">
        <f>VLOOKUP(E34,master1!$C$9:$E$24,3,0)</f>
        <v>Joaquin P</v>
      </c>
      <c r="C34" s="8" t="str">
        <f>VLOOKUP(F34,master2!$B$1:$C$24,2,0)</f>
        <v>UTILITIES</v>
      </c>
      <c r="D34" s="73">
        <v>1</v>
      </c>
      <c r="E34" s="74" t="s">
        <v>50</v>
      </c>
      <c r="F34" s="73" t="s">
        <v>148</v>
      </c>
      <c r="G34" s="106">
        <v>38134.684999999998</v>
      </c>
      <c r="H34" s="75" t="s">
        <v>86</v>
      </c>
      <c r="I34" s="75"/>
    </row>
    <row r="35" spans="1:9" s="76" customFormat="1" ht="12" customHeight="1">
      <c r="A35" s="8" t="str">
        <f>INDEX(master1!$A$10:$A$24,MATCH('KSB1 - Postings'!E35,master1!$C$10:$C$24,0))</f>
        <v>MAINTE</v>
      </c>
      <c r="B35" s="9" t="str">
        <f>VLOOKUP(E35,master1!$C$9:$E$24,3,0)</f>
        <v>Joaquin P</v>
      </c>
      <c r="C35" s="8" t="str">
        <f>VLOOKUP(F35,master2!$B$1:$C$24,2,0)</f>
        <v>UTILITIES</v>
      </c>
      <c r="D35" s="73">
        <v>1</v>
      </c>
      <c r="E35" s="74" t="s">
        <v>50</v>
      </c>
      <c r="F35" s="73" t="s">
        <v>149</v>
      </c>
      <c r="G35" s="106">
        <v>70965.645000000004</v>
      </c>
      <c r="H35" s="75" t="s">
        <v>86</v>
      </c>
      <c r="I35" s="75"/>
    </row>
    <row r="36" spans="1:9" s="76" customFormat="1" ht="12" customHeight="1">
      <c r="A36" s="8" t="str">
        <f>INDEX(master1!$A$10:$A$24,MATCH('KSB1 - Postings'!E36,master1!$C$10:$C$24,0))</f>
        <v>MAINTE</v>
      </c>
      <c r="B36" s="9" t="str">
        <f>VLOOKUP(E36,master1!$C$9:$E$24,3,0)</f>
        <v>Joaquin P</v>
      </c>
      <c r="C36" s="8" t="str">
        <f>VLOOKUP(F36,master2!$B$1:$C$24,2,0)</f>
        <v>UTILITIES</v>
      </c>
      <c r="D36" s="73">
        <v>1</v>
      </c>
      <c r="E36" s="74" t="s">
        <v>50</v>
      </c>
      <c r="F36" s="73" t="s">
        <v>148</v>
      </c>
      <c r="G36" s="106">
        <v>38134.684999999998</v>
      </c>
      <c r="H36" s="75" t="s">
        <v>86</v>
      </c>
      <c r="I36" s="75"/>
    </row>
    <row r="37" spans="1:9" s="76" customFormat="1" ht="12" customHeight="1">
      <c r="A37" s="8" t="str">
        <f>INDEX(master1!$A$10:$A$24,MATCH('KSB1 - Postings'!E37,master1!$C$10:$C$24,0))</f>
        <v>MAINTE</v>
      </c>
      <c r="B37" s="9" t="str">
        <f>VLOOKUP(E37,master1!$C$9:$E$24,3,0)</f>
        <v>Joaquin P</v>
      </c>
      <c r="C37" s="8" t="str">
        <f>VLOOKUP(F37,master2!$B$1:$C$24,2,0)</f>
        <v>UTILITIES</v>
      </c>
      <c r="D37" s="73">
        <v>1</v>
      </c>
      <c r="E37" s="74" t="s">
        <v>50</v>
      </c>
      <c r="F37" s="73" t="s">
        <v>148</v>
      </c>
      <c r="G37" s="106">
        <v>6741.6149999999998</v>
      </c>
      <c r="H37" s="75" t="s">
        <v>86</v>
      </c>
      <c r="I37" s="75"/>
    </row>
    <row r="38" spans="1:9" s="76" customFormat="1" ht="12" customHeight="1">
      <c r="A38" s="8" t="str">
        <f>INDEX(master1!$A$10:$A$24,MATCH('KSB1 - Postings'!E38,master1!$C$10:$C$24,0))</f>
        <v>MAINTE</v>
      </c>
      <c r="B38" s="9" t="str">
        <f>VLOOKUP(E38,master1!$C$9:$E$24,3,0)</f>
        <v>Joaquin P</v>
      </c>
      <c r="C38" s="8" t="str">
        <f>VLOOKUP(F38,master2!$B$1:$C$24,2,0)</f>
        <v>UTILITIES</v>
      </c>
      <c r="D38" s="73">
        <v>1</v>
      </c>
      <c r="E38" s="74" t="s">
        <v>50</v>
      </c>
      <c r="F38" s="73" t="s">
        <v>149</v>
      </c>
      <c r="G38" s="106">
        <v>4702.25</v>
      </c>
      <c r="H38" s="75" t="s">
        <v>86</v>
      </c>
      <c r="I38" s="75"/>
    </row>
    <row r="39" spans="1:9" s="76" customFormat="1" ht="12" customHeight="1">
      <c r="A39" s="8" t="str">
        <f>INDEX(master1!$A$10:$A$24,MATCH('KSB1 - Postings'!E39,master1!$C$10:$C$24,0))</f>
        <v>MAINTE</v>
      </c>
      <c r="B39" s="9" t="str">
        <f>VLOOKUP(E39,master1!$C$9:$E$24,3,0)</f>
        <v>Joaquin P</v>
      </c>
      <c r="C39" s="8" t="str">
        <f>VLOOKUP(F39,master2!$B$1:$C$24,2,0)</f>
        <v>UTILITIES</v>
      </c>
      <c r="D39" s="73">
        <v>1</v>
      </c>
      <c r="E39" s="74" t="s">
        <v>50</v>
      </c>
      <c r="F39" s="73" t="s">
        <v>148</v>
      </c>
      <c r="G39" s="106">
        <v>55106.764999999999</v>
      </c>
      <c r="H39" s="75" t="s">
        <v>86</v>
      </c>
      <c r="I39" s="75"/>
    </row>
    <row r="40" spans="1:9" s="76" customFormat="1" ht="12" customHeight="1">
      <c r="A40" s="8" t="str">
        <f>INDEX(master1!$A$10:$A$24,MATCH('KSB1 - Postings'!E40,master1!$C$10:$C$24,0))</f>
        <v>MAINTE</v>
      </c>
      <c r="B40" s="9" t="str">
        <f>VLOOKUP(E40,master1!$C$9:$E$24,3,0)</f>
        <v>Joaquin P</v>
      </c>
      <c r="C40" s="8" t="str">
        <f>VLOOKUP(F40,master2!$B$1:$C$24,2,0)</f>
        <v>UTILITIES</v>
      </c>
      <c r="D40" s="73">
        <v>1</v>
      </c>
      <c r="E40" s="74" t="s">
        <v>50</v>
      </c>
      <c r="F40" s="73" t="s">
        <v>148</v>
      </c>
      <c r="G40" s="106">
        <v>404.51499999999999</v>
      </c>
      <c r="H40" s="75" t="s">
        <v>86</v>
      </c>
      <c r="I40" s="75"/>
    </row>
    <row r="41" spans="1:9" s="76" customFormat="1" ht="12" customHeight="1">
      <c r="A41" s="8" t="str">
        <f>INDEX(master1!$A$10:$A$24,MATCH('KSB1 - Postings'!E41,master1!$C$10:$C$24,0))</f>
        <v>MAINTE</v>
      </c>
      <c r="B41" s="9" t="str">
        <f>VLOOKUP(E41,master1!$C$9:$E$24,3,0)</f>
        <v>Joaquin P</v>
      </c>
      <c r="C41" s="8" t="str">
        <f>VLOOKUP(F41,master2!$B$1:$C$24,2,0)</f>
        <v>UTILITIES</v>
      </c>
      <c r="D41" s="73">
        <v>1</v>
      </c>
      <c r="E41" s="74" t="s">
        <v>50</v>
      </c>
      <c r="F41" s="73" t="s">
        <v>148</v>
      </c>
      <c r="G41" s="106">
        <v>25000</v>
      </c>
      <c r="H41" s="75" t="s">
        <v>86</v>
      </c>
      <c r="I41" s="75"/>
    </row>
    <row r="42" spans="1:9" s="76" customFormat="1" ht="12" customHeight="1">
      <c r="A42" s="8" t="str">
        <f>INDEX(master1!$A$10:$A$24,MATCH('KSB1 - Postings'!E42,master1!$C$10:$C$24,0))</f>
        <v>MAINTE</v>
      </c>
      <c r="B42" s="9" t="str">
        <f>VLOOKUP(E42,master1!$C$9:$E$24,3,0)</f>
        <v>Joaquin P</v>
      </c>
      <c r="C42" s="8" t="str">
        <f>VLOOKUP(F42,master2!$B$1:$C$24,2,0)</f>
        <v>UTILITIES</v>
      </c>
      <c r="D42" s="73">
        <v>1</v>
      </c>
      <c r="E42" s="74" t="s">
        <v>50</v>
      </c>
      <c r="F42" s="73" t="s">
        <v>148</v>
      </c>
      <c r="G42" s="106">
        <v>8000</v>
      </c>
      <c r="H42" s="75" t="s">
        <v>86</v>
      </c>
      <c r="I42" s="75"/>
    </row>
    <row r="43" spans="1:9" s="76" customFormat="1" ht="12" customHeight="1">
      <c r="A43" s="8" t="str">
        <f>INDEX(master1!$A$10:$A$24,MATCH('KSB1 - Postings'!E43,master1!$C$10:$C$24,0))</f>
        <v>MAINTE</v>
      </c>
      <c r="B43" s="9" t="str">
        <f>VLOOKUP(E43,master1!$C$9:$E$24,3,0)</f>
        <v>Joaquin P</v>
      </c>
      <c r="C43" s="8" t="str">
        <f>VLOOKUP(F43,master2!$B$1:$C$24,2,0)</f>
        <v>UTILITIES</v>
      </c>
      <c r="D43" s="73">
        <v>1</v>
      </c>
      <c r="E43" s="74" t="s">
        <v>50</v>
      </c>
      <c r="F43" s="73" t="s">
        <v>149</v>
      </c>
      <c r="G43" s="106">
        <v>5000</v>
      </c>
      <c r="H43" s="75" t="s">
        <v>86</v>
      </c>
      <c r="I43" s="75"/>
    </row>
    <row r="44" spans="1:9" s="76" customFormat="1" ht="12" customHeight="1">
      <c r="A44" s="8" t="str">
        <f>INDEX(master1!$A$10:$A$24,MATCH('KSB1 - Postings'!E44,master1!$C$10:$C$24,0))</f>
        <v>MAINTE</v>
      </c>
      <c r="B44" s="9" t="str">
        <f>VLOOKUP(E44,master1!$C$9:$E$24,3,0)</f>
        <v>Joaquin P</v>
      </c>
      <c r="C44" s="8" t="str">
        <f>VLOOKUP(F44,master2!$B$1:$C$24,2,0)</f>
        <v>UTILITIES</v>
      </c>
      <c r="D44" s="73">
        <v>1</v>
      </c>
      <c r="E44" s="74" t="s">
        <v>50</v>
      </c>
      <c r="F44" s="73" t="s">
        <v>149</v>
      </c>
      <c r="G44" s="106">
        <v>70000</v>
      </c>
      <c r="H44" s="75" t="s">
        <v>86</v>
      </c>
      <c r="I44" s="75"/>
    </row>
    <row r="45" spans="1:9" s="76" customFormat="1" ht="12" customHeight="1">
      <c r="A45" s="8" t="str">
        <f>INDEX(master1!$A$10:$A$24,MATCH('KSB1 - Postings'!E45,master1!$C$10:$C$24,0))</f>
        <v>MAINTE</v>
      </c>
      <c r="B45" s="9" t="str">
        <f>VLOOKUP(E45,master1!$C$9:$E$24,3,0)</f>
        <v>Joaquin P</v>
      </c>
      <c r="C45" s="8" t="str">
        <f>VLOOKUP(F45,master2!$B$1:$C$24,2,0)</f>
        <v>UTILITIES</v>
      </c>
      <c r="D45" s="73">
        <v>1</v>
      </c>
      <c r="E45" s="74" t="s">
        <v>50</v>
      </c>
      <c r="F45" s="73" t="s">
        <v>149</v>
      </c>
      <c r="G45" s="106">
        <v>32500</v>
      </c>
      <c r="H45" s="75" t="s">
        <v>86</v>
      </c>
      <c r="I45" s="75"/>
    </row>
    <row r="46" spans="1:9" s="76" customFormat="1" ht="12" customHeight="1">
      <c r="A46" s="8" t="str">
        <f>INDEX(master1!$A$10:$A$24,MATCH('KSB1 - Postings'!E46,master1!$C$10:$C$24,0))</f>
        <v>HR</v>
      </c>
      <c r="B46" s="9" t="str">
        <f>VLOOKUP(E46,master1!$C$9:$E$24,3,0)</f>
        <v>Paula E</v>
      </c>
      <c r="C46" s="8" t="str">
        <f>VLOOKUP(F46,master2!$B$1:$C$24,2,0)</f>
        <v>OTHER SOCIAL EXPENSES</v>
      </c>
      <c r="D46" s="73">
        <v>1</v>
      </c>
      <c r="E46" s="74" t="s">
        <v>75</v>
      </c>
      <c r="F46" s="73" t="s">
        <v>139</v>
      </c>
      <c r="G46" s="106">
        <v>354.35</v>
      </c>
      <c r="H46" s="75" t="s">
        <v>86</v>
      </c>
      <c r="I46" s="75"/>
    </row>
    <row r="47" spans="1:9" s="76" customFormat="1" ht="12" customHeight="1">
      <c r="A47" s="8" t="str">
        <f>INDEX(master1!$A$10:$A$24,MATCH('KSB1 - Postings'!E47,master1!$C$10:$C$24,0))</f>
        <v>HR</v>
      </c>
      <c r="B47" s="9" t="str">
        <f>VLOOKUP(E47,master1!$C$9:$E$24,3,0)</f>
        <v>Paula E</v>
      </c>
      <c r="C47" s="8" t="str">
        <f>VLOOKUP(F47,master2!$B$1:$C$24,2,0)</f>
        <v>OTHER SOCIAL EXPENSES</v>
      </c>
      <c r="D47" s="73">
        <v>1</v>
      </c>
      <c r="E47" s="74" t="s">
        <v>75</v>
      </c>
      <c r="F47" s="73" t="s">
        <v>139</v>
      </c>
      <c r="G47" s="106">
        <v>31.75</v>
      </c>
      <c r="H47" s="75" t="s">
        <v>86</v>
      </c>
      <c r="I47" s="75"/>
    </row>
    <row r="48" spans="1:9" s="76" customFormat="1" ht="12" customHeight="1">
      <c r="A48" s="8" t="str">
        <f>INDEX(master1!$A$10:$A$24,MATCH('KSB1 - Postings'!E48,master1!$C$10:$C$24,0))</f>
        <v>HR</v>
      </c>
      <c r="B48" s="9" t="str">
        <f>VLOOKUP(E48,master1!$C$9:$E$24,3,0)</f>
        <v>Paula E</v>
      </c>
      <c r="C48" s="8" t="str">
        <f>VLOOKUP(F48,master2!$B$1:$C$24,2,0)</f>
        <v>RENT EXPENSES</v>
      </c>
      <c r="D48" s="73">
        <v>1</v>
      </c>
      <c r="E48" s="74" t="s">
        <v>74</v>
      </c>
      <c r="F48" s="73" t="s">
        <v>130</v>
      </c>
      <c r="G48" s="106">
        <v>350</v>
      </c>
      <c r="H48" s="75" t="s">
        <v>86</v>
      </c>
      <c r="I48" s="75"/>
    </row>
    <row r="49" spans="1:9" s="76" customFormat="1" ht="12" customHeight="1">
      <c r="A49" s="8" t="str">
        <f>INDEX(master1!$A$10:$A$24,MATCH('KSB1 - Postings'!E49,master1!$C$10:$C$24,0))</f>
        <v>HR</v>
      </c>
      <c r="B49" s="9" t="str">
        <f>VLOOKUP(E49,master1!$C$9:$E$24,3,0)</f>
        <v>Paula E</v>
      </c>
      <c r="C49" s="8" t="str">
        <f>VLOOKUP(F49,master2!$B$1:$C$24,2,0)</f>
        <v>RENT EXPENSES</v>
      </c>
      <c r="D49" s="73">
        <v>1</v>
      </c>
      <c r="E49" s="74" t="s">
        <v>74</v>
      </c>
      <c r="F49" s="73" t="s">
        <v>130</v>
      </c>
      <c r="G49" s="106">
        <v>53.36</v>
      </c>
      <c r="H49" s="75" t="s">
        <v>86</v>
      </c>
      <c r="I49" s="75"/>
    </row>
    <row r="50" spans="1:9" s="76" customFormat="1" ht="12" customHeight="1">
      <c r="A50" s="8" t="str">
        <f>INDEX(master1!$A$10:$A$24,MATCH('KSB1 - Postings'!E50,master1!$C$10:$C$24,0))</f>
        <v>MAINTE</v>
      </c>
      <c r="B50" s="9" t="str">
        <f>VLOOKUP(E50,master1!$C$9:$E$24,3,0)</f>
        <v>Joaquin P</v>
      </c>
      <c r="C50" s="8" t="str">
        <f>VLOOKUP(F50,master2!$B$1:$C$24,2,0)</f>
        <v>REP &amp; MAINTENANCE SERVICES</v>
      </c>
      <c r="D50" s="73">
        <v>1</v>
      </c>
      <c r="E50" s="74" t="s">
        <v>54</v>
      </c>
      <c r="F50" s="73" t="s">
        <v>143</v>
      </c>
      <c r="G50" s="106">
        <v>725</v>
      </c>
      <c r="H50" s="75" t="s">
        <v>86</v>
      </c>
      <c r="I50" s="75"/>
    </row>
    <row r="51" spans="1:9" s="76" customFormat="1" ht="12" customHeight="1">
      <c r="A51" s="8" t="str">
        <f>INDEX(master1!$A$10:$A$24,MATCH('KSB1 - Postings'!E51,master1!$C$10:$C$24,0))</f>
        <v>MAINTE</v>
      </c>
      <c r="B51" s="9" t="str">
        <f>VLOOKUP(E51,master1!$C$9:$E$24,3,0)</f>
        <v>Joaquin P</v>
      </c>
      <c r="C51" s="8" t="str">
        <f>VLOOKUP(F51,master2!$B$1:$C$24,2,0)</f>
        <v>RENT EXPENSES</v>
      </c>
      <c r="D51" s="73">
        <v>1</v>
      </c>
      <c r="E51" s="74" t="s">
        <v>57</v>
      </c>
      <c r="F51" s="73" t="s">
        <v>142</v>
      </c>
      <c r="G51" s="106">
        <v>2070</v>
      </c>
      <c r="H51" s="75" t="s">
        <v>86</v>
      </c>
      <c r="I51" s="75"/>
    </row>
    <row r="52" spans="1:9" s="76" customFormat="1" ht="12" customHeight="1">
      <c r="A52" s="8" t="str">
        <f>INDEX(master1!$A$10:$A$24,MATCH('KSB1 - Postings'!E52,master1!$C$10:$C$24,0))</f>
        <v>MAINTE</v>
      </c>
      <c r="B52" s="9" t="str">
        <f>VLOOKUP(E52,master1!$C$9:$E$24,3,0)</f>
        <v>Joaquin P</v>
      </c>
      <c r="C52" s="8" t="str">
        <f>VLOOKUP(F52,master2!$B$1:$C$24,2,0)</f>
        <v>RENT EXPENSES</v>
      </c>
      <c r="D52" s="73">
        <v>1</v>
      </c>
      <c r="E52" s="74" t="s">
        <v>57</v>
      </c>
      <c r="F52" s="73" t="s">
        <v>142</v>
      </c>
      <c r="G52" s="106">
        <v>1219</v>
      </c>
      <c r="H52" s="75" t="s">
        <v>86</v>
      </c>
      <c r="I52" s="75"/>
    </row>
    <row r="53" spans="1:9" s="76" customFormat="1" ht="12" customHeight="1">
      <c r="A53" s="8" t="str">
        <f>INDEX(master1!$A$10:$A$24,MATCH('KSB1 - Postings'!E53,master1!$C$10:$C$24,0))</f>
        <v>MAINTE</v>
      </c>
      <c r="B53" s="9" t="str">
        <f>VLOOKUP(E53,master1!$C$9:$E$24,3,0)</f>
        <v>Joaquin P</v>
      </c>
      <c r="C53" s="8" t="str">
        <f>VLOOKUP(F53,master2!$B$1:$C$24,2,0)</f>
        <v>OTHER EXTERNAL SERVICES</v>
      </c>
      <c r="D53" s="73">
        <v>1</v>
      </c>
      <c r="E53" s="74" t="s">
        <v>57</v>
      </c>
      <c r="F53" s="73" t="s">
        <v>138</v>
      </c>
      <c r="G53" s="106">
        <v>1275</v>
      </c>
      <c r="H53" s="75" t="s">
        <v>86</v>
      </c>
      <c r="I53" s="75"/>
    </row>
    <row r="54" spans="1:9" s="76" customFormat="1" ht="12" customHeight="1">
      <c r="A54" s="8" t="str">
        <f>INDEX(master1!$A$10:$A$24,MATCH('KSB1 - Postings'!E54,master1!$C$10:$C$24,0))</f>
        <v>MAINTE</v>
      </c>
      <c r="B54" s="9" t="str">
        <f>VLOOKUP(E54,master1!$C$9:$E$24,3,0)</f>
        <v>Joaquin P</v>
      </c>
      <c r="C54" s="8" t="str">
        <f>VLOOKUP(F54,master2!$B$1:$C$24,2,0)</f>
        <v>OTHER EXTERNAL SERVICES</v>
      </c>
      <c r="D54" s="73">
        <v>1</v>
      </c>
      <c r="E54" s="74" t="s">
        <v>57</v>
      </c>
      <c r="F54" s="73" t="s">
        <v>138</v>
      </c>
      <c r="G54" s="106">
        <v>2150</v>
      </c>
      <c r="H54" s="75" t="s">
        <v>86</v>
      </c>
      <c r="I54" s="75"/>
    </row>
    <row r="55" spans="1:9" s="76" customFormat="1" ht="12" customHeight="1">
      <c r="A55" s="8" t="str">
        <f>INDEX(master1!$A$10:$A$24,MATCH('KSB1 - Postings'!E55,master1!$C$10:$C$24,0))</f>
        <v>MAINTE</v>
      </c>
      <c r="B55" s="9" t="str">
        <f>VLOOKUP(E55,master1!$C$9:$E$24,3,0)</f>
        <v>Joaquin P</v>
      </c>
      <c r="C55" s="8" t="str">
        <f>VLOOKUP(F55,master2!$B$1:$C$24,2,0)</f>
        <v>OTHER EXTERNAL SERVICES</v>
      </c>
      <c r="D55" s="73">
        <v>1</v>
      </c>
      <c r="E55" s="74" t="s">
        <v>57</v>
      </c>
      <c r="F55" s="73" t="s">
        <v>138</v>
      </c>
      <c r="G55" s="106">
        <v>2150</v>
      </c>
      <c r="H55" s="75" t="s">
        <v>86</v>
      </c>
      <c r="I55" s="75"/>
    </row>
    <row r="56" spans="1:9" s="76" customFormat="1" ht="12" customHeight="1">
      <c r="A56" s="8" t="str">
        <f>INDEX(master1!$A$10:$A$24,MATCH('KSB1 - Postings'!E56,master1!$C$10:$C$24,0))</f>
        <v>MAINTE</v>
      </c>
      <c r="B56" s="9" t="str">
        <f>VLOOKUP(E56,master1!$C$9:$E$24,3,0)</f>
        <v>Joaquin P</v>
      </c>
      <c r="C56" s="8" t="str">
        <f>VLOOKUP(F56,master2!$B$1:$C$24,2,0)</f>
        <v>OTHER EXTERNAL SERVICES</v>
      </c>
      <c r="D56" s="73">
        <v>1</v>
      </c>
      <c r="E56" s="74" t="s">
        <v>57</v>
      </c>
      <c r="F56" s="73" t="s">
        <v>138</v>
      </c>
      <c r="G56" s="106">
        <v>2150</v>
      </c>
      <c r="H56" s="75" t="s">
        <v>86</v>
      </c>
      <c r="I56" s="75"/>
    </row>
    <row r="57" spans="1:9" s="76" customFormat="1" ht="12" customHeight="1">
      <c r="A57" s="8" t="str">
        <f>INDEX(master1!$A$10:$A$24,MATCH('KSB1 - Postings'!E57,master1!$C$10:$C$24,0))</f>
        <v>MAINTE</v>
      </c>
      <c r="B57" s="9" t="str">
        <f>VLOOKUP(E57,master1!$C$9:$E$24,3,0)</f>
        <v>Joaquin P</v>
      </c>
      <c r="C57" s="8" t="str">
        <f>VLOOKUP(F57,master2!$B$1:$C$24,2,0)</f>
        <v>OTHER EXTERNAL SERVICES</v>
      </c>
      <c r="D57" s="73">
        <v>1</v>
      </c>
      <c r="E57" s="74" t="s">
        <v>57</v>
      </c>
      <c r="F57" s="73" t="s">
        <v>138</v>
      </c>
      <c r="G57" s="106">
        <v>2150</v>
      </c>
      <c r="H57" s="75" t="s">
        <v>86</v>
      </c>
      <c r="I57" s="75"/>
    </row>
    <row r="58" spans="1:9" s="76" customFormat="1" ht="12" customHeight="1">
      <c r="A58" s="8" t="str">
        <f>INDEX(master1!$A$10:$A$24,MATCH('KSB1 - Postings'!E58,master1!$C$10:$C$24,0))</f>
        <v>MAINTE</v>
      </c>
      <c r="B58" s="9" t="str">
        <f>VLOOKUP(E58,master1!$C$9:$E$24,3,0)</f>
        <v>Joaquin P</v>
      </c>
      <c r="C58" s="8" t="str">
        <f>VLOOKUP(F58,master2!$B$1:$C$24,2,0)</f>
        <v>OTHER EXTERNAL SERVICES</v>
      </c>
      <c r="D58" s="73">
        <v>1</v>
      </c>
      <c r="E58" s="74" t="s">
        <v>57</v>
      </c>
      <c r="F58" s="73" t="s">
        <v>138</v>
      </c>
      <c r="G58" s="106">
        <v>2150</v>
      </c>
      <c r="H58" s="75" t="s">
        <v>86</v>
      </c>
      <c r="I58" s="75"/>
    </row>
    <row r="59" spans="1:9" s="76" customFormat="1" ht="12" customHeight="1">
      <c r="A59" s="8" t="str">
        <f>INDEX(master1!$A$10:$A$24,MATCH('KSB1 - Postings'!E59,master1!$C$10:$C$24,0))</f>
        <v>MAINTE</v>
      </c>
      <c r="B59" s="9" t="str">
        <f>VLOOKUP(E59,master1!$C$9:$E$24,3,0)</f>
        <v>Joaquin P</v>
      </c>
      <c r="C59" s="8" t="str">
        <f>VLOOKUP(F59,master2!$B$1:$C$24,2,0)</f>
        <v>SPARE PARTS</v>
      </c>
      <c r="D59" s="73">
        <v>1</v>
      </c>
      <c r="E59" s="74" t="s">
        <v>56</v>
      </c>
      <c r="F59" s="73" t="s">
        <v>136</v>
      </c>
      <c r="G59" s="106">
        <v>1437.5650000000001</v>
      </c>
      <c r="H59" s="75" t="s">
        <v>86</v>
      </c>
      <c r="I59" s="75"/>
    </row>
    <row r="60" spans="1:9" s="76" customFormat="1" ht="12" customHeight="1">
      <c r="A60" s="8" t="str">
        <f>INDEX(master1!$A$10:$A$24,MATCH('KSB1 - Postings'!E60,master1!$C$10:$C$24,0))</f>
        <v>MAINTE</v>
      </c>
      <c r="B60" s="9" t="str">
        <f>VLOOKUP(E60,master1!$C$9:$E$24,3,0)</f>
        <v>Joaquin P</v>
      </c>
      <c r="C60" s="8" t="str">
        <f>VLOOKUP(F60,master2!$B$1:$C$24,2,0)</f>
        <v>SPARE PARTS</v>
      </c>
      <c r="D60" s="73">
        <v>1</v>
      </c>
      <c r="E60" s="74" t="s">
        <v>56</v>
      </c>
      <c r="F60" s="73" t="s">
        <v>136</v>
      </c>
      <c r="G60" s="106">
        <v>504.51499999999999</v>
      </c>
      <c r="H60" s="75" t="s">
        <v>86</v>
      </c>
      <c r="I60" s="75"/>
    </row>
    <row r="61" spans="1:9" s="76" customFormat="1" ht="12" customHeight="1">
      <c r="A61" s="8" t="str">
        <f>INDEX(master1!$A$10:$A$24,MATCH('KSB1 - Postings'!E61,master1!$C$10:$C$24,0))</f>
        <v>MAINTE</v>
      </c>
      <c r="B61" s="9" t="str">
        <f>VLOOKUP(E61,master1!$C$9:$E$24,3,0)</f>
        <v>Joaquin P</v>
      </c>
      <c r="C61" s="8" t="str">
        <f>VLOOKUP(F61,master2!$B$1:$C$24,2,0)</f>
        <v>SPARE PARTS</v>
      </c>
      <c r="D61" s="73">
        <v>1</v>
      </c>
      <c r="E61" s="74" t="s">
        <v>56</v>
      </c>
      <c r="F61" s="73" t="s">
        <v>136</v>
      </c>
      <c r="G61" s="106">
        <v>485.42500000000001</v>
      </c>
      <c r="H61" s="75" t="s">
        <v>86</v>
      </c>
      <c r="I61" s="75"/>
    </row>
    <row r="62" spans="1:9" s="76" customFormat="1" ht="12" customHeight="1">
      <c r="A62" s="8" t="str">
        <f>INDEX(master1!$A$10:$A$24,MATCH('KSB1 - Postings'!E62,master1!$C$10:$C$24,0))</f>
        <v>MAINTE</v>
      </c>
      <c r="B62" s="9" t="str">
        <f>VLOOKUP(E62,master1!$C$9:$E$24,3,0)</f>
        <v>Joaquin P</v>
      </c>
      <c r="C62" s="8" t="str">
        <f>VLOOKUP(F62,master2!$B$1:$C$24,2,0)</f>
        <v>SPARE PARTS</v>
      </c>
      <c r="D62" s="73">
        <v>1</v>
      </c>
      <c r="E62" s="74" t="s">
        <v>56</v>
      </c>
      <c r="F62" s="73" t="s">
        <v>136</v>
      </c>
      <c r="G62" s="106">
        <v>1310.21</v>
      </c>
      <c r="H62" s="75" t="s">
        <v>86</v>
      </c>
      <c r="I62" s="75"/>
    </row>
    <row r="63" spans="1:9" s="76" customFormat="1" ht="12" customHeight="1">
      <c r="A63" s="8" t="str">
        <f>INDEX(master1!$A$10:$A$24,MATCH('KSB1 - Postings'!E63,master1!$C$10:$C$24,0))</f>
        <v>MAINTE</v>
      </c>
      <c r="B63" s="9" t="str">
        <f>VLOOKUP(E63,master1!$C$9:$E$24,3,0)</f>
        <v>Joaquin P</v>
      </c>
      <c r="C63" s="8" t="str">
        <f>VLOOKUP(F63,master2!$B$1:$C$24,2,0)</f>
        <v>SPARE PARTS</v>
      </c>
      <c r="D63" s="73">
        <v>1</v>
      </c>
      <c r="E63" s="74" t="s">
        <v>56</v>
      </c>
      <c r="F63" s="73" t="s">
        <v>136</v>
      </c>
      <c r="G63" s="106">
        <v>17.215</v>
      </c>
      <c r="H63" s="75" t="s">
        <v>86</v>
      </c>
      <c r="I63" s="75"/>
    </row>
    <row r="64" spans="1:9" s="76" customFormat="1" ht="12" customHeight="1">
      <c r="A64" s="8" t="str">
        <f>INDEX(master1!$A$10:$A$24,MATCH('KSB1 - Postings'!E64,master1!$C$10:$C$24,0))</f>
        <v>MAINTE</v>
      </c>
      <c r="B64" s="9" t="str">
        <f>VLOOKUP(E64,master1!$C$9:$E$24,3,0)</f>
        <v>Joaquin P</v>
      </c>
      <c r="C64" s="8" t="str">
        <f>VLOOKUP(F64,master2!$B$1:$C$24,2,0)</f>
        <v>SPARE PARTS</v>
      </c>
      <c r="D64" s="73">
        <v>1</v>
      </c>
      <c r="E64" s="74" t="s">
        <v>56</v>
      </c>
      <c r="F64" s="73" t="s">
        <v>136</v>
      </c>
      <c r="G64" s="106">
        <v>8437.6650000000009</v>
      </c>
      <c r="H64" s="75" t="s">
        <v>86</v>
      </c>
      <c r="I64" s="75"/>
    </row>
    <row r="65" spans="1:9" s="76" customFormat="1" ht="12" customHeight="1">
      <c r="A65" s="8" t="str">
        <f>INDEX(master1!$A$10:$A$24,MATCH('KSB1 - Postings'!E65,master1!$C$10:$C$24,0))</f>
        <v>MAINTE</v>
      </c>
      <c r="B65" s="9" t="str">
        <f>VLOOKUP(E65,master1!$C$9:$E$24,3,0)</f>
        <v>Joaquin P</v>
      </c>
      <c r="C65" s="8" t="str">
        <f>VLOOKUP(F65,master2!$B$1:$C$24,2,0)</f>
        <v>SPARE PARTS</v>
      </c>
      <c r="D65" s="73">
        <v>1</v>
      </c>
      <c r="E65" s="74" t="s">
        <v>56</v>
      </c>
      <c r="F65" s="73" t="s">
        <v>136</v>
      </c>
      <c r="G65" s="106">
        <v>44.274999999999999</v>
      </c>
      <c r="H65" s="75" t="s">
        <v>86</v>
      </c>
      <c r="I65" s="75"/>
    </row>
    <row r="66" spans="1:9" s="76" customFormat="1" ht="12" customHeight="1">
      <c r="A66" s="8" t="str">
        <f>INDEX(master1!$A$10:$A$24,MATCH('KSB1 - Postings'!E66,master1!$C$10:$C$24,0))</f>
        <v>MAINTE</v>
      </c>
      <c r="B66" s="9" t="str">
        <f>VLOOKUP(E66,master1!$C$9:$E$24,3,0)</f>
        <v>Joaquin P</v>
      </c>
      <c r="C66" s="8" t="str">
        <f>VLOOKUP(F66,master2!$B$1:$C$24,2,0)</f>
        <v>SPARE PARTS</v>
      </c>
      <c r="D66" s="73">
        <v>1</v>
      </c>
      <c r="E66" s="74" t="s">
        <v>56</v>
      </c>
      <c r="F66" s="73" t="s">
        <v>136</v>
      </c>
      <c r="G66" s="106">
        <v>31.66</v>
      </c>
      <c r="H66" s="75" t="s">
        <v>86</v>
      </c>
      <c r="I66" s="75"/>
    </row>
    <row r="67" spans="1:9" s="76" customFormat="1" ht="12" customHeight="1">
      <c r="A67" s="8" t="str">
        <f>INDEX(master1!$A$10:$A$24,MATCH('KSB1 - Postings'!E67,master1!$C$10:$C$24,0))</f>
        <v>MAINTE</v>
      </c>
      <c r="B67" s="9" t="str">
        <f>VLOOKUP(E67,master1!$C$9:$E$24,3,0)</f>
        <v>Joaquin P</v>
      </c>
      <c r="C67" s="8" t="str">
        <f>VLOOKUP(F67,master2!$B$1:$C$24,2,0)</f>
        <v>SPARE PARTS</v>
      </c>
      <c r="D67" s="73">
        <v>1</v>
      </c>
      <c r="E67" s="74" t="s">
        <v>56</v>
      </c>
      <c r="F67" s="73" t="s">
        <v>136</v>
      </c>
      <c r="G67" s="106">
        <v>1313.9749999999999</v>
      </c>
      <c r="H67" s="75" t="s">
        <v>86</v>
      </c>
      <c r="I67" s="75"/>
    </row>
    <row r="68" spans="1:9" s="76" customFormat="1" ht="12" customHeight="1">
      <c r="A68" s="8" t="str">
        <f>INDEX(master1!$A$10:$A$24,MATCH('KSB1 - Postings'!E68,master1!$C$10:$C$24,0))</f>
        <v>MAINTE</v>
      </c>
      <c r="B68" s="9" t="str">
        <f>VLOOKUP(E68,master1!$C$9:$E$24,3,0)</f>
        <v>Joaquin P</v>
      </c>
      <c r="C68" s="8" t="str">
        <f>VLOOKUP(F68,master2!$B$1:$C$24,2,0)</f>
        <v>SPARE PARTS</v>
      </c>
      <c r="D68" s="73">
        <v>1</v>
      </c>
      <c r="E68" s="74" t="s">
        <v>56</v>
      </c>
      <c r="F68" s="73" t="s">
        <v>136</v>
      </c>
      <c r="G68" s="106">
        <v>1315.0650000000001</v>
      </c>
      <c r="H68" s="75" t="s">
        <v>86</v>
      </c>
      <c r="I68" s="75"/>
    </row>
    <row r="69" spans="1:9" s="76" customFormat="1" ht="12" customHeight="1">
      <c r="A69" s="8" t="str">
        <f>INDEX(master1!$A$10:$A$24,MATCH('KSB1 - Postings'!E69,master1!$C$10:$C$24,0))</f>
        <v>MAINTE</v>
      </c>
      <c r="B69" s="9" t="str">
        <f>VLOOKUP(E69,master1!$C$9:$E$24,3,0)</f>
        <v>Joaquin P</v>
      </c>
      <c r="C69" s="8" t="str">
        <f>VLOOKUP(F69,master2!$B$1:$C$24,2,0)</f>
        <v>SPARE PARTS</v>
      </c>
      <c r="D69" s="73">
        <v>1</v>
      </c>
      <c r="E69" s="74" t="s">
        <v>56</v>
      </c>
      <c r="F69" s="73" t="s">
        <v>136</v>
      </c>
      <c r="G69" s="106">
        <v>61.395000000000003</v>
      </c>
      <c r="H69" s="75" t="s">
        <v>86</v>
      </c>
      <c r="I69" s="75"/>
    </row>
    <row r="70" spans="1:9" s="76" customFormat="1" ht="12" customHeight="1">
      <c r="A70" s="8" t="str">
        <f>INDEX(master1!$A$10:$A$24,MATCH('KSB1 - Postings'!E70,master1!$C$10:$C$24,0))</f>
        <v>MAINTE</v>
      </c>
      <c r="B70" s="9" t="str">
        <f>VLOOKUP(E70,master1!$C$9:$E$24,3,0)</f>
        <v>Joaquin P</v>
      </c>
      <c r="C70" s="8" t="str">
        <f>VLOOKUP(F70,master2!$B$1:$C$24,2,0)</f>
        <v>SPARE PARTS</v>
      </c>
      <c r="D70" s="73">
        <v>1</v>
      </c>
      <c r="E70" s="74" t="s">
        <v>56</v>
      </c>
      <c r="F70" s="73" t="s">
        <v>136</v>
      </c>
      <c r="G70" s="106">
        <v>42.52</v>
      </c>
      <c r="H70" s="75" t="s">
        <v>86</v>
      </c>
      <c r="I70" s="75"/>
    </row>
    <row r="71" spans="1:9" s="76" customFormat="1" ht="12" customHeight="1">
      <c r="A71" s="8" t="str">
        <f>INDEX(master1!$A$10:$A$24,MATCH('KSB1 - Postings'!E71,master1!$C$10:$C$24,0))</f>
        <v>MAINTE</v>
      </c>
      <c r="B71" s="9" t="str">
        <f>VLOOKUP(E71,master1!$C$9:$E$24,3,0)</f>
        <v>Joaquin P</v>
      </c>
      <c r="C71" s="8" t="str">
        <f>VLOOKUP(F71,master2!$B$1:$C$24,2,0)</f>
        <v>SPARE PARTS</v>
      </c>
      <c r="D71" s="73">
        <v>1</v>
      </c>
      <c r="E71" s="74" t="s">
        <v>56</v>
      </c>
      <c r="F71" s="73" t="s">
        <v>136</v>
      </c>
      <c r="G71" s="106">
        <v>34.424999999999997</v>
      </c>
      <c r="H71" s="75" t="s">
        <v>86</v>
      </c>
      <c r="I71" s="75"/>
    </row>
    <row r="72" spans="1:9" s="76" customFormat="1" ht="12" customHeight="1">
      <c r="A72" s="8" t="str">
        <f>INDEX(master1!$A$10:$A$24,MATCH('KSB1 - Postings'!E72,master1!$C$10:$C$24,0))</f>
        <v>MAINTE</v>
      </c>
      <c r="B72" s="9" t="str">
        <f>VLOOKUP(E72,master1!$C$9:$E$24,3,0)</f>
        <v>Joaquin P</v>
      </c>
      <c r="C72" s="8" t="str">
        <f>VLOOKUP(F72,master2!$B$1:$C$24,2,0)</f>
        <v>SPARE PARTS</v>
      </c>
      <c r="D72" s="73">
        <v>1</v>
      </c>
      <c r="E72" s="74" t="s">
        <v>56</v>
      </c>
      <c r="F72" s="73" t="s">
        <v>136</v>
      </c>
      <c r="G72" s="106">
        <v>49.384999999999998</v>
      </c>
      <c r="H72" s="75" t="s">
        <v>86</v>
      </c>
      <c r="I72" s="75"/>
    </row>
    <row r="73" spans="1:9" s="76" customFormat="1" ht="12" customHeight="1">
      <c r="A73" s="8" t="str">
        <f>INDEX(master1!$A$10:$A$24,MATCH('KSB1 - Postings'!E73,master1!$C$10:$C$24,0))</f>
        <v>MAINTE</v>
      </c>
      <c r="B73" s="9" t="str">
        <f>VLOOKUP(E73,master1!$C$9:$E$24,3,0)</f>
        <v>Joaquin P</v>
      </c>
      <c r="C73" s="8" t="str">
        <f>VLOOKUP(F73,master2!$B$1:$C$24,2,0)</f>
        <v>SPARE PARTS</v>
      </c>
      <c r="D73" s="73">
        <v>1</v>
      </c>
      <c r="E73" s="74" t="s">
        <v>56</v>
      </c>
      <c r="F73" s="73" t="s">
        <v>136</v>
      </c>
      <c r="G73" s="106">
        <v>133.51499999999999</v>
      </c>
      <c r="H73" s="75" t="s">
        <v>86</v>
      </c>
      <c r="I73" s="75"/>
    </row>
    <row r="74" spans="1:9" s="76" customFormat="1" ht="12" customHeight="1">
      <c r="A74" s="8" t="str">
        <f>INDEX(master1!$A$10:$A$24,MATCH('KSB1 - Postings'!E74,master1!$C$10:$C$24,0))</f>
        <v>MAINTE</v>
      </c>
      <c r="B74" s="9" t="str">
        <f>VLOOKUP(E74,master1!$C$9:$E$24,3,0)</f>
        <v>Joaquin P</v>
      </c>
      <c r="C74" s="8" t="str">
        <f>VLOOKUP(F74,master2!$B$1:$C$24,2,0)</f>
        <v>SPARE PARTS</v>
      </c>
      <c r="D74" s="73">
        <v>1</v>
      </c>
      <c r="E74" s="74" t="s">
        <v>56</v>
      </c>
      <c r="F74" s="73" t="s">
        <v>136</v>
      </c>
      <c r="G74" s="106">
        <v>88.55</v>
      </c>
      <c r="H74" s="75" t="s">
        <v>86</v>
      </c>
      <c r="I74" s="75"/>
    </row>
    <row r="75" spans="1:9" s="76" customFormat="1" ht="12" customHeight="1">
      <c r="A75" s="8" t="str">
        <f>INDEX(master1!$A$10:$A$24,MATCH('KSB1 - Postings'!E75,master1!$C$10:$C$24,0))</f>
        <v>MAINTE</v>
      </c>
      <c r="B75" s="9" t="str">
        <f>VLOOKUP(E75,master1!$C$9:$E$24,3,0)</f>
        <v>Joaquin P</v>
      </c>
      <c r="C75" s="8" t="str">
        <f>VLOOKUP(F75,master2!$B$1:$C$24,2,0)</f>
        <v>SPARE PARTS</v>
      </c>
      <c r="D75" s="73">
        <v>1</v>
      </c>
      <c r="E75" s="74" t="s">
        <v>56</v>
      </c>
      <c r="F75" s="73" t="s">
        <v>136</v>
      </c>
      <c r="G75" s="106">
        <v>63.32</v>
      </c>
      <c r="H75" s="75" t="s">
        <v>86</v>
      </c>
      <c r="I75" s="75"/>
    </row>
    <row r="76" spans="1:9" s="76" customFormat="1" ht="12" customHeight="1">
      <c r="A76" s="8" t="str">
        <f>INDEX(master1!$A$10:$A$24,MATCH('KSB1 - Postings'!E76,master1!$C$10:$C$24,0))</f>
        <v>MAINTE</v>
      </c>
      <c r="B76" s="9" t="str">
        <f>VLOOKUP(E76,master1!$C$9:$E$24,3,0)</f>
        <v>Joaquin P</v>
      </c>
      <c r="C76" s="8" t="str">
        <f>VLOOKUP(F76,master2!$B$1:$C$24,2,0)</f>
        <v>SPARE PARTS</v>
      </c>
      <c r="D76" s="73">
        <v>1</v>
      </c>
      <c r="E76" s="74" t="s">
        <v>56</v>
      </c>
      <c r="F76" s="73" t="s">
        <v>136</v>
      </c>
      <c r="G76" s="106">
        <v>118.36499999999999</v>
      </c>
      <c r="H76" s="75" t="s">
        <v>86</v>
      </c>
      <c r="I76" s="75"/>
    </row>
    <row r="77" spans="1:9" s="76" customFormat="1" ht="12" customHeight="1">
      <c r="A77" s="8" t="str">
        <f>INDEX(master1!$A$10:$A$24,MATCH('KSB1 - Postings'!E77,master1!$C$10:$C$24,0))</f>
        <v>MAINTE</v>
      </c>
      <c r="B77" s="9" t="str">
        <f>VLOOKUP(E77,master1!$C$9:$E$24,3,0)</f>
        <v>Joaquin P</v>
      </c>
      <c r="C77" s="8" t="str">
        <f>VLOOKUP(F77,master2!$B$1:$C$24,2,0)</f>
        <v>SPARE PARTS</v>
      </c>
      <c r="D77" s="73">
        <v>1</v>
      </c>
      <c r="E77" s="74" t="s">
        <v>56</v>
      </c>
      <c r="F77" s="73" t="s">
        <v>136</v>
      </c>
      <c r="G77" s="106">
        <v>18.95</v>
      </c>
      <c r="H77" s="75" t="s">
        <v>86</v>
      </c>
      <c r="I77" s="75"/>
    </row>
    <row r="78" spans="1:9" s="76" customFormat="1" ht="12" customHeight="1">
      <c r="A78" s="8" t="str">
        <f>INDEX(master1!$A$10:$A$24,MATCH('KSB1 - Postings'!E78,master1!$C$10:$C$24,0))</f>
        <v>MAINTE</v>
      </c>
      <c r="B78" s="9" t="str">
        <f>VLOOKUP(E78,master1!$C$9:$E$24,3,0)</f>
        <v>Joaquin P</v>
      </c>
      <c r="C78" s="8" t="str">
        <f>VLOOKUP(F78,master2!$B$1:$C$24,2,0)</f>
        <v>SPARE PARTS</v>
      </c>
      <c r="D78" s="73">
        <v>1</v>
      </c>
      <c r="E78" s="74" t="s">
        <v>56</v>
      </c>
      <c r="F78" s="73" t="s">
        <v>136</v>
      </c>
      <c r="G78" s="106">
        <v>13.975</v>
      </c>
      <c r="H78" s="75" t="s">
        <v>86</v>
      </c>
      <c r="I78" s="75"/>
    </row>
    <row r="79" spans="1:9" s="76" customFormat="1" ht="12" customHeight="1">
      <c r="A79" s="8" t="str">
        <f>INDEX(master1!$A$10:$A$24,MATCH('KSB1 - Postings'!E79,master1!$C$10:$C$24,0))</f>
        <v>MAINTE</v>
      </c>
      <c r="B79" s="9" t="str">
        <f>VLOOKUP(E79,master1!$C$9:$E$24,3,0)</f>
        <v>Joaquin P</v>
      </c>
      <c r="C79" s="8" t="str">
        <f>VLOOKUP(F79,master2!$B$1:$C$24,2,0)</f>
        <v>SPARE PARTS</v>
      </c>
      <c r="D79" s="73">
        <v>1</v>
      </c>
      <c r="E79" s="74" t="s">
        <v>56</v>
      </c>
      <c r="F79" s="73" t="s">
        <v>136</v>
      </c>
      <c r="G79" s="106">
        <v>11.45</v>
      </c>
      <c r="H79" s="75" t="s">
        <v>86</v>
      </c>
      <c r="I79" s="75"/>
    </row>
    <row r="80" spans="1:9" s="76" customFormat="1" ht="12" customHeight="1">
      <c r="A80" s="8" t="str">
        <f>INDEX(master1!$A$10:$A$24,MATCH('KSB1 - Postings'!E80,master1!$C$10:$C$24,0))</f>
        <v>MAINTE</v>
      </c>
      <c r="B80" s="9" t="str">
        <f>VLOOKUP(E80,master1!$C$9:$E$24,3,0)</f>
        <v>Joaquin P</v>
      </c>
      <c r="C80" s="8" t="str">
        <f>VLOOKUP(F80,master2!$B$1:$C$24,2,0)</f>
        <v>SPARE PARTS</v>
      </c>
      <c r="D80" s="73">
        <v>1</v>
      </c>
      <c r="E80" s="74" t="s">
        <v>56</v>
      </c>
      <c r="F80" s="73" t="s">
        <v>136</v>
      </c>
      <c r="G80" s="106">
        <v>10.15</v>
      </c>
      <c r="H80" s="75" t="s">
        <v>86</v>
      </c>
      <c r="I80" s="75"/>
    </row>
    <row r="81" spans="1:9" s="76" customFormat="1" ht="12" customHeight="1">
      <c r="A81" s="8" t="str">
        <f>INDEX(master1!$A$10:$A$24,MATCH('KSB1 - Postings'!E81,master1!$C$10:$C$24,0))</f>
        <v>MAINTE</v>
      </c>
      <c r="B81" s="9" t="str">
        <f>VLOOKUP(E81,master1!$C$9:$E$24,3,0)</f>
        <v>Joaquin P</v>
      </c>
      <c r="C81" s="8" t="str">
        <f>VLOOKUP(F81,master2!$B$1:$C$24,2,0)</f>
        <v>SPARE PARTS</v>
      </c>
      <c r="D81" s="73">
        <v>1</v>
      </c>
      <c r="E81" s="74" t="s">
        <v>56</v>
      </c>
      <c r="F81" s="73" t="s">
        <v>136</v>
      </c>
      <c r="G81" s="106">
        <v>21.22</v>
      </c>
      <c r="H81" s="75" t="s">
        <v>86</v>
      </c>
      <c r="I81" s="75"/>
    </row>
    <row r="82" spans="1:9" s="76" customFormat="1" ht="12" customHeight="1">
      <c r="A82" s="8" t="str">
        <f>INDEX(master1!$A$10:$A$24,MATCH('KSB1 - Postings'!E82,master1!$C$10:$C$24,0))</f>
        <v>MAINTE</v>
      </c>
      <c r="B82" s="9" t="str">
        <f>VLOOKUP(E82,master1!$C$9:$E$24,3,0)</f>
        <v>Joaquin P</v>
      </c>
      <c r="C82" s="8" t="str">
        <f>VLOOKUP(F82,master2!$B$1:$C$24,2,0)</f>
        <v>SPARE PARTS</v>
      </c>
      <c r="D82" s="73">
        <v>1</v>
      </c>
      <c r="E82" s="74" t="s">
        <v>56</v>
      </c>
      <c r="F82" s="73" t="s">
        <v>136</v>
      </c>
      <c r="G82" s="106">
        <v>13.154999999999999</v>
      </c>
      <c r="H82" s="75" t="s">
        <v>86</v>
      </c>
      <c r="I82" s="75"/>
    </row>
    <row r="83" spans="1:9" s="76" customFormat="1" ht="12" customHeight="1">
      <c r="A83" s="8" t="str">
        <f>INDEX(master1!$A$10:$A$24,MATCH('KSB1 - Postings'!E83,master1!$C$10:$C$24,0))</f>
        <v>MAINTE</v>
      </c>
      <c r="B83" s="9" t="str">
        <f>VLOOKUP(E83,master1!$C$9:$E$24,3,0)</f>
        <v>Joaquin P</v>
      </c>
      <c r="C83" s="8" t="str">
        <f>VLOOKUP(F83,master2!$B$1:$C$24,2,0)</f>
        <v>SPARE PARTS</v>
      </c>
      <c r="D83" s="73">
        <v>1</v>
      </c>
      <c r="E83" s="74" t="s">
        <v>56</v>
      </c>
      <c r="F83" s="73" t="s">
        <v>136</v>
      </c>
      <c r="G83" s="106">
        <v>13</v>
      </c>
      <c r="H83" s="75" t="s">
        <v>86</v>
      </c>
      <c r="I83" s="75"/>
    </row>
    <row r="84" spans="1:9" s="76" customFormat="1" ht="12" customHeight="1">
      <c r="A84" s="8" t="str">
        <f>INDEX(master1!$A$10:$A$24,MATCH('KSB1 - Postings'!E84,master1!$C$10:$C$24,0))</f>
        <v>MAINTE</v>
      </c>
      <c r="B84" s="9" t="str">
        <f>VLOOKUP(E84,master1!$C$9:$E$24,3,0)</f>
        <v>Joaquin P</v>
      </c>
      <c r="C84" s="8" t="str">
        <f>VLOOKUP(F84,master2!$B$1:$C$24,2,0)</f>
        <v>SPARE PARTS</v>
      </c>
      <c r="D84" s="73">
        <v>1</v>
      </c>
      <c r="E84" s="74" t="s">
        <v>56</v>
      </c>
      <c r="F84" s="73" t="s">
        <v>136</v>
      </c>
      <c r="G84" s="106">
        <v>16.5</v>
      </c>
      <c r="H84" s="75" t="s">
        <v>86</v>
      </c>
      <c r="I84" s="75"/>
    </row>
    <row r="85" spans="1:9" s="76" customFormat="1" ht="12" customHeight="1">
      <c r="A85" s="8" t="str">
        <f>INDEX(master1!$A$10:$A$24,MATCH('KSB1 - Postings'!E85,master1!$C$10:$C$24,0))</f>
        <v>MAINTE</v>
      </c>
      <c r="B85" s="9" t="str">
        <f>VLOOKUP(E85,master1!$C$9:$E$24,3,0)</f>
        <v>Joaquin P</v>
      </c>
      <c r="C85" s="8" t="str">
        <f>VLOOKUP(F85,master2!$B$1:$C$24,2,0)</f>
        <v>SPARE PARTS</v>
      </c>
      <c r="D85" s="73">
        <v>1</v>
      </c>
      <c r="E85" s="74" t="s">
        <v>56</v>
      </c>
      <c r="F85" s="73" t="s">
        <v>136</v>
      </c>
      <c r="G85" s="106">
        <v>63.32</v>
      </c>
      <c r="H85" s="75" t="s">
        <v>86</v>
      </c>
      <c r="I85" s="75"/>
    </row>
    <row r="86" spans="1:9" s="76" customFormat="1" ht="12" customHeight="1">
      <c r="A86" s="8" t="str">
        <f>INDEX(master1!$A$10:$A$24,MATCH('KSB1 - Postings'!E86,master1!$C$10:$C$24,0))</f>
        <v>MAINTE</v>
      </c>
      <c r="B86" s="9" t="str">
        <f>VLOOKUP(E86,master1!$C$9:$E$24,3,0)</f>
        <v>Joaquin P</v>
      </c>
      <c r="C86" s="8" t="str">
        <f>VLOOKUP(F86,master2!$B$1:$C$24,2,0)</f>
        <v>SPARE PARTS</v>
      </c>
      <c r="D86" s="73">
        <v>1</v>
      </c>
      <c r="E86" s="74" t="s">
        <v>56</v>
      </c>
      <c r="F86" s="73" t="s">
        <v>136</v>
      </c>
      <c r="G86" s="106">
        <v>44.295000000000002</v>
      </c>
      <c r="H86" s="75" t="s">
        <v>86</v>
      </c>
      <c r="I86" s="75"/>
    </row>
    <row r="87" spans="1:9" s="76" customFormat="1" ht="12" customHeight="1">
      <c r="A87" s="8" t="str">
        <f>INDEX(master1!$A$10:$A$24,MATCH('KSB1 - Postings'!E87,master1!$C$10:$C$24,0))</f>
        <v>MAINTE</v>
      </c>
      <c r="B87" s="9" t="str">
        <f>VLOOKUP(E87,master1!$C$9:$E$24,3,0)</f>
        <v>Joaquin P</v>
      </c>
      <c r="C87" s="8" t="str">
        <f>VLOOKUP(F87,master2!$B$1:$C$24,2,0)</f>
        <v>SPARE PARTS</v>
      </c>
      <c r="D87" s="73">
        <v>1</v>
      </c>
      <c r="E87" s="74" t="s">
        <v>56</v>
      </c>
      <c r="F87" s="73" t="s">
        <v>136</v>
      </c>
      <c r="G87" s="106">
        <v>63.58</v>
      </c>
      <c r="H87" s="75" t="s">
        <v>86</v>
      </c>
      <c r="I87" s="75"/>
    </row>
    <row r="88" spans="1:9" s="76" customFormat="1" ht="12" customHeight="1">
      <c r="A88" s="8" t="str">
        <f>INDEX(master1!$A$10:$A$24,MATCH('KSB1 - Postings'!E88,master1!$C$10:$C$24,0))</f>
        <v>MAINTE</v>
      </c>
      <c r="B88" s="9" t="str">
        <f>VLOOKUP(E88,master1!$C$9:$E$24,3,0)</f>
        <v>Joaquin P</v>
      </c>
      <c r="C88" s="8" t="str">
        <f>VLOOKUP(F88,master2!$B$1:$C$24,2,0)</f>
        <v>SPARE PARTS</v>
      </c>
      <c r="D88" s="73">
        <v>1</v>
      </c>
      <c r="E88" s="74" t="s">
        <v>56</v>
      </c>
      <c r="F88" s="73" t="s">
        <v>136</v>
      </c>
      <c r="G88" s="106">
        <v>1435.425</v>
      </c>
      <c r="H88" s="75" t="s">
        <v>86</v>
      </c>
      <c r="I88" s="75"/>
    </row>
    <row r="89" spans="1:9" s="76" customFormat="1" ht="12" customHeight="1">
      <c r="A89" s="8" t="str">
        <f>INDEX(master1!$A$10:$A$24,MATCH('KSB1 - Postings'!E89,master1!$C$10:$C$24,0))</f>
        <v>MAINTE</v>
      </c>
      <c r="B89" s="9" t="str">
        <f>VLOOKUP(E89,master1!$C$9:$E$24,3,0)</f>
        <v>Joaquin P</v>
      </c>
      <c r="C89" s="8" t="str">
        <f>VLOOKUP(F89,master2!$B$1:$C$24,2,0)</f>
        <v>SPARE PARTS</v>
      </c>
      <c r="D89" s="73">
        <v>1</v>
      </c>
      <c r="E89" s="74" t="s">
        <v>56</v>
      </c>
      <c r="F89" s="73" t="s">
        <v>136</v>
      </c>
      <c r="G89" s="106">
        <v>1273.1600000000001</v>
      </c>
      <c r="H89" s="75" t="s">
        <v>86</v>
      </c>
      <c r="I89" s="75"/>
    </row>
    <row r="90" spans="1:9" s="76" customFormat="1" ht="12" customHeight="1">
      <c r="A90" s="8" t="str">
        <f>INDEX(master1!$A$10:$A$24,MATCH('KSB1 - Postings'!E90,master1!$C$10:$C$24,0))</f>
        <v>MAINTE</v>
      </c>
      <c r="B90" s="9" t="str">
        <f>VLOOKUP(E90,master1!$C$9:$E$24,3,0)</f>
        <v>Joaquin P</v>
      </c>
      <c r="C90" s="8" t="str">
        <f>VLOOKUP(F90,master2!$B$1:$C$24,2,0)</f>
        <v>SPARE PARTS</v>
      </c>
      <c r="D90" s="73">
        <v>1</v>
      </c>
      <c r="E90" s="74" t="s">
        <v>56</v>
      </c>
      <c r="F90" s="73" t="s">
        <v>136</v>
      </c>
      <c r="G90" s="106">
        <v>66.754999999999995</v>
      </c>
      <c r="H90" s="75" t="s">
        <v>86</v>
      </c>
      <c r="I90" s="75"/>
    </row>
    <row r="91" spans="1:9" s="76" customFormat="1" ht="12" customHeight="1">
      <c r="A91" s="8" t="str">
        <f>INDEX(master1!$A$10:$A$24,MATCH('KSB1 - Postings'!E91,master1!$C$10:$C$24,0))</f>
        <v>MAINTE</v>
      </c>
      <c r="B91" s="9" t="str">
        <f>VLOOKUP(E91,master1!$C$9:$E$24,3,0)</f>
        <v>Joaquin P</v>
      </c>
      <c r="C91" s="8" t="str">
        <f>VLOOKUP(F91,master2!$B$1:$C$24,2,0)</f>
        <v>SPARE PARTS</v>
      </c>
      <c r="D91" s="73">
        <v>1</v>
      </c>
      <c r="E91" s="74" t="s">
        <v>56</v>
      </c>
      <c r="F91" s="73" t="s">
        <v>136</v>
      </c>
      <c r="G91" s="106">
        <v>151.965</v>
      </c>
      <c r="H91" s="75" t="s">
        <v>86</v>
      </c>
      <c r="I91" s="75"/>
    </row>
    <row r="92" spans="1:9" s="76" customFormat="1" ht="12" customHeight="1">
      <c r="A92" s="8" t="str">
        <f>INDEX(master1!$A$10:$A$24,MATCH('KSB1 - Postings'!E92,master1!$C$10:$C$24,0))</f>
        <v>MAINTE</v>
      </c>
      <c r="B92" s="9" t="str">
        <f>VLOOKUP(E92,master1!$C$9:$E$24,3,0)</f>
        <v>Joaquin P</v>
      </c>
      <c r="C92" s="8" t="str">
        <f>VLOOKUP(F92,master2!$B$1:$C$24,2,0)</f>
        <v>SPARE PARTS</v>
      </c>
      <c r="D92" s="73">
        <v>1</v>
      </c>
      <c r="E92" s="74" t="s">
        <v>56</v>
      </c>
      <c r="F92" s="73" t="s">
        <v>136</v>
      </c>
      <c r="G92" s="106">
        <v>160.42500000000001</v>
      </c>
      <c r="H92" s="75" t="s">
        <v>86</v>
      </c>
      <c r="I92" s="75"/>
    </row>
    <row r="93" spans="1:9" s="76" customFormat="1" ht="12" customHeight="1">
      <c r="A93" s="8" t="str">
        <f>INDEX(master1!$A$10:$A$24,MATCH('KSB1 - Postings'!E93,master1!$C$10:$C$24,0))</f>
        <v>MAINTE</v>
      </c>
      <c r="B93" s="9" t="str">
        <f>VLOOKUP(E93,master1!$C$9:$E$24,3,0)</f>
        <v>Joaquin P</v>
      </c>
      <c r="C93" s="8" t="str">
        <f>VLOOKUP(F93,master2!$B$1:$C$24,2,0)</f>
        <v>SPARE PARTS</v>
      </c>
      <c r="D93" s="73">
        <v>1</v>
      </c>
      <c r="E93" s="74" t="s">
        <v>56</v>
      </c>
      <c r="F93" s="73" t="s">
        <v>136</v>
      </c>
      <c r="G93" s="106">
        <v>1310.21</v>
      </c>
      <c r="H93" s="75" t="s">
        <v>86</v>
      </c>
      <c r="I93" s="75"/>
    </row>
    <row r="94" spans="1:9" s="76" customFormat="1" ht="12" customHeight="1">
      <c r="A94" s="8" t="str">
        <f>INDEX(master1!$A$10:$A$24,MATCH('KSB1 - Postings'!E94,master1!$C$10:$C$24,0))</f>
        <v>MAINTE</v>
      </c>
      <c r="B94" s="9" t="str">
        <f>VLOOKUP(E94,master1!$C$9:$E$24,3,0)</f>
        <v>Joaquin P</v>
      </c>
      <c r="C94" s="8" t="str">
        <f>VLOOKUP(F94,master2!$B$1:$C$24,2,0)</f>
        <v>SPARE PARTS</v>
      </c>
      <c r="D94" s="73">
        <v>1</v>
      </c>
      <c r="E94" s="74" t="s">
        <v>56</v>
      </c>
      <c r="F94" s="73" t="s">
        <v>136</v>
      </c>
      <c r="G94" s="106">
        <v>41.85</v>
      </c>
      <c r="H94" s="75" t="s">
        <v>86</v>
      </c>
      <c r="I94" s="75"/>
    </row>
    <row r="95" spans="1:9" s="76" customFormat="1" ht="12" customHeight="1">
      <c r="A95" s="8" t="str">
        <f>INDEX(master1!$A$10:$A$24,MATCH('KSB1 - Postings'!E95,master1!$C$10:$C$24,0))</f>
        <v>MAINTE</v>
      </c>
      <c r="B95" s="9" t="str">
        <f>VLOOKUP(E95,master1!$C$9:$E$24,3,0)</f>
        <v>Joaquin P</v>
      </c>
      <c r="C95" s="8" t="str">
        <f>VLOOKUP(F95,master2!$B$1:$C$24,2,0)</f>
        <v>SPARE PARTS</v>
      </c>
      <c r="D95" s="73">
        <v>1</v>
      </c>
      <c r="E95" s="74" t="s">
        <v>56</v>
      </c>
      <c r="F95" s="73" t="s">
        <v>136</v>
      </c>
      <c r="G95" s="106">
        <v>49.384999999999998</v>
      </c>
      <c r="H95" s="75" t="s">
        <v>86</v>
      </c>
      <c r="I95" s="75"/>
    </row>
    <row r="96" spans="1:9" s="76" customFormat="1" ht="12" customHeight="1">
      <c r="A96" s="8" t="str">
        <f>INDEX(master1!$A$10:$A$24,MATCH('KSB1 - Postings'!E96,master1!$C$10:$C$24,0))</f>
        <v>MAINTE</v>
      </c>
      <c r="B96" s="9" t="str">
        <f>VLOOKUP(E96,master1!$C$9:$E$24,3,0)</f>
        <v>Joaquin P</v>
      </c>
      <c r="C96" s="8" t="str">
        <f>VLOOKUP(F96,master2!$B$1:$C$24,2,0)</f>
        <v>SPARE PARTS</v>
      </c>
      <c r="D96" s="73">
        <v>1</v>
      </c>
      <c r="E96" s="74" t="s">
        <v>56</v>
      </c>
      <c r="F96" s="73" t="s">
        <v>136</v>
      </c>
      <c r="G96" s="106">
        <v>99.215000000000003</v>
      </c>
      <c r="H96" s="75" t="s">
        <v>86</v>
      </c>
      <c r="I96" s="75"/>
    </row>
    <row r="97" spans="1:9" s="76" customFormat="1" ht="12" customHeight="1">
      <c r="A97" s="8" t="str">
        <f>INDEX(master1!$A$10:$A$24,MATCH('KSB1 - Postings'!E97,master1!$C$10:$C$24,0))</f>
        <v>MAINTE</v>
      </c>
      <c r="B97" s="9" t="str">
        <f>VLOOKUP(E97,master1!$C$9:$E$24,3,0)</f>
        <v>Joaquin P</v>
      </c>
      <c r="C97" s="8" t="str">
        <f>VLOOKUP(F97,master2!$B$1:$C$24,2,0)</f>
        <v>SPARE PARTS</v>
      </c>
      <c r="D97" s="73">
        <v>1</v>
      </c>
      <c r="E97" s="74" t="s">
        <v>56</v>
      </c>
      <c r="F97" s="73" t="s">
        <v>136</v>
      </c>
      <c r="G97" s="106">
        <v>61.395000000000003</v>
      </c>
      <c r="H97" s="75" t="s">
        <v>86</v>
      </c>
      <c r="I97" s="75"/>
    </row>
    <row r="98" spans="1:9" s="76" customFormat="1" ht="12" customHeight="1">
      <c r="A98" s="8" t="str">
        <f>INDEX(master1!$A$10:$A$24,MATCH('KSB1 - Postings'!E98,master1!$C$10:$C$24,0))</f>
        <v>MAINTE</v>
      </c>
      <c r="B98" s="9" t="str">
        <f>VLOOKUP(E98,master1!$C$9:$E$24,3,0)</f>
        <v>Joaquin P</v>
      </c>
      <c r="C98" s="8" t="str">
        <f>VLOOKUP(F98,master2!$B$1:$C$24,2,0)</f>
        <v>SPARE PARTS</v>
      </c>
      <c r="D98" s="73">
        <v>1</v>
      </c>
      <c r="E98" s="74" t="s">
        <v>56</v>
      </c>
      <c r="F98" s="73" t="s">
        <v>136</v>
      </c>
      <c r="G98" s="106">
        <v>449.28</v>
      </c>
      <c r="H98" s="75" t="s">
        <v>86</v>
      </c>
      <c r="I98" s="75"/>
    </row>
    <row r="99" spans="1:9" s="76" customFormat="1" ht="12" customHeight="1">
      <c r="A99" s="8" t="str">
        <f>INDEX(master1!$A$10:$A$24,MATCH('KSB1 - Postings'!E99,master1!$C$10:$C$24,0))</f>
        <v>MAINTE</v>
      </c>
      <c r="B99" s="9" t="str">
        <f>VLOOKUP(E99,master1!$C$9:$E$24,3,0)</f>
        <v>Joaquin P</v>
      </c>
      <c r="C99" s="8" t="str">
        <f>VLOOKUP(F99,master2!$B$1:$C$24,2,0)</f>
        <v>SPARE PARTS</v>
      </c>
      <c r="D99" s="73">
        <v>1</v>
      </c>
      <c r="E99" s="74" t="s">
        <v>56</v>
      </c>
      <c r="F99" s="73" t="s">
        <v>136</v>
      </c>
      <c r="G99" s="106">
        <v>1092.5550000000001</v>
      </c>
      <c r="H99" s="75" t="s">
        <v>86</v>
      </c>
      <c r="I99" s="75"/>
    </row>
    <row r="100" spans="1:9" s="76" customFormat="1" ht="12" customHeight="1">
      <c r="A100" s="8" t="str">
        <f>INDEX(master1!$A$10:$A$24,MATCH('KSB1 - Postings'!E100,master1!$C$10:$C$24,0))</f>
        <v>MAINTE</v>
      </c>
      <c r="B100" s="9" t="str">
        <f>VLOOKUP(E100,master1!$C$9:$E$24,3,0)</f>
        <v>Joaquin P</v>
      </c>
      <c r="C100" s="8" t="str">
        <f>VLOOKUP(F100,master2!$B$1:$C$24,2,0)</f>
        <v>SPARE PARTS</v>
      </c>
      <c r="D100" s="73">
        <v>1</v>
      </c>
      <c r="E100" s="74" t="s">
        <v>56</v>
      </c>
      <c r="F100" s="73" t="s">
        <v>136</v>
      </c>
      <c r="G100" s="106">
        <v>23.78</v>
      </c>
      <c r="H100" s="75" t="s">
        <v>86</v>
      </c>
      <c r="I100" s="75"/>
    </row>
    <row r="101" spans="1:9" s="76" customFormat="1" ht="12" customHeight="1">
      <c r="A101" s="8" t="str">
        <f>INDEX(master1!$A$10:$A$24,MATCH('KSB1 - Postings'!E101,master1!$C$10:$C$24,0))</f>
        <v>MAINTE</v>
      </c>
      <c r="B101" s="9" t="str">
        <f>VLOOKUP(E101,master1!$C$9:$E$24,3,0)</f>
        <v>Joaquin P</v>
      </c>
      <c r="C101" s="8" t="str">
        <f>VLOOKUP(F101,master2!$B$1:$C$24,2,0)</f>
        <v>SPARE PARTS</v>
      </c>
      <c r="D101" s="73">
        <v>1</v>
      </c>
      <c r="E101" s="74" t="s">
        <v>56</v>
      </c>
      <c r="F101" s="73" t="s">
        <v>136</v>
      </c>
      <c r="G101" s="106">
        <v>62.755000000000003</v>
      </c>
      <c r="H101" s="75" t="s">
        <v>86</v>
      </c>
      <c r="I101" s="75"/>
    </row>
    <row r="102" spans="1:9" s="76" customFormat="1" ht="12" customHeight="1">
      <c r="A102" s="8" t="str">
        <f>INDEX(master1!$A$10:$A$24,MATCH('KSB1 - Postings'!E102,master1!$C$10:$C$24,0))</f>
        <v>MAINTE</v>
      </c>
      <c r="B102" s="9" t="str">
        <f>VLOOKUP(E102,master1!$C$9:$E$24,3,0)</f>
        <v>Joaquin P</v>
      </c>
      <c r="C102" s="8" t="str">
        <f>VLOOKUP(F102,master2!$B$1:$C$24,2,0)</f>
        <v>SPARE PARTS</v>
      </c>
      <c r="D102" s="73">
        <v>1</v>
      </c>
      <c r="E102" s="74" t="s">
        <v>56</v>
      </c>
      <c r="F102" s="73" t="s">
        <v>136</v>
      </c>
      <c r="G102" s="106">
        <v>11.195</v>
      </c>
      <c r="H102" s="75" t="s">
        <v>86</v>
      </c>
      <c r="I102" s="75"/>
    </row>
    <row r="103" spans="1:9" s="76" customFormat="1" ht="12" customHeight="1">
      <c r="A103" s="8" t="str">
        <f>INDEX(master1!$A$10:$A$24,MATCH('KSB1 - Postings'!E103,master1!$C$10:$C$24,0))</f>
        <v>MAINTE</v>
      </c>
      <c r="B103" s="9" t="str">
        <f>VLOOKUP(E103,master1!$C$9:$E$24,3,0)</f>
        <v>Joaquin P</v>
      </c>
      <c r="C103" s="8" t="str">
        <f>VLOOKUP(F103,master2!$B$1:$C$24,2,0)</f>
        <v>SPARE PARTS</v>
      </c>
      <c r="D103" s="73">
        <v>1</v>
      </c>
      <c r="E103" s="74" t="s">
        <v>56</v>
      </c>
      <c r="F103" s="73" t="s">
        <v>136</v>
      </c>
      <c r="G103" s="106">
        <v>45.465000000000003</v>
      </c>
      <c r="H103" s="75" t="s">
        <v>86</v>
      </c>
      <c r="I103" s="75"/>
    </row>
    <row r="104" spans="1:9" s="76" customFormat="1" ht="12" customHeight="1">
      <c r="A104" s="8" t="str">
        <f>INDEX(master1!$A$10:$A$24,MATCH('KSB1 - Postings'!E104,master1!$C$10:$C$24,0))</f>
        <v>MAINTE</v>
      </c>
      <c r="B104" s="9" t="str">
        <f>VLOOKUP(E104,master1!$C$9:$E$24,3,0)</f>
        <v>Joaquin P</v>
      </c>
      <c r="C104" s="8" t="str">
        <f>VLOOKUP(F104,master2!$B$1:$C$24,2,0)</f>
        <v>SPARE PARTS</v>
      </c>
      <c r="D104" s="73">
        <v>1</v>
      </c>
      <c r="E104" s="74" t="s">
        <v>56</v>
      </c>
      <c r="F104" s="73" t="s">
        <v>136</v>
      </c>
      <c r="G104" s="106">
        <v>22.84</v>
      </c>
      <c r="H104" s="75" t="s">
        <v>86</v>
      </c>
      <c r="I104" s="75"/>
    </row>
    <row r="105" spans="1:9" s="76" customFormat="1" ht="12" customHeight="1">
      <c r="A105" s="8" t="str">
        <f>INDEX(master1!$A$10:$A$24,MATCH('KSB1 - Postings'!E105,master1!$C$10:$C$24,0))</f>
        <v>MAINTE</v>
      </c>
      <c r="B105" s="9" t="str">
        <f>VLOOKUP(E105,master1!$C$9:$E$24,3,0)</f>
        <v>Joaquin P</v>
      </c>
      <c r="C105" s="8" t="str">
        <f>VLOOKUP(F105,master2!$B$1:$C$24,2,0)</f>
        <v>SPARE PARTS</v>
      </c>
      <c r="D105" s="73">
        <v>1</v>
      </c>
      <c r="E105" s="74" t="s">
        <v>56</v>
      </c>
      <c r="F105" s="73" t="s">
        <v>136</v>
      </c>
      <c r="G105" s="106">
        <v>2627.9549999999999</v>
      </c>
      <c r="H105" s="75" t="s">
        <v>86</v>
      </c>
      <c r="I105" s="75"/>
    </row>
    <row r="106" spans="1:9" s="76" customFormat="1" ht="12" customHeight="1">
      <c r="A106" s="8" t="str">
        <f>INDEX(master1!$A$10:$A$24,MATCH('KSB1 - Postings'!E106,master1!$C$10:$C$24,0))</f>
        <v>MAINTE</v>
      </c>
      <c r="B106" s="9" t="str">
        <f>VLOOKUP(E106,master1!$C$9:$E$24,3,0)</f>
        <v>Joaquin P</v>
      </c>
      <c r="C106" s="8" t="str">
        <f>VLOOKUP(F106,master2!$B$1:$C$24,2,0)</f>
        <v>SPARE PARTS</v>
      </c>
      <c r="D106" s="73">
        <v>1</v>
      </c>
      <c r="E106" s="74" t="s">
        <v>56</v>
      </c>
      <c r="F106" s="73" t="s">
        <v>136</v>
      </c>
      <c r="G106" s="106">
        <v>72.734999999999999</v>
      </c>
      <c r="H106" s="75" t="s">
        <v>86</v>
      </c>
      <c r="I106" s="75"/>
    </row>
    <row r="107" spans="1:9" s="76" customFormat="1" ht="12" customHeight="1">
      <c r="A107" s="8" t="str">
        <f>INDEX(master1!$A$10:$A$24,MATCH('KSB1 - Postings'!E107,master1!$C$10:$C$24,0))</f>
        <v>MAINTE</v>
      </c>
      <c r="B107" s="9" t="str">
        <f>VLOOKUP(E107,master1!$C$9:$E$24,3,0)</f>
        <v>Joaquin P</v>
      </c>
      <c r="C107" s="8" t="str">
        <f>VLOOKUP(F107,master2!$B$1:$C$24,2,0)</f>
        <v>SPARE PARTS</v>
      </c>
      <c r="D107" s="73">
        <v>1</v>
      </c>
      <c r="E107" s="74" t="s">
        <v>56</v>
      </c>
      <c r="F107" s="73" t="s">
        <v>136</v>
      </c>
      <c r="G107" s="106">
        <v>459.20499999999998</v>
      </c>
      <c r="H107" s="75" t="s">
        <v>86</v>
      </c>
      <c r="I107" s="75"/>
    </row>
    <row r="108" spans="1:9" s="76" customFormat="1" ht="12" customHeight="1">
      <c r="A108" s="8" t="str">
        <f>INDEX(master1!$A$10:$A$24,MATCH('KSB1 - Postings'!E108,master1!$C$10:$C$24,0))</f>
        <v>MAINTE</v>
      </c>
      <c r="B108" s="9" t="str">
        <f>VLOOKUP(E108,master1!$C$9:$E$24,3,0)</f>
        <v>Joaquin P</v>
      </c>
      <c r="C108" s="8" t="str">
        <f>VLOOKUP(F108,master2!$B$1:$C$24,2,0)</f>
        <v>SPARE PARTS</v>
      </c>
      <c r="D108" s="73">
        <v>1</v>
      </c>
      <c r="E108" s="74" t="s">
        <v>56</v>
      </c>
      <c r="F108" s="73" t="s">
        <v>136</v>
      </c>
      <c r="G108" s="106">
        <v>141.5</v>
      </c>
      <c r="H108" s="75" t="s">
        <v>86</v>
      </c>
      <c r="I108" s="75"/>
    </row>
    <row r="109" spans="1:9" s="76" customFormat="1" ht="12" customHeight="1">
      <c r="A109" s="8" t="str">
        <f>INDEX(master1!$A$10:$A$24,MATCH('KSB1 - Postings'!E109,master1!$C$10:$C$24,0))</f>
        <v>MAINTE</v>
      </c>
      <c r="B109" s="9" t="str">
        <f>VLOOKUP(E109,master1!$C$9:$E$24,3,0)</f>
        <v>Joaquin P</v>
      </c>
      <c r="C109" s="8" t="str">
        <f>VLOOKUP(F109,master2!$B$1:$C$24,2,0)</f>
        <v>SPARE PARTS</v>
      </c>
      <c r="D109" s="73">
        <v>1</v>
      </c>
      <c r="E109" s="74" t="s">
        <v>56</v>
      </c>
      <c r="F109" s="73" t="s">
        <v>136</v>
      </c>
      <c r="G109" s="106">
        <v>39.914999999999999</v>
      </c>
      <c r="H109" s="75" t="s">
        <v>86</v>
      </c>
      <c r="I109" s="75"/>
    </row>
    <row r="110" spans="1:9" s="76" customFormat="1" ht="12" customHeight="1">
      <c r="A110" s="8" t="str">
        <f>INDEX(master1!$A$10:$A$24,MATCH('KSB1 - Postings'!E110,master1!$C$10:$C$24,0))</f>
        <v>MAINTE</v>
      </c>
      <c r="B110" s="9" t="str">
        <f>VLOOKUP(E110,master1!$C$9:$E$24,3,0)</f>
        <v>Joaquin P</v>
      </c>
      <c r="C110" s="8" t="str">
        <f>VLOOKUP(F110,master2!$B$1:$C$24,2,0)</f>
        <v>SPARE PARTS</v>
      </c>
      <c r="D110" s="73">
        <v>1</v>
      </c>
      <c r="E110" s="74" t="s">
        <v>56</v>
      </c>
      <c r="F110" s="73" t="s">
        <v>136</v>
      </c>
      <c r="G110" s="106">
        <v>39.92</v>
      </c>
      <c r="H110" s="75" t="s">
        <v>86</v>
      </c>
      <c r="I110" s="75"/>
    </row>
    <row r="111" spans="1:9" s="76" customFormat="1" ht="12" customHeight="1">
      <c r="A111" s="8" t="str">
        <f>INDEX(master1!$A$10:$A$24,MATCH('KSB1 - Postings'!E111,master1!$C$10:$C$24,0))</f>
        <v>MAINTE</v>
      </c>
      <c r="B111" s="9" t="str">
        <f>VLOOKUP(E111,master1!$C$9:$E$24,3,0)</f>
        <v>Joaquin P</v>
      </c>
      <c r="C111" s="8" t="str">
        <f>VLOOKUP(F111,master2!$B$1:$C$24,2,0)</f>
        <v>SPARE PARTS</v>
      </c>
      <c r="D111" s="73">
        <v>1</v>
      </c>
      <c r="E111" s="74" t="s">
        <v>56</v>
      </c>
      <c r="F111" s="73" t="s">
        <v>136</v>
      </c>
      <c r="G111" s="106">
        <v>45.83</v>
      </c>
      <c r="H111" s="75" t="s">
        <v>86</v>
      </c>
      <c r="I111" s="75"/>
    </row>
    <row r="112" spans="1:9" s="76" customFormat="1" ht="12" customHeight="1">
      <c r="A112" s="8" t="str">
        <f>INDEX(master1!$A$10:$A$24,MATCH('KSB1 - Postings'!E112,master1!$C$10:$C$24,0))</f>
        <v>MAINTE</v>
      </c>
      <c r="B112" s="9" t="str">
        <f>VLOOKUP(E112,master1!$C$9:$E$24,3,0)</f>
        <v>Joaquin P</v>
      </c>
      <c r="C112" s="8" t="str">
        <f>VLOOKUP(F112,master2!$B$1:$C$24,2,0)</f>
        <v>SPARE PARTS</v>
      </c>
      <c r="D112" s="73">
        <v>1</v>
      </c>
      <c r="E112" s="74" t="s">
        <v>56</v>
      </c>
      <c r="F112" s="73" t="s">
        <v>136</v>
      </c>
      <c r="G112" s="106">
        <v>66.754999999999995</v>
      </c>
      <c r="H112" s="75" t="s">
        <v>86</v>
      </c>
      <c r="I112" s="75"/>
    </row>
    <row r="113" spans="1:9" s="76" customFormat="1" ht="12" customHeight="1">
      <c r="A113" s="8" t="str">
        <f>INDEX(master1!$A$10:$A$24,MATCH('KSB1 - Postings'!E113,master1!$C$10:$C$24,0))</f>
        <v>MAINTE</v>
      </c>
      <c r="B113" s="9" t="str">
        <f>VLOOKUP(E113,master1!$C$9:$E$24,3,0)</f>
        <v>Joaquin P</v>
      </c>
      <c r="C113" s="8" t="str">
        <f>VLOOKUP(F113,master2!$B$1:$C$24,2,0)</f>
        <v>SPARE PARTS</v>
      </c>
      <c r="D113" s="73">
        <v>1</v>
      </c>
      <c r="E113" s="74" t="s">
        <v>56</v>
      </c>
      <c r="F113" s="73" t="s">
        <v>136</v>
      </c>
      <c r="G113" s="106">
        <v>407.92</v>
      </c>
      <c r="H113" s="75" t="s">
        <v>86</v>
      </c>
      <c r="I113" s="75"/>
    </row>
    <row r="114" spans="1:9" s="76" customFormat="1" ht="12" customHeight="1">
      <c r="A114" s="8" t="str">
        <f>INDEX(master1!$A$10:$A$24,MATCH('KSB1 - Postings'!E114,master1!$C$10:$C$24,0))</f>
        <v>MAINTE</v>
      </c>
      <c r="B114" s="9" t="str">
        <f>VLOOKUP(E114,master1!$C$9:$E$24,3,0)</f>
        <v>Joaquin P</v>
      </c>
      <c r="C114" s="8" t="str">
        <f>VLOOKUP(F114,master2!$B$1:$C$24,2,0)</f>
        <v>SPARE PARTS</v>
      </c>
      <c r="D114" s="73">
        <v>1</v>
      </c>
      <c r="E114" s="74" t="s">
        <v>56</v>
      </c>
      <c r="F114" s="73" t="s">
        <v>136</v>
      </c>
      <c r="G114" s="106">
        <v>407.92</v>
      </c>
      <c r="H114" s="75" t="s">
        <v>86</v>
      </c>
      <c r="I114" s="75"/>
    </row>
    <row r="115" spans="1:9" s="76" customFormat="1" ht="12" customHeight="1">
      <c r="A115" s="8" t="str">
        <f>INDEX(master1!$A$10:$A$24,MATCH('KSB1 - Postings'!E115,master1!$C$10:$C$24,0))</f>
        <v>MAINTE</v>
      </c>
      <c r="B115" s="9" t="str">
        <f>VLOOKUP(E115,master1!$C$9:$E$24,3,0)</f>
        <v>Joaquin P</v>
      </c>
      <c r="C115" s="8" t="str">
        <f>VLOOKUP(F115,master2!$B$1:$C$24,2,0)</f>
        <v>SPARE PARTS</v>
      </c>
      <c r="D115" s="73">
        <v>1</v>
      </c>
      <c r="E115" s="74" t="s">
        <v>56</v>
      </c>
      <c r="F115" s="73" t="s">
        <v>136</v>
      </c>
      <c r="G115" s="106">
        <v>88.584999999999994</v>
      </c>
      <c r="H115" s="75" t="s">
        <v>86</v>
      </c>
      <c r="I115" s="75"/>
    </row>
    <row r="116" spans="1:9" s="76" customFormat="1" ht="12" customHeight="1">
      <c r="A116" s="8" t="str">
        <f>INDEX(master1!$A$10:$A$24,MATCH('KSB1 - Postings'!E116,master1!$C$10:$C$24,0))</f>
        <v>MAINTE</v>
      </c>
      <c r="B116" s="9" t="str">
        <f>VLOOKUP(E116,master1!$C$9:$E$24,3,0)</f>
        <v>Joaquin P</v>
      </c>
      <c r="C116" s="8" t="str">
        <f>VLOOKUP(F116,master2!$B$1:$C$24,2,0)</f>
        <v>SPARE PARTS</v>
      </c>
      <c r="D116" s="73">
        <v>1</v>
      </c>
      <c r="E116" s="74" t="s">
        <v>56</v>
      </c>
      <c r="F116" s="73" t="s">
        <v>136</v>
      </c>
      <c r="G116" s="106">
        <v>63.32</v>
      </c>
      <c r="H116" s="75" t="s">
        <v>86</v>
      </c>
      <c r="I116" s="75"/>
    </row>
    <row r="117" spans="1:9" s="76" customFormat="1" ht="12" customHeight="1">
      <c r="A117" s="8" t="str">
        <f>INDEX(master1!$A$10:$A$24,MATCH('KSB1 - Postings'!E117,master1!$C$10:$C$24,0))</f>
        <v>MAINTE</v>
      </c>
      <c r="B117" s="9" t="str">
        <f>VLOOKUP(E117,master1!$C$9:$E$24,3,0)</f>
        <v>Joaquin P</v>
      </c>
      <c r="C117" s="8" t="str">
        <f>VLOOKUP(F117,master2!$B$1:$C$24,2,0)</f>
        <v>SPARE PARTS</v>
      </c>
      <c r="D117" s="73">
        <v>1</v>
      </c>
      <c r="E117" s="74" t="s">
        <v>56</v>
      </c>
      <c r="F117" s="73" t="s">
        <v>136</v>
      </c>
      <c r="G117" s="106">
        <v>357.16</v>
      </c>
      <c r="H117" s="75" t="s">
        <v>86</v>
      </c>
      <c r="I117" s="75"/>
    </row>
    <row r="118" spans="1:9" s="76" customFormat="1" ht="12" customHeight="1">
      <c r="A118" s="8" t="str">
        <f>INDEX(master1!$A$10:$A$24,MATCH('KSB1 - Postings'!E118,master1!$C$10:$C$24,0))</f>
        <v>MAINTE</v>
      </c>
      <c r="B118" s="9" t="str">
        <f>VLOOKUP(E118,master1!$C$9:$E$24,3,0)</f>
        <v>Joaquin P</v>
      </c>
      <c r="C118" s="8" t="str">
        <f>VLOOKUP(F118,master2!$B$1:$C$24,2,0)</f>
        <v>SPARE PARTS</v>
      </c>
      <c r="D118" s="73">
        <v>1</v>
      </c>
      <c r="E118" s="74" t="s">
        <v>56</v>
      </c>
      <c r="F118" s="73" t="s">
        <v>136</v>
      </c>
      <c r="G118" s="106">
        <v>48.55</v>
      </c>
      <c r="H118" s="75" t="s">
        <v>86</v>
      </c>
      <c r="I118" s="75"/>
    </row>
    <row r="119" spans="1:9" s="76" customFormat="1" ht="12" customHeight="1">
      <c r="A119" s="8" t="str">
        <f>INDEX(master1!$A$10:$A$24,MATCH('KSB1 - Postings'!E119,master1!$C$10:$C$24,0))</f>
        <v>MAINTE</v>
      </c>
      <c r="B119" s="9" t="str">
        <f>VLOOKUP(E119,master1!$C$9:$E$24,3,0)</f>
        <v>Joaquin P</v>
      </c>
      <c r="C119" s="8" t="str">
        <f>VLOOKUP(F119,master2!$B$1:$C$24,2,0)</f>
        <v>SPARE PARTS</v>
      </c>
      <c r="D119" s="73">
        <v>1</v>
      </c>
      <c r="E119" s="74" t="s">
        <v>56</v>
      </c>
      <c r="F119" s="73" t="s">
        <v>136</v>
      </c>
      <c r="G119" s="106">
        <v>59.865000000000002</v>
      </c>
      <c r="H119" s="75" t="s">
        <v>86</v>
      </c>
      <c r="I119" s="75"/>
    </row>
    <row r="120" spans="1:9" s="76" customFormat="1" ht="12" customHeight="1">
      <c r="A120" s="8" t="str">
        <f>INDEX(master1!$A$10:$A$24,MATCH('KSB1 - Postings'!E120,master1!$C$10:$C$24,0))</f>
        <v>MAINTE</v>
      </c>
      <c r="B120" s="9" t="str">
        <f>VLOOKUP(E120,master1!$C$9:$E$24,3,0)</f>
        <v>Joaquin P</v>
      </c>
      <c r="C120" s="8" t="str">
        <f>VLOOKUP(F120,master2!$B$1:$C$24,2,0)</f>
        <v>SPARE PARTS</v>
      </c>
      <c r="D120" s="73">
        <v>1</v>
      </c>
      <c r="E120" s="74" t="s">
        <v>56</v>
      </c>
      <c r="F120" s="73" t="s">
        <v>136</v>
      </c>
      <c r="G120" s="106">
        <v>464.84</v>
      </c>
      <c r="H120" s="75" t="s">
        <v>86</v>
      </c>
      <c r="I120" s="75"/>
    </row>
    <row r="121" spans="1:9" s="76" customFormat="1" ht="12" customHeight="1">
      <c r="A121" s="8" t="str">
        <f>INDEX(master1!$A$10:$A$24,MATCH('KSB1 - Postings'!E121,master1!$C$10:$C$24,0))</f>
        <v>MAINTE</v>
      </c>
      <c r="B121" s="9" t="str">
        <f>VLOOKUP(E121,master1!$C$9:$E$24,3,0)</f>
        <v>Joaquin P</v>
      </c>
      <c r="C121" s="8" t="str">
        <f>VLOOKUP(F121,master2!$B$1:$C$24,2,0)</f>
        <v>SPARE PARTS</v>
      </c>
      <c r="D121" s="73">
        <v>1</v>
      </c>
      <c r="E121" s="74" t="s">
        <v>56</v>
      </c>
      <c r="F121" s="73" t="s">
        <v>136</v>
      </c>
      <c r="G121" s="106">
        <v>54.11</v>
      </c>
      <c r="H121" s="75" t="s">
        <v>86</v>
      </c>
      <c r="I121" s="75"/>
    </row>
    <row r="122" spans="1:9" s="76" customFormat="1" ht="12" customHeight="1">
      <c r="A122" s="8" t="str">
        <f>INDEX(master1!$A$10:$A$24,MATCH('KSB1 - Postings'!E122,master1!$C$10:$C$24,0))</f>
        <v>MAINTE</v>
      </c>
      <c r="B122" s="9" t="str">
        <f>VLOOKUP(E122,master1!$C$9:$E$24,3,0)</f>
        <v>Joaquin P</v>
      </c>
      <c r="C122" s="8" t="str">
        <f>VLOOKUP(F122,master2!$B$1:$C$24,2,0)</f>
        <v>SPARE PARTS</v>
      </c>
      <c r="D122" s="73">
        <v>1</v>
      </c>
      <c r="E122" s="74" t="s">
        <v>56</v>
      </c>
      <c r="F122" s="73" t="s">
        <v>136</v>
      </c>
      <c r="G122" s="106">
        <v>18</v>
      </c>
      <c r="H122" s="75" t="s">
        <v>86</v>
      </c>
      <c r="I122" s="75"/>
    </row>
    <row r="123" spans="1:9" s="76" customFormat="1" ht="12" customHeight="1">
      <c r="A123" s="8" t="str">
        <f>INDEX(master1!$A$10:$A$24,MATCH('KSB1 - Postings'!E123,master1!$C$10:$C$24,0))</f>
        <v>MAINTE</v>
      </c>
      <c r="B123" s="9" t="str">
        <f>VLOOKUP(E123,master1!$C$9:$E$24,3,0)</f>
        <v>Joaquin P</v>
      </c>
      <c r="C123" s="8" t="str">
        <f>VLOOKUP(F123,master2!$B$1:$C$24,2,0)</f>
        <v>SPARE PARTS</v>
      </c>
      <c r="D123" s="73">
        <v>1</v>
      </c>
      <c r="E123" s="74" t="s">
        <v>56</v>
      </c>
      <c r="F123" s="73" t="s">
        <v>136</v>
      </c>
      <c r="G123" s="106">
        <v>43.29</v>
      </c>
      <c r="H123" s="75" t="s">
        <v>86</v>
      </c>
      <c r="I123" s="75"/>
    </row>
    <row r="124" spans="1:9" s="76" customFormat="1" ht="12" customHeight="1">
      <c r="A124" s="8" t="str">
        <f>INDEX(master1!$A$10:$A$24,MATCH('KSB1 - Postings'!E124,master1!$C$10:$C$24,0))</f>
        <v>MAINTE</v>
      </c>
      <c r="B124" s="9" t="str">
        <f>VLOOKUP(E124,master1!$C$9:$E$24,3,0)</f>
        <v>Joaquin P</v>
      </c>
      <c r="C124" s="8" t="str">
        <f>VLOOKUP(F124,master2!$B$1:$C$24,2,0)</f>
        <v>SPARE PARTS</v>
      </c>
      <c r="D124" s="73">
        <v>1</v>
      </c>
      <c r="E124" s="74" t="s">
        <v>56</v>
      </c>
      <c r="F124" s="73" t="s">
        <v>136</v>
      </c>
      <c r="G124" s="106">
        <v>89.7</v>
      </c>
      <c r="H124" s="75" t="s">
        <v>86</v>
      </c>
      <c r="I124" s="75"/>
    </row>
    <row r="125" spans="1:9" s="76" customFormat="1" ht="12" customHeight="1">
      <c r="A125" s="8" t="str">
        <f>INDEX(master1!$A$10:$A$24,MATCH('KSB1 - Postings'!E125,master1!$C$10:$C$24,0))</f>
        <v>MAINTE</v>
      </c>
      <c r="B125" s="9" t="str">
        <f>VLOOKUP(E125,master1!$C$9:$E$24,3,0)</f>
        <v>Joaquin P</v>
      </c>
      <c r="C125" s="8" t="str">
        <f>VLOOKUP(F125,master2!$B$1:$C$24,2,0)</f>
        <v>SPARE PARTS</v>
      </c>
      <c r="D125" s="73">
        <v>1</v>
      </c>
      <c r="E125" s="74" t="s">
        <v>56</v>
      </c>
      <c r="F125" s="73" t="s">
        <v>136</v>
      </c>
      <c r="G125" s="106">
        <v>129.91499999999999</v>
      </c>
      <c r="H125" s="75" t="s">
        <v>86</v>
      </c>
      <c r="I125" s="75"/>
    </row>
    <row r="126" spans="1:9" s="76" customFormat="1" ht="12" customHeight="1">
      <c r="A126" s="8" t="str">
        <f>INDEX(master1!$A$10:$A$24,MATCH('KSB1 - Postings'!E126,master1!$C$10:$C$24,0))</f>
        <v>MAINTE</v>
      </c>
      <c r="B126" s="9" t="str">
        <f>VLOOKUP(E126,master1!$C$9:$E$24,3,0)</f>
        <v>Joaquin P</v>
      </c>
      <c r="C126" s="8" t="str">
        <f>VLOOKUP(F126,master2!$B$1:$C$24,2,0)</f>
        <v>SPARE PARTS</v>
      </c>
      <c r="D126" s="73">
        <v>1</v>
      </c>
      <c r="E126" s="74" t="s">
        <v>56</v>
      </c>
      <c r="F126" s="73" t="s">
        <v>136</v>
      </c>
      <c r="G126" s="106">
        <v>32.04</v>
      </c>
      <c r="H126" s="75" t="s">
        <v>86</v>
      </c>
      <c r="I126" s="75"/>
    </row>
    <row r="127" spans="1:9" s="76" customFormat="1" ht="12" customHeight="1">
      <c r="A127" s="8" t="str">
        <f>INDEX(master1!$A$10:$A$24,MATCH('KSB1 - Postings'!E127,master1!$C$10:$C$24,0))</f>
        <v>MAINTE</v>
      </c>
      <c r="B127" s="9" t="str">
        <f>VLOOKUP(E127,master1!$C$9:$E$24,3,0)</f>
        <v>Joaquin P</v>
      </c>
      <c r="C127" s="8" t="str">
        <f>VLOOKUP(F127,master2!$B$1:$C$24,2,0)</f>
        <v>SPARE PARTS</v>
      </c>
      <c r="D127" s="73">
        <v>1</v>
      </c>
      <c r="E127" s="74" t="s">
        <v>56</v>
      </c>
      <c r="F127" s="73" t="s">
        <v>136</v>
      </c>
      <c r="G127" s="106">
        <v>21.645</v>
      </c>
      <c r="H127" s="75" t="s">
        <v>86</v>
      </c>
      <c r="I127" s="75"/>
    </row>
    <row r="128" spans="1:9" s="76" customFormat="1" ht="12" customHeight="1">
      <c r="A128" s="8" t="str">
        <f>INDEX(master1!$A$10:$A$24,MATCH('KSB1 - Postings'!E128,master1!$C$10:$C$24,0))</f>
        <v>MAINTE</v>
      </c>
      <c r="B128" s="9" t="str">
        <f>VLOOKUP(E128,master1!$C$9:$E$24,3,0)</f>
        <v>Joaquin P</v>
      </c>
      <c r="C128" s="8" t="str">
        <f>VLOOKUP(F128,master2!$B$1:$C$24,2,0)</f>
        <v>SPARE PARTS</v>
      </c>
      <c r="D128" s="73">
        <v>1</v>
      </c>
      <c r="E128" s="74" t="s">
        <v>56</v>
      </c>
      <c r="F128" s="73" t="s">
        <v>136</v>
      </c>
      <c r="G128" s="106">
        <v>50.5</v>
      </c>
      <c r="H128" s="75" t="s">
        <v>86</v>
      </c>
      <c r="I128" s="75"/>
    </row>
    <row r="129" spans="1:9" s="76" customFormat="1" ht="12" customHeight="1">
      <c r="A129" s="8" t="str">
        <f>INDEX(master1!$A$10:$A$24,MATCH('KSB1 - Postings'!E129,master1!$C$10:$C$24,0))</f>
        <v>MAINTE</v>
      </c>
      <c r="B129" s="9" t="str">
        <f>VLOOKUP(E129,master1!$C$9:$E$24,3,0)</f>
        <v>Joaquin P</v>
      </c>
      <c r="C129" s="8" t="str">
        <f>VLOOKUP(F129,master2!$B$1:$C$24,2,0)</f>
        <v>SPARE PARTS</v>
      </c>
      <c r="D129" s="73">
        <v>1</v>
      </c>
      <c r="E129" s="74" t="s">
        <v>56</v>
      </c>
      <c r="F129" s="73" t="s">
        <v>136</v>
      </c>
      <c r="G129" s="106">
        <v>140.625</v>
      </c>
      <c r="H129" s="75" t="s">
        <v>86</v>
      </c>
      <c r="I129" s="75"/>
    </row>
    <row r="130" spans="1:9" s="76" customFormat="1" ht="12" customHeight="1">
      <c r="A130" s="8" t="str">
        <f>INDEX(master1!$A$10:$A$24,MATCH('KSB1 - Postings'!E130,master1!$C$10:$C$24,0))</f>
        <v>MAINTE</v>
      </c>
      <c r="B130" s="9" t="str">
        <f>VLOOKUP(E130,master1!$C$9:$E$24,3,0)</f>
        <v>Joaquin P</v>
      </c>
      <c r="C130" s="8" t="str">
        <f>VLOOKUP(F130,master2!$B$1:$C$24,2,0)</f>
        <v>SPARE PARTS</v>
      </c>
      <c r="D130" s="73">
        <v>1</v>
      </c>
      <c r="E130" s="74" t="s">
        <v>56</v>
      </c>
      <c r="F130" s="73" t="s">
        <v>136</v>
      </c>
      <c r="G130" s="106">
        <v>66.754999999999995</v>
      </c>
      <c r="H130" s="75" t="s">
        <v>86</v>
      </c>
      <c r="I130" s="75"/>
    </row>
    <row r="131" spans="1:9" s="76" customFormat="1" ht="12" customHeight="1">
      <c r="A131" s="8" t="str">
        <f>INDEX(master1!$A$10:$A$24,MATCH('KSB1 - Postings'!E131,master1!$C$10:$C$24,0))</f>
        <v>MAINTE</v>
      </c>
      <c r="B131" s="9" t="str">
        <f>VLOOKUP(E131,master1!$C$9:$E$24,3,0)</f>
        <v>Joaquin P</v>
      </c>
      <c r="C131" s="8" t="str">
        <f>VLOOKUP(F131,master2!$B$1:$C$24,2,0)</f>
        <v>SPARE PARTS</v>
      </c>
      <c r="D131" s="73">
        <v>1</v>
      </c>
      <c r="E131" s="74" t="s">
        <v>56</v>
      </c>
      <c r="F131" s="73" t="s">
        <v>136</v>
      </c>
      <c r="G131" s="106">
        <v>41.375</v>
      </c>
      <c r="H131" s="75" t="s">
        <v>86</v>
      </c>
      <c r="I131" s="75"/>
    </row>
    <row r="132" spans="1:9" s="76" customFormat="1" ht="12" customHeight="1">
      <c r="A132" s="8" t="str">
        <f>INDEX(master1!$A$10:$A$24,MATCH('KSB1 - Postings'!E132,master1!$C$10:$C$24,0))</f>
        <v>MAINTE</v>
      </c>
      <c r="B132" s="9" t="str">
        <f>VLOOKUP(E132,master1!$C$9:$E$24,3,0)</f>
        <v>Joaquin P</v>
      </c>
      <c r="C132" s="8" t="str">
        <f>VLOOKUP(F132,master2!$B$1:$C$24,2,0)</f>
        <v>SPARE PARTS</v>
      </c>
      <c r="D132" s="73">
        <v>1</v>
      </c>
      <c r="E132" s="74" t="s">
        <v>56</v>
      </c>
      <c r="F132" s="73" t="s">
        <v>136</v>
      </c>
      <c r="G132" s="106">
        <v>36.9</v>
      </c>
      <c r="H132" s="75" t="s">
        <v>86</v>
      </c>
      <c r="I132" s="75"/>
    </row>
    <row r="133" spans="1:9" s="76" customFormat="1" ht="12" customHeight="1">
      <c r="A133" s="8" t="str">
        <f>INDEX(master1!$A$10:$A$24,MATCH('KSB1 - Postings'!E133,master1!$C$10:$C$24,0))</f>
        <v>MAINTE</v>
      </c>
      <c r="B133" s="9" t="str">
        <f>VLOOKUP(E133,master1!$C$9:$E$24,3,0)</f>
        <v>Joaquin P</v>
      </c>
      <c r="C133" s="8" t="str">
        <f>VLOOKUP(F133,master2!$B$1:$C$24,2,0)</f>
        <v>SPARE PARTS</v>
      </c>
      <c r="D133" s="73">
        <v>1</v>
      </c>
      <c r="E133" s="74" t="s">
        <v>56</v>
      </c>
      <c r="F133" s="73" t="s">
        <v>136</v>
      </c>
      <c r="G133" s="106">
        <v>92.635000000000005</v>
      </c>
      <c r="H133" s="75" t="s">
        <v>86</v>
      </c>
      <c r="I133" s="75"/>
    </row>
    <row r="134" spans="1:9" s="76" customFormat="1" ht="12" customHeight="1">
      <c r="A134" s="8" t="str">
        <f>INDEX(master1!$A$10:$A$24,MATCH('KSB1 - Postings'!E134,master1!$C$10:$C$24,0))</f>
        <v>MAINTE</v>
      </c>
      <c r="B134" s="9" t="str">
        <f>VLOOKUP(E134,master1!$C$9:$E$24,3,0)</f>
        <v>Joaquin P</v>
      </c>
      <c r="C134" s="8" t="str">
        <f>VLOOKUP(F134,master2!$B$1:$C$24,2,0)</f>
        <v>SPARE PARTS</v>
      </c>
      <c r="D134" s="73">
        <v>1</v>
      </c>
      <c r="E134" s="74" t="s">
        <v>56</v>
      </c>
      <c r="F134" s="73" t="s">
        <v>136</v>
      </c>
      <c r="G134" s="106">
        <v>59.865000000000002</v>
      </c>
      <c r="H134" s="75" t="s">
        <v>86</v>
      </c>
      <c r="I134" s="75"/>
    </row>
    <row r="135" spans="1:9" s="76" customFormat="1" ht="12" customHeight="1">
      <c r="A135" s="8" t="str">
        <f>INDEX(master1!$A$10:$A$24,MATCH('KSB1 - Postings'!E135,master1!$C$10:$C$24,0))</f>
        <v>MAINTE</v>
      </c>
      <c r="B135" s="9" t="str">
        <f>VLOOKUP(E135,master1!$C$9:$E$24,3,0)</f>
        <v>Joaquin P</v>
      </c>
      <c r="C135" s="8" t="str">
        <f>VLOOKUP(F135,master2!$B$1:$C$24,2,0)</f>
        <v>SPARE PARTS</v>
      </c>
      <c r="D135" s="73">
        <v>1</v>
      </c>
      <c r="E135" s="74" t="s">
        <v>56</v>
      </c>
      <c r="F135" s="73" t="s">
        <v>136</v>
      </c>
      <c r="G135" s="106">
        <v>101.575</v>
      </c>
      <c r="H135" s="75" t="s">
        <v>86</v>
      </c>
      <c r="I135" s="75"/>
    </row>
    <row r="136" spans="1:9" s="76" customFormat="1" ht="12" customHeight="1">
      <c r="A136" s="8" t="str">
        <f>INDEX(master1!$A$10:$A$24,MATCH('KSB1 - Postings'!E136,master1!$C$10:$C$24,0))</f>
        <v>MAINTE</v>
      </c>
      <c r="B136" s="9" t="str">
        <f>VLOOKUP(E136,master1!$C$9:$E$24,3,0)</f>
        <v>Joaquin P</v>
      </c>
      <c r="C136" s="8" t="str">
        <f>VLOOKUP(F136,master2!$B$1:$C$24,2,0)</f>
        <v>SPARE PARTS</v>
      </c>
      <c r="D136" s="73">
        <v>1</v>
      </c>
      <c r="E136" s="74" t="s">
        <v>56</v>
      </c>
      <c r="F136" s="73" t="s">
        <v>136</v>
      </c>
      <c r="G136" s="106">
        <v>101.57</v>
      </c>
      <c r="H136" s="75" t="s">
        <v>86</v>
      </c>
      <c r="I136" s="75"/>
    </row>
    <row r="137" spans="1:9" s="76" customFormat="1" ht="12" customHeight="1">
      <c r="A137" s="8" t="str">
        <f>INDEX(master1!$A$10:$A$24,MATCH('KSB1 - Postings'!E137,master1!$C$10:$C$24,0))</f>
        <v>MAINTE</v>
      </c>
      <c r="B137" s="9" t="str">
        <f>VLOOKUP(E137,master1!$C$9:$E$24,3,0)</f>
        <v>Joaquin P</v>
      </c>
      <c r="C137" s="8" t="str">
        <f>VLOOKUP(F137,master2!$B$1:$C$24,2,0)</f>
        <v>SPARE PARTS</v>
      </c>
      <c r="D137" s="73">
        <v>1</v>
      </c>
      <c r="E137" s="74" t="s">
        <v>56</v>
      </c>
      <c r="F137" s="73" t="s">
        <v>136</v>
      </c>
      <c r="G137" s="106">
        <v>1095.79</v>
      </c>
      <c r="H137" s="75" t="s">
        <v>86</v>
      </c>
      <c r="I137" s="75"/>
    </row>
    <row r="138" spans="1:9" s="76" customFormat="1" ht="12" customHeight="1">
      <c r="A138" s="8" t="str">
        <f>INDEX(master1!$A$10:$A$24,MATCH('KSB1 - Postings'!E138,master1!$C$10:$C$24,0))</f>
        <v>MAINTE</v>
      </c>
      <c r="B138" s="9" t="str">
        <f>VLOOKUP(E138,master1!$C$9:$E$24,3,0)</f>
        <v>Joaquin P</v>
      </c>
      <c r="C138" s="8" t="str">
        <f>VLOOKUP(F138,master2!$B$1:$C$24,2,0)</f>
        <v>SPARE PARTS</v>
      </c>
      <c r="D138" s="73">
        <v>1</v>
      </c>
      <c r="E138" s="74" t="s">
        <v>56</v>
      </c>
      <c r="F138" s="73" t="s">
        <v>136</v>
      </c>
      <c r="G138" s="106">
        <v>1310.21</v>
      </c>
      <c r="H138" s="75" t="s">
        <v>86</v>
      </c>
      <c r="I138" s="75"/>
    </row>
    <row r="139" spans="1:9" s="76" customFormat="1" ht="12" customHeight="1">
      <c r="A139" s="8" t="str">
        <f>INDEX(master1!$A$10:$A$24,MATCH('KSB1 - Postings'!E139,master1!$C$10:$C$24,0))</f>
        <v>MAINTE</v>
      </c>
      <c r="B139" s="9" t="str">
        <f>VLOOKUP(E139,master1!$C$9:$E$24,3,0)</f>
        <v>Joaquin P</v>
      </c>
      <c r="C139" s="8" t="str">
        <f>VLOOKUP(F139,master2!$B$1:$C$24,2,0)</f>
        <v>SPARE PARTS</v>
      </c>
      <c r="D139" s="73">
        <v>1</v>
      </c>
      <c r="E139" s="74" t="s">
        <v>56</v>
      </c>
      <c r="F139" s="73" t="s">
        <v>136</v>
      </c>
      <c r="G139" s="106">
        <v>419.815</v>
      </c>
      <c r="H139" s="75" t="s">
        <v>86</v>
      </c>
      <c r="I139" s="75"/>
    </row>
    <row r="140" spans="1:9" s="76" customFormat="1" ht="12" customHeight="1">
      <c r="A140" s="8" t="str">
        <f>INDEX(master1!$A$10:$A$24,MATCH('KSB1 - Postings'!E140,master1!$C$10:$C$24,0))</f>
        <v>MAINTE</v>
      </c>
      <c r="B140" s="9" t="str">
        <f>VLOOKUP(E140,master1!$C$9:$E$24,3,0)</f>
        <v>Joaquin P</v>
      </c>
      <c r="C140" s="8" t="str">
        <f>VLOOKUP(F140,master2!$B$1:$C$24,2,0)</f>
        <v>SPARE PARTS</v>
      </c>
      <c r="D140" s="73">
        <v>1</v>
      </c>
      <c r="E140" s="74" t="s">
        <v>56</v>
      </c>
      <c r="F140" s="73" t="s">
        <v>136</v>
      </c>
      <c r="G140" s="106">
        <v>21.125</v>
      </c>
      <c r="H140" s="75" t="s">
        <v>86</v>
      </c>
      <c r="I140" s="75"/>
    </row>
    <row r="141" spans="1:9" s="76" customFormat="1" ht="12" customHeight="1">
      <c r="A141" s="8" t="str">
        <f>INDEX(master1!$A$10:$A$24,MATCH('KSB1 - Postings'!E141,master1!$C$10:$C$24,0))</f>
        <v>MAINTE</v>
      </c>
      <c r="B141" s="9" t="str">
        <f>VLOOKUP(E141,master1!$C$9:$E$24,3,0)</f>
        <v>Joaquin P</v>
      </c>
      <c r="C141" s="8" t="str">
        <f>VLOOKUP(F141,master2!$B$1:$C$24,2,0)</f>
        <v>REP &amp; MAINTENANCE SERVICES</v>
      </c>
      <c r="D141" s="73">
        <v>1</v>
      </c>
      <c r="E141" s="74" t="s">
        <v>56</v>
      </c>
      <c r="F141" s="73" t="s">
        <v>143</v>
      </c>
      <c r="G141" s="106">
        <v>559</v>
      </c>
      <c r="H141" s="75" t="s">
        <v>86</v>
      </c>
      <c r="I141" s="75"/>
    </row>
    <row r="142" spans="1:9" s="76" customFormat="1" ht="12" customHeight="1">
      <c r="A142" s="8" t="str">
        <f>INDEX(master1!$A$10:$A$24,MATCH('KSB1 - Postings'!E142,master1!$C$10:$C$24,0))</f>
        <v>MAINTE</v>
      </c>
      <c r="B142" s="9" t="str">
        <f>VLOOKUP(E142,master1!$C$9:$E$24,3,0)</f>
        <v>Joaquin P</v>
      </c>
      <c r="C142" s="8" t="str">
        <f>VLOOKUP(F142,master2!$B$1:$C$24,2,0)</f>
        <v>SPARE PARTS</v>
      </c>
      <c r="D142" s="73">
        <v>1</v>
      </c>
      <c r="E142" s="74" t="s">
        <v>56</v>
      </c>
      <c r="F142" s="73" t="s">
        <v>136</v>
      </c>
      <c r="G142" s="106">
        <v>566.34</v>
      </c>
      <c r="H142" s="75" t="s">
        <v>86</v>
      </c>
      <c r="I142" s="75"/>
    </row>
    <row r="143" spans="1:9" s="76" customFormat="1" ht="12" customHeight="1">
      <c r="A143" s="8" t="str">
        <f>INDEX(master1!$A$10:$A$24,MATCH('KSB1 - Postings'!E143,master1!$C$10:$C$24,0))</f>
        <v>MAINTE</v>
      </c>
      <c r="B143" s="9" t="str">
        <f>VLOOKUP(E143,master1!$C$9:$E$24,3,0)</f>
        <v>Joaquin P</v>
      </c>
      <c r="C143" s="8" t="str">
        <f>VLOOKUP(F143,master2!$B$1:$C$24,2,0)</f>
        <v>REP &amp; MAINTENANCE SERVICES</v>
      </c>
      <c r="D143" s="73">
        <v>1</v>
      </c>
      <c r="E143" s="74" t="s">
        <v>56</v>
      </c>
      <c r="F143" s="73" t="s">
        <v>143</v>
      </c>
      <c r="G143" s="106">
        <v>2200.4699999999998</v>
      </c>
      <c r="H143" s="75" t="s">
        <v>86</v>
      </c>
      <c r="I143" s="75"/>
    </row>
    <row r="144" spans="1:9" s="76" customFormat="1" ht="12" customHeight="1">
      <c r="A144" s="8" t="str">
        <f>INDEX(master1!$A$10:$A$24,MATCH('KSB1 - Postings'!E144,master1!$C$10:$C$24,0))</f>
        <v>MAINTE</v>
      </c>
      <c r="B144" s="9" t="str">
        <f>VLOOKUP(E144,master1!$C$9:$E$24,3,0)</f>
        <v>Joaquin P</v>
      </c>
      <c r="C144" s="8" t="str">
        <f>VLOOKUP(F144,master2!$B$1:$C$24,2,0)</f>
        <v>REP &amp; MAINTENANCE SERVICES</v>
      </c>
      <c r="D144" s="73">
        <v>1</v>
      </c>
      <c r="E144" s="74" t="s">
        <v>56</v>
      </c>
      <c r="F144" s="73" t="s">
        <v>143</v>
      </c>
      <c r="G144" s="106">
        <v>1663.77</v>
      </c>
      <c r="H144" s="75" t="s">
        <v>86</v>
      </c>
      <c r="I144" s="75"/>
    </row>
    <row r="145" spans="1:9" s="76" customFormat="1" ht="12" customHeight="1">
      <c r="A145" s="8" t="str">
        <f>INDEX(master1!$A$10:$A$24,MATCH('KSB1 - Postings'!E145,master1!$C$10:$C$24,0))</f>
        <v>MAINTE</v>
      </c>
      <c r="B145" s="9" t="str">
        <f>VLOOKUP(E145,master1!$C$9:$E$24,3,0)</f>
        <v>Joaquin P</v>
      </c>
      <c r="C145" s="8" t="str">
        <f>VLOOKUP(F145,master2!$B$1:$C$24,2,0)</f>
        <v>SPARE PARTS</v>
      </c>
      <c r="D145" s="73">
        <v>1</v>
      </c>
      <c r="E145" s="74" t="s">
        <v>56</v>
      </c>
      <c r="F145" s="73" t="s">
        <v>136</v>
      </c>
      <c r="G145" s="106">
        <v>220</v>
      </c>
      <c r="H145" s="75" t="s">
        <v>86</v>
      </c>
      <c r="I145" s="75"/>
    </row>
    <row r="146" spans="1:9" s="76" customFormat="1" ht="12" customHeight="1">
      <c r="A146" s="8" t="str">
        <f>INDEX(master1!$A$10:$A$24,MATCH('KSB1 - Postings'!E146,master1!$C$10:$C$24,0))</f>
        <v>MAINTE</v>
      </c>
      <c r="B146" s="9" t="str">
        <f>VLOOKUP(E146,master1!$C$9:$E$24,3,0)</f>
        <v>Joaquin P</v>
      </c>
      <c r="C146" s="8" t="str">
        <f>VLOOKUP(F146,master2!$B$1:$C$24,2,0)</f>
        <v>SPARE PARTS</v>
      </c>
      <c r="D146" s="73">
        <v>1</v>
      </c>
      <c r="E146" s="74" t="s">
        <v>56</v>
      </c>
      <c r="F146" s="73" t="s">
        <v>136</v>
      </c>
      <c r="G146" s="106">
        <v>422.92</v>
      </c>
      <c r="H146" s="75" t="s">
        <v>86</v>
      </c>
      <c r="I146" s="75"/>
    </row>
    <row r="147" spans="1:9" s="76" customFormat="1" ht="12" customHeight="1">
      <c r="A147" s="8" t="str">
        <f>INDEX(master1!$A$10:$A$24,MATCH('KSB1 - Postings'!E147,master1!$C$10:$C$24,0))</f>
        <v>MAINTE</v>
      </c>
      <c r="B147" s="9" t="str">
        <f>VLOOKUP(E147,master1!$C$9:$E$24,3,0)</f>
        <v>Joaquin P</v>
      </c>
      <c r="C147" s="8" t="str">
        <f>VLOOKUP(F147,master2!$B$1:$C$24,2,0)</f>
        <v>SPARE PARTS</v>
      </c>
      <c r="D147" s="73">
        <v>1</v>
      </c>
      <c r="E147" s="74" t="s">
        <v>56</v>
      </c>
      <c r="F147" s="73" t="s">
        <v>136</v>
      </c>
      <c r="G147" s="106">
        <v>33.75</v>
      </c>
      <c r="H147" s="75" t="s">
        <v>86</v>
      </c>
      <c r="I147" s="75"/>
    </row>
    <row r="148" spans="1:9" s="76" customFormat="1" ht="12" customHeight="1">
      <c r="A148" s="8" t="str">
        <f>INDEX(master1!$A$10:$A$24,MATCH('KSB1 - Postings'!E148,master1!$C$10:$C$24,0))</f>
        <v>MAINTE</v>
      </c>
      <c r="B148" s="9" t="str">
        <f>VLOOKUP(E148,master1!$C$9:$E$24,3,0)</f>
        <v>Joaquin P</v>
      </c>
      <c r="C148" s="8" t="str">
        <f>VLOOKUP(F148,master2!$B$1:$C$24,2,0)</f>
        <v>SPARE PARTS</v>
      </c>
      <c r="D148" s="73">
        <v>1</v>
      </c>
      <c r="E148" s="74" t="s">
        <v>56</v>
      </c>
      <c r="F148" s="73" t="s">
        <v>136</v>
      </c>
      <c r="G148" s="106">
        <v>50.784999999999997</v>
      </c>
      <c r="H148" s="75" t="s">
        <v>86</v>
      </c>
      <c r="I148" s="75"/>
    </row>
    <row r="149" spans="1:9" s="76" customFormat="1" ht="12" customHeight="1">
      <c r="A149" s="8" t="str">
        <f>INDEX(master1!$A$10:$A$24,MATCH('KSB1 - Postings'!E149,master1!$C$10:$C$24,0))</f>
        <v>MAINTE</v>
      </c>
      <c r="B149" s="9" t="str">
        <f>VLOOKUP(E149,master1!$C$9:$E$24,3,0)</f>
        <v>Joaquin P</v>
      </c>
      <c r="C149" s="8" t="str">
        <f>VLOOKUP(F149,master2!$B$1:$C$24,2,0)</f>
        <v>SPARE PARTS</v>
      </c>
      <c r="D149" s="73">
        <v>1</v>
      </c>
      <c r="E149" s="74" t="s">
        <v>56</v>
      </c>
      <c r="F149" s="73" t="s">
        <v>136</v>
      </c>
      <c r="G149" s="106">
        <v>96.144999999999996</v>
      </c>
      <c r="H149" s="75" t="s">
        <v>86</v>
      </c>
      <c r="I149" s="75"/>
    </row>
    <row r="150" spans="1:9" s="76" customFormat="1" ht="12" customHeight="1">
      <c r="A150" s="8" t="str">
        <f>INDEX(master1!$A$10:$A$24,MATCH('KSB1 - Postings'!E150,master1!$C$10:$C$24,0))</f>
        <v>MAINTE</v>
      </c>
      <c r="B150" s="9" t="str">
        <f>VLOOKUP(E150,master1!$C$9:$E$24,3,0)</f>
        <v>Joaquin P</v>
      </c>
      <c r="C150" s="8" t="str">
        <f>VLOOKUP(F150,master2!$B$1:$C$24,2,0)</f>
        <v>SPARE PARTS</v>
      </c>
      <c r="D150" s="73">
        <v>1</v>
      </c>
      <c r="E150" s="74" t="s">
        <v>56</v>
      </c>
      <c r="F150" s="73" t="s">
        <v>136</v>
      </c>
      <c r="G150" s="106">
        <v>63.64</v>
      </c>
      <c r="H150" s="75" t="s">
        <v>86</v>
      </c>
      <c r="I150" s="75"/>
    </row>
    <row r="151" spans="1:9" s="76" customFormat="1" ht="12" customHeight="1">
      <c r="A151" s="8" t="str">
        <f>INDEX(master1!$A$10:$A$24,MATCH('KSB1 - Postings'!E151,master1!$C$10:$C$24,0))</f>
        <v>MAINTE</v>
      </c>
      <c r="B151" s="9" t="str">
        <f>VLOOKUP(E151,master1!$C$9:$E$24,3,0)</f>
        <v>Joaquin P</v>
      </c>
      <c r="C151" s="8" t="str">
        <f>VLOOKUP(F151,master2!$B$1:$C$24,2,0)</f>
        <v>SPARE PARTS</v>
      </c>
      <c r="D151" s="73">
        <v>1</v>
      </c>
      <c r="E151" s="74" t="s">
        <v>56</v>
      </c>
      <c r="F151" s="73" t="s">
        <v>136</v>
      </c>
      <c r="G151" s="106">
        <v>382.23</v>
      </c>
      <c r="H151" s="75" t="s">
        <v>86</v>
      </c>
      <c r="I151" s="75"/>
    </row>
    <row r="152" spans="1:9" s="76" customFormat="1" ht="12" customHeight="1">
      <c r="A152" s="8" t="str">
        <f>INDEX(master1!$A$10:$A$24,MATCH('KSB1 - Postings'!E152,master1!$C$10:$C$24,0))</f>
        <v>MAINTE</v>
      </c>
      <c r="B152" s="9" t="str">
        <f>VLOOKUP(E152,master1!$C$9:$E$24,3,0)</f>
        <v>Joaquin P</v>
      </c>
      <c r="C152" s="8" t="str">
        <f>VLOOKUP(F152,master2!$B$1:$C$24,2,0)</f>
        <v>SPARE PARTS</v>
      </c>
      <c r="D152" s="73">
        <v>1</v>
      </c>
      <c r="E152" s="74" t="s">
        <v>56</v>
      </c>
      <c r="F152" s="73" t="s">
        <v>136</v>
      </c>
      <c r="G152" s="106">
        <v>141.11500000000001</v>
      </c>
      <c r="H152" s="75" t="s">
        <v>86</v>
      </c>
      <c r="I152" s="75"/>
    </row>
    <row r="153" spans="1:9" s="76" customFormat="1" ht="12" customHeight="1">
      <c r="A153" s="8" t="str">
        <f>INDEX(master1!$A$10:$A$24,MATCH('KSB1 - Postings'!E153,master1!$C$10:$C$24,0))</f>
        <v>MAINTE</v>
      </c>
      <c r="B153" s="9" t="str">
        <f>VLOOKUP(E153,master1!$C$9:$E$24,3,0)</f>
        <v>Joaquin P</v>
      </c>
      <c r="C153" s="8" t="str">
        <f>VLOOKUP(F153,master2!$B$1:$C$24,2,0)</f>
        <v>SPARE PARTS</v>
      </c>
      <c r="D153" s="73">
        <v>1</v>
      </c>
      <c r="E153" s="74" t="s">
        <v>56</v>
      </c>
      <c r="F153" s="73" t="s">
        <v>136</v>
      </c>
      <c r="G153" s="106">
        <v>80.45</v>
      </c>
      <c r="H153" s="75" t="s">
        <v>86</v>
      </c>
      <c r="I153" s="75"/>
    </row>
    <row r="154" spans="1:9" s="76" customFormat="1" ht="12" customHeight="1">
      <c r="A154" s="8" t="str">
        <f>INDEX(master1!$A$10:$A$24,MATCH('KSB1 - Postings'!E154,master1!$C$10:$C$24,0))</f>
        <v>MAINTE</v>
      </c>
      <c r="B154" s="9" t="str">
        <f>VLOOKUP(E154,master1!$C$9:$E$24,3,0)</f>
        <v>Joaquin P</v>
      </c>
      <c r="C154" s="8" t="str">
        <f>VLOOKUP(F154,master2!$B$1:$C$24,2,0)</f>
        <v>SPARE PARTS</v>
      </c>
      <c r="D154" s="73">
        <v>1</v>
      </c>
      <c r="E154" s="74" t="s">
        <v>56</v>
      </c>
      <c r="F154" s="73" t="s">
        <v>136</v>
      </c>
      <c r="G154" s="106">
        <v>32.075000000000003</v>
      </c>
      <c r="H154" s="75" t="s">
        <v>86</v>
      </c>
      <c r="I154" s="75"/>
    </row>
    <row r="155" spans="1:9" s="76" customFormat="1" ht="12" customHeight="1">
      <c r="A155" s="8" t="str">
        <f>INDEX(master1!$A$10:$A$24,MATCH('KSB1 - Postings'!E155,master1!$C$10:$C$24,0))</f>
        <v>MAINTE</v>
      </c>
      <c r="B155" s="9" t="str">
        <f>VLOOKUP(E155,master1!$C$9:$E$24,3,0)</f>
        <v>Joaquin P</v>
      </c>
      <c r="C155" s="8" t="str">
        <f>VLOOKUP(F155,master2!$B$1:$C$24,2,0)</f>
        <v>SPARE PARTS</v>
      </c>
      <c r="D155" s="73">
        <v>1</v>
      </c>
      <c r="E155" s="74" t="s">
        <v>56</v>
      </c>
      <c r="F155" s="73" t="s">
        <v>136</v>
      </c>
      <c r="G155" s="106">
        <v>66.754999999999995</v>
      </c>
      <c r="H155" s="75" t="s">
        <v>86</v>
      </c>
      <c r="I155" s="75"/>
    </row>
    <row r="156" spans="1:9" s="76" customFormat="1" ht="12" customHeight="1">
      <c r="A156" s="8" t="str">
        <f>INDEX(master1!$A$10:$A$24,MATCH('KSB1 - Postings'!E156,master1!$C$10:$C$24,0))</f>
        <v>MAINTE</v>
      </c>
      <c r="B156" s="9" t="str">
        <f>VLOOKUP(E156,master1!$C$9:$E$24,3,0)</f>
        <v>Joaquin P</v>
      </c>
      <c r="C156" s="8" t="str">
        <f>VLOOKUP(F156,master2!$B$1:$C$24,2,0)</f>
        <v>SPARE PARTS</v>
      </c>
      <c r="D156" s="73">
        <v>1</v>
      </c>
      <c r="E156" s="74" t="s">
        <v>56</v>
      </c>
      <c r="F156" s="73" t="s">
        <v>136</v>
      </c>
      <c r="G156" s="106">
        <v>10.315</v>
      </c>
      <c r="H156" s="75" t="s">
        <v>86</v>
      </c>
      <c r="I156" s="75"/>
    </row>
    <row r="157" spans="1:9" s="76" customFormat="1" ht="12" customHeight="1">
      <c r="A157" s="8" t="str">
        <f>INDEX(master1!$A$10:$A$24,MATCH('KSB1 - Postings'!E157,master1!$C$10:$C$24,0))</f>
        <v>MAINTE</v>
      </c>
      <c r="B157" s="9" t="str">
        <f>VLOOKUP(E157,master1!$C$9:$E$24,3,0)</f>
        <v>Joaquin P</v>
      </c>
      <c r="C157" s="8" t="str">
        <f>VLOOKUP(F157,master2!$B$1:$C$24,2,0)</f>
        <v>SPARE PARTS</v>
      </c>
      <c r="D157" s="73">
        <v>1</v>
      </c>
      <c r="E157" s="74" t="s">
        <v>56</v>
      </c>
      <c r="F157" s="73" t="s">
        <v>136</v>
      </c>
      <c r="G157" s="106">
        <v>314.31</v>
      </c>
      <c r="H157" s="75" t="s">
        <v>86</v>
      </c>
      <c r="I157" s="75"/>
    </row>
    <row r="158" spans="1:9" s="76" customFormat="1" ht="12" customHeight="1">
      <c r="A158" s="8" t="str">
        <f>INDEX(master1!$A$10:$A$24,MATCH('KSB1 - Postings'!E158,master1!$C$10:$C$24,0))</f>
        <v>MAINTE</v>
      </c>
      <c r="B158" s="9" t="str">
        <f>VLOOKUP(E158,master1!$C$9:$E$24,3,0)</f>
        <v>Joaquin P</v>
      </c>
      <c r="C158" s="8" t="str">
        <f>VLOOKUP(F158,master2!$B$1:$C$24,2,0)</f>
        <v>SPARE PARTS</v>
      </c>
      <c r="D158" s="73">
        <v>1</v>
      </c>
      <c r="E158" s="74" t="s">
        <v>56</v>
      </c>
      <c r="F158" s="73" t="s">
        <v>136</v>
      </c>
      <c r="G158" s="106">
        <v>80.45</v>
      </c>
      <c r="H158" s="75" t="s">
        <v>86</v>
      </c>
      <c r="I158" s="75"/>
    </row>
    <row r="159" spans="1:9" s="76" customFormat="1" ht="12" customHeight="1">
      <c r="A159" s="8" t="str">
        <f>INDEX(master1!$A$10:$A$24,MATCH('KSB1 - Postings'!E159,master1!$C$10:$C$24,0))</f>
        <v>MAINTE</v>
      </c>
      <c r="B159" s="9" t="str">
        <f>VLOOKUP(E159,master1!$C$9:$E$24,3,0)</f>
        <v>Joaquin P</v>
      </c>
      <c r="C159" s="8" t="str">
        <f>VLOOKUP(F159,master2!$B$1:$C$24,2,0)</f>
        <v>SPARE PARTS</v>
      </c>
      <c r="D159" s="73">
        <v>1</v>
      </c>
      <c r="E159" s="74" t="s">
        <v>56</v>
      </c>
      <c r="F159" s="73" t="s">
        <v>136</v>
      </c>
      <c r="G159" s="106">
        <v>113.685</v>
      </c>
      <c r="H159" s="75" t="s">
        <v>86</v>
      </c>
      <c r="I159" s="75"/>
    </row>
    <row r="160" spans="1:9" s="76" customFormat="1" ht="12" customHeight="1">
      <c r="A160" s="8" t="str">
        <f>INDEX(master1!$A$10:$A$24,MATCH('KSB1 - Postings'!E160,master1!$C$10:$C$24,0))</f>
        <v>MAINTE</v>
      </c>
      <c r="B160" s="9" t="str">
        <f>VLOOKUP(E160,master1!$C$9:$E$24,3,0)</f>
        <v>Joaquin P</v>
      </c>
      <c r="C160" s="8" t="str">
        <f>VLOOKUP(F160,master2!$B$1:$C$24,2,0)</f>
        <v>SPARE PARTS</v>
      </c>
      <c r="D160" s="73">
        <v>1</v>
      </c>
      <c r="E160" s="74" t="s">
        <v>56</v>
      </c>
      <c r="F160" s="73" t="s">
        <v>136</v>
      </c>
      <c r="G160" s="106">
        <v>638.78</v>
      </c>
      <c r="H160" s="75" t="s">
        <v>86</v>
      </c>
      <c r="I160" s="75"/>
    </row>
    <row r="161" spans="1:9" s="76" customFormat="1" ht="12" customHeight="1">
      <c r="A161" s="8" t="str">
        <f>INDEX(master1!$A$10:$A$24,MATCH('KSB1 - Postings'!E161,master1!$C$10:$C$24,0))</f>
        <v>MAINTE</v>
      </c>
      <c r="B161" s="9" t="str">
        <f>VLOOKUP(E161,master1!$C$9:$E$24,3,0)</f>
        <v>Joaquin P</v>
      </c>
      <c r="C161" s="8" t="str">
        <f>VLOOKUP(F161,master2!$B$1:$C$24,2,0)</f>
        <v>SPARE PARTS</v>
      </c>
      <c r="D161" s="73">
        <v>1</v>
      </c>
      <c r="E161" s="74" t="s">
        <v>56</v>
      </c>
      <c r="F161" s="73" t="s">
        <v>136</v>
      </c>
      <c r="G161" s="106">
        <v>167.155</v>
      </c>
      <c r="H161" s="75" t="s">
        <v>86</v>
      </c>
      <c r="I161" s="75"/>
    </row>
    <row r="162" spans="1:9" s="76" customFormat="1" ht="12" customHeight="1">
      <c r="A162" s="8" t="str">
        <f>INDEX(master1!$A$10:$A$24,MATCH('KSB1 - Postings'!E162,master1!$C$10:$C$24,0))</f>
        <v>MAINTE</v>
      </c>
      <c r="B162" s="9" t="str">
        <f>VLOOKUP(E162,master1!$C$9:$E$24,3,0)</f>
        <v>Joaquin P</v>
      </c>
      <c r="C162" s="8" t="str">
        <f>VLOOKUP(F162,master2!$B$1:$C$24,2,0)</f>
        <v>SPARE PARTS</v>
      </c>
      <c r="D162" s="73">
        <v>1</v>
      </c>
      <c r="E162" s="74" t="s">
        <v>56</v>
      </c>
      <c r="F162" s="73" t="s">
        <v>136</v>
      </c>
      <c r="G162" s="106">
        <v>11.45</v>
      </c>
      <c r="H162" s="75" t="s">
        <v>86</v>
      </c>
      <c r="I162" s="75"/>
    </row>
    <row r="163" spans="1:9" s="76" customFormat="1" ht="12" customHeight="1">
      <c r="A163" s="8" t="str">
        <f>INDEX(master1!$A$10:$A$24,MATCH('KSB1 - Postings'!E163,master1!$C$10:$C$24,0))</f>
        <v>MAINTE</v>
      </c>
      <c r="B163" s="9" t="str">
        <f>VLOOKUP(E163,master1!$C$9:$E$24,3,0)</f>
        <v>Joaquin P</v>
      </c>
      <c r="C163" s="8" t="str">
        <f>VLOOKUP(F163,master2!$B$1:$C$24,2,0)</f>
        <v>SPARE PARTS</v>
      </c>
      <c r="D163" s="73">
        <v>1</v>
      </c>
      <c r="E163" s="74" t="s">
        <v>56</v>
      </c>
      <c r="F163" s="73" t="s">
        <v>136</v>
      </c>
      <c r="G163" s="106">
        <v>132.88</v>
      </c>
      <c r="H163" s="75" t="s">
        <v>86</v>
      </c>
      <c r="I163" s="75"/>
    </row>
    <row r="164" spans="1:9" s="76" customFormat="1" ht="12" customHeight="1">
      <c r="A164" s="8" t="str">
        <f>INDEX(master1!$A$10:$A$24,MATCH('KSB1 - Postings'!E164,master1!$C$10:$C$24,0))</f>
        <v>MAINTE</v>
      </c>
      <c r="B164" s="9" t="str">
        <f>VLOOKUP(E164,master1!$C$9:$E$24,3,0)</f>
        <v>Joaquin P</v>
      </c>
      <c r="C164" s="8" t="str">
        <f>VLOOKUP(F164,master2!$B$1:$C$24,2,0)</f>
        <v>SPARE PARTS</v>
      </c>
      <c r="D164" s="73">
        <v>1</v>
      </c>
      <c r="E164" s="74" t="s">
        <v>56</v>
      </c>
      <c r="F164" s="73" t="s">
        <v>136</v>
      </c>
      <c r="G164" s="106">
        <v>94.98</v>
      </c>
      <c r="H164" s="75" t="s">
        <v>86</v>
      </c>
      <c r="I164" s="75"/>
    </row>
    <row r="165" spans="1:9" s="76" customFormat="1" ht="12" customHeight="1">
      <c r="A165" s="8" t="str">
        <f>INDEX(master1!$A$10:$A$24,MATCH('KSB1 - Postings'!E165,master1!$C$10:$C$24,0))</f>
        <v>MAINTE</v>
      </c>
      <c r="B165" s="9" t="str">
        <f>VLOOKUP(E165,master1!$C$9:$E$24,3,0)</f>
        <v>Joaquin P</v>
      </c>
      <c r="C165" s="8" t="str">
        <f>VLOOKUP(F165,master2!$B$1:$C$24,2,0)</f>
        <v>SPARE PARTS</v>
      </c>
      <c r="D165" s="73">
        <v>1</v>
      </c>
      <c r="E165" s="74" t="s">
        <v>56</v>
      </c>
      <c r="F165" s="73" t="s">
        <v>136</v>
      </c>
      <c r="G165" s="106">
        <v>107.855</v>
      </c>
      <c r="H165" s="75" t="s">
        <v>86</v>
      </c>
      <c r="I165" s="75"/>
    </row>
    <row r="166" spans="1:9" s="76" customFormat="1" ht="12" customHeight="1">
      <c r="A166" s="8" t="str">
        <f>INDEX(master1!$A$10:$A$24,MATCH('KSB1 - Postings'!E166,master1!$C$10:$C$24,0))</f>
        <v>MAINTE</v>
      </c>
      <c r="B166" s="9" t="str">
        <f>VLOOKUP(E166,master1!$C$9:$E$24,3,0)</f>
        <v>Joaquin P</v>
      </c>
      <c r="C166" s="8" t="str">
        <f>VLOOKUP(F166,master2!$B$1:$C$24,2,0)</f>
        <v>SPARE PARTS</v>
      </c>
      <c r="D166" s="73">
        <v>1</v>
      </c>
      <c r="E166" s="74" t="s">
        <v>56</v>
      </c>
      <c r="F166" s="73" t="s">
        <v>136</v>
      </c>
      <c r="G166" s="106">
        <v>118.36499999999999</v>
      </c>
      <c r="H166" s="75" t="s">
        <v>86</v>
      </c>
      <c r="I166" s="75"/>
    </row>
    <row r="167" spans="1:9" s="76" customFormat="1" ht="12" customHeight="1">
      <c r="A167" s="8" t="str">
        <f>INDEX(master1!$A$10:$A$24,MATCH('KSB1 - Postings'!E167,master1!$C$10:$C$24,0))</f>
        <v>MAINTE</v>
      </c>
      <c r="B167" s="9" t="str">
        <f>VLOOKUP(E167,master1!$C$9:$E$24,3,0)</f>
        <v>Joaquin P</v>
      </c>
      <c r="C167" s="8" t="str">
        <f>VLOOKUP(F167,master2!$B$1:$C$24,2,0)</f>
        <v>SPARE PARTS</v>
      </c>
      <c r="D167" s="73">
        <v>1</v>
      </c>
      <c r="E167" s="74" t="s">
        <v>56</v>
      </c>
      <c r="F167" s="73" t="s">
        <v>136</v>
      </c>
      <c r="G167" s="106">
        <v>35.99</v>
      </c>
      <c r="H167" s="75" t="s">
        <v>86</v>
      </c>
      <c r="I167" s="75"/>
    </row>
    <row r="168" spans="1:9" s="76" customFormat="1" ht="12" customHeight="1">
      <c r="A168" s="8" t="str">
        <f>INDEX(master1!$A$10:$A$24,MATCH('KSB1 - Postings'!E168,master1!$C$10:$C$24,0))</f>
        <v>MAINTE</v>
      </c>
      <c r="B168" s="9" t="str">
        <f>VLOOKUP(E168,master1!$C$9:$E$24,3,0)</f>
        <v>Joaquin P</v>
      </c>
      <c r="C168" s="8" t="str">
        <f>VLOOKUP(F168,master2!$B$1:$C$24,2,0)</f>
        <v>SPARE PARTS</v>
      </c>
      <c r="D168" s="73">
        <v>1</v>
      </c>
      <c r="E168" s="74" t="s">
        <v>56</v>
      </c>
      <c r="F168" s="73" t="s">
        <v>136</v>
      </c>
      <c r="G168" s="106">
        <v>160.9</v>
      </c>
      <c r="H168" s="75" t="s">
        <v>86</v>
      </c>
      <c r="I168" s="75"/>
    </row>
    <row r="169" spans="1:9" s="76" customFormat="1" ht="12" customHeight="1">
      <c r="A169" s="8" t="str">
        <f>INDEX(master1!$A$10:$A$24,MATCH('KSB1 - Postings'!E169,master1!$C$10:$C$24,0))</f>
        <v>MAINTE</v>
      </c>
      <c r="B169" s="9" t="str">
        <f>VLOOKUP(E169,master1!$C$9:$E$24,3,0)</f>
        <v>Joaquin P</v>
      </c>
      <c r="C169" s="8" t="str">
        <f>VLOOKUP(F169,master2!$B$1:$C$24,2,0)</f>
        <v>SPARE PARTS</v>
      </c>
      <c r="D169" s="73">
        <v>1</v>
      </c>
      <c r="E169" s="74" t="s">
        <v>56</v>
      </c>
      <c r="F169" s="73" t="s">
        <v>136</v>
      </c>
      <c r="G169" s="106">
        <v>282.23</v>
      </c>
      <c r="H169" s="75" t="s">
        <v>86</v>
      </c>
      <c r="I169" s="75"/>
    </row>
    <row r="170" spans="1:9" s="76" customFormat="1" ht="12" customHeight="1">
      <c r="A170" s="8" t="str">
        <f>INDEX(master1!$A$10:$A$24,MATCH('KSB1 - Postings'!E170,master1!$C$10:$C$24,0))</f>
        <v>MAINTE</v>
      </c>
      <c r="B170" s="9" t="str">
        <f>VLOOKUP(E170,master1!$C$9:$E$24,3,0)</f>
        <v>Joaquin P</v>
      </c>
      <c r="C170" s="8" t="str">
        <f>VLOOKUP(F170,master2!$B$1:$C$24,2,0)</f>
        <v>SPARE PARTS</v>
      </c>
      <c r="D170" s="73">
        <v>1</v>
      </c>
      <c r="E170" s="74" t="s">
        <v>56</v>
      </c>
      <c r="F170" s="73" t="s">
        <v>136</v>
      </c>
      <c r="G170" s="106">
        <v>298.40499999999997</v>
      </c>
      <c r="H170" s="75" t="s">
        <v>86</v>
      </c>
      <c r="I170" s="75"/>
    </row>
    <row r="171" spans="1:9" s="76" customFormat="1" ht="12" customHeight="1">
      <c r="A171" s="8" t="str">
        <f>INDEX(master1!$A$10:$A$24,MATCH('KSB1 - Postings'!E171,master1!$C$10:$C$24,0))</f>
        <v>MAINTE</v>
      </c>
      <c r="B171" s="9" t="str">
        <f>VLOOKUP(E171,master1!$C$9:$E$24,3,0)</f>
        <v>Joaquin P</v>
      </c>
      <c r="C171" s="8" t="str">
        <f>VLOOKUP(F171,master2!$B$1:$C$24,2,0)</f>
        <v>SPARE PARTS</v>
      </c>
      <c r="D171" s="73">
        <v>1</v>
      </c>
      <c r="E171" s="74" t="s">
        <v>56</v>
      </c>
      <c r="F171" s="73" t="s">
        <v>136</v>
      </c>
      <c r="G171" s="106">
        <v>47.555</v>
      </c>
      <c r="H171" s="75" t="s">
        <v>86</v>
      </c>
      <c r="I171" s="75"/>
    </row>
    <row r="172" spans="1:9" s="76" customFormat="1" ht="12" customHeight="1">
      <c r="A172" s="8" t="str">
        <f>INDEX(master1!$A$10:$A$24,MATCH('KSB1 - Postings'!E172,master1!$C$10:$C$24,0))</f>
        <v>MAINTE</v>
      </c>
      <c r="B172" s="9" t="str">
        <f>VLOOKUP(E172,master1!$C$9:$E$24,3,0)</f>
        <v>Joaquin P</v>
      </c>
      <c r="C172" s="8" t="str">
        <f>VLOOKUP(F172,master2!$B$1:$C$24,2,0)</f>
        <v>SPARE PARTS</v>
      </c>
      <c r="D172" s="73">
        <v>1</v>
      </c>
      <c r="E172" s="74" t="s">
        <v>56</v>
      </c>
      <c r="F172" s="73" t="s">
        <v>136</v>
      </c>
      <c r="G172" s="106">
        <v>42.25</v>
      </c>
      <c r="H172" s="75" t="s">
        <v>86</v>
      </c>
      <c r="I172" s="75"/>
    </row>
    <row r="173" spans="1:9" s="76" customFormat="1" ht="12" customHeight="1">
      <c r="A173" s="8" t="str">
        <f>INDEX(master1!$A$10:$A$24,MATCH('KSB1 - Postings'!E173,master1!$C$10:$C$24,0))</f>
        <v>MAINTE</v>
      </c>
      <c r="B173" s="9" t="str">
        <f>VLOOKUP(E173,master1!$C$9:$E$24,3,0)</f>
        <v>Joaquin P</v>
      </c>
      <c r="C173" s="8" t="str">
        <f>VLOOKUP(F173,master2!$B$1:$C$24,2,0)</f>
        <v>SPARE PARTS</v>
      </c>
      <c r="D173" s="73">
        <v>1</v>
      </c>
      <c r="E173" s="74" t="s">
        <v>56</v>
      </c>
      <c r="F173" s="73" t="s">
        <v>136</v>
      </c>
      <c r="G173" s="106">
        <v>5093.1899999999996</v>
      </c>
      <c r="H173" s="75" t="s">
        <v>86</v>
      </c>
      <c r="I173" s="75"/>
    </row>
    <row r="174" spans="1:9" s="76" customFormat="1" ht="12" customHeight="1">
      <c r="A174" s="8" t="str">
        <f>INDEX(master1!$A$10:$A$24,MATCH('KSB1 - Postings'!E174,master1!$C$10:$C$24,0))</f>
        <v>MAINTE</v>
      </c>
      <c r="B174" s="9" t="str">
        <f>VLOOKUP(E174,master1!$C$9:$E$24,3,0)</f>
        <v>Joaquin P</v>
      </c>
      <c r="C174" s="8" t="str">
        <f>VLOOKUP(F174,master2!$B$1:$C$24,2,0)</f>
        <v>SPARE PARTS</v>
      </c>
      <c r="D174" s="73">
        <v>1</v>
      </c>
      <c r="E174" s="74" t="s">
        <v>56</v>
      </c>
      <c r="F174" s="73" t="s">
        <v>136</v>
      </c>
      <c r="G174" s="106">
        <v>64.405000000000001</v>
      </c>
      <c r="H174" s="75" t="s">
        <v>86</v>
      </c>
      <c r="I174" s="75"/>
    </row>
    <row r="175" spans="1:9" s="76" customFormat="1" ht="12" customHeight="1">
      <c r="A175" s="8" t="str">
        <f>INDEX(master1!$A$10:$A$24,MATCH('KSB1 - Postings'!E175,master1!$C$10:$C$24,0))</f>
        <v>MAINTE</v>
      </c>
      <c r="B175" s="9" t="str">
        <f>VLOOKUP(E175,master1!$C$9:$E$24,3,0)</f>
        <v>Joaquin P</v>
      </c>
      <c r="C175" s="8" t="str">
        <f>VLOOKUP(F175,master2!$B$1:$C$24,2,0)</f>
        <v>SPARE PARTS</v>
      </c>
      <c r="D175" s="73">
        <v>1</v>
      </c>
      <c r="E175" s="74" t="s">
        <v>56</v>
      </c>
      <c r="F175" s="73" t="s">
        <v>136</v>
      </c>
      <c r="G175" s="106">
        <v>91.515000000000001</v>
      </c>
      <c r="H175" s="75" t="s">
        <v>86</v>
      </c>
      <c r="I175" s="75"/>
    </row>
    <row r="176" spans="1:9" s="76" customFormat="1" ht="12" customHeight="1">
      <c r="A176" s="8" t="str">
        <f>INDEX(master1!$A$10:$A$24,MATCH('KSB1 - Postings'!E176,master1!$C$10:$C$24,0))</f>
        <v>MAINTE</v>
      </c>
      <c r="B176" s="9" t="str">
        <f>VLOOKUP(E176,master1!$C$9:$E$24,3,0)</f>
        <v>Joaquin P</v>
      </c>
      <c r="C176" s="8" t="str">
        <f>VLOOKUP(F176,master2!$B$1:$C$24,2,0)</f>
        <v>SPARE PARTS</v>
      </c>
      <c r="D176" s="73">
        <v>1</v>
      </c>
      <c r="E176" s="74" t="s">
        <v>56</v>
      </c>
      <c r="F176" s="73" t="s">
        <v>136</v>
      </c>
      <c r="G176" s="106">
        <v>93.355000000000004</v>
      </c>
      <c r="H176" s="75" t="s">
        <v>86</v>
      </c>
      <c r="I176" s="75"/>
    </row>
    <row r="177" spans="1:9" s="76" customFormat="1" ht="12" customHeight="1">
      <c r="A177" s="8" t="str">
        <f>INDEX(master1!$A$10:$A$24,MATCH('KSB1 - Postings'!E177,master1!$C$10:$C$24,0))</f>
        <v>MAINTE</v>
      </c>
      <c r="B177" s="9" t="str">
        <f>VLOOKUP(E177,master1!$C$9:$E$24,3,0)</f>
        <v>Joaquin P</v>
      </c>
      <c r="C177" s="8" t="str">
        <f>VLOOKUP(F177,master2!$B$1:$C$24,2,0)</f>
        <v>SPARE PARTS</v>
      </c>
      <c r="D177" s="73">
        <v>1</v>
      </c>
      <c r="E177" s="74" t="s">
        <v>56</v>
      </c>
      <c r="F177" s="73" t="s">
        <v>136</v>
      </c>
      <c r="G177" s="106">
        <v>68.814999999999998</v>
      </c>
      <c r="H177" s="75" t="s">
        <v>86</v>
      </c>
      <c r="I177" s="75"/>
    </row>
    <row r="178" spans="1:9" s="76" customFormat="1" ht="12" customHeight="1">
      <c r="A178" s="8" t="str">
        <f>INDEX(master1!$A$10:$A$24,MATCH('KSB1 - Postings'!E178,master1!$C$10:$C$24,0))</f>
        <v>MAINTE</v>
      </c>
      <c r="B178" s="9" t="str">
        <f>VLOOKUP(E178,master1!$C$9:$E$24,3,0)</f>
        <v>Joaquin P</v>
      </c>
      <c r="C178" s="8" t="str">
        <f>VLOOKUP(F178,master2!$B$1:$C$24,2,0)</f>
        <v>SPARE PARTS</v>
      </c>
      <c r="D178" s="73">
        <v>1</v>
      </c>
      <c r="E178" s="74" t="s">
        <v>56</v>
      </c>
      <c r="F178" s="73" t="s">
        <v>136</v>
      </c>
      <c r="G178" s="106">
        <v>191.76</v>
      </c>
      <c r="H178" s="75" t="s">
        <v>86</v>
      </c>
      <c r="I178" s="75"/>
    </row>
    <row r="179" spans="1:9" s="76" customFormat="1" ht="12" customHeight="1">
      <c r="A179" s="8" t="str">
        <f>INDEX(master1!$A$10:$A$24,MATCH('KSB1 - Postings'!E179,master1!$C$10:$C$24,0))</f>
        <v>MAINTE</v>
      </c>
      <c r="B179" s="9" t="str">
        <f>VLOOKUP(E179,master1!$C$9:$E$24,3,0)</f>
        <v>Joaquin P</v>
      </c>
      <c r="C179" s="8" t="str">
        <f>VLOOKUP(F179,master2!$B$1:$C$24,2,0)</f>
        <v>SPARE PARTS</v>
      </c>
      <c r="D179" s="73">
        <v>1</v>
      </c>
      <c r="E179" s="74" t="s">
        <v>56</v>
      </c>
      <c r="F179" s="73" t="s">
        <v>136</v>
      </c>
      <c r="G179" s="106">
        <v>208.98</v>
      </c>
      <c r="H179" s="75" t="s">
        <v>86</v>
      </c>
      <c r="I179" s="75"/>
    </row>
    <row r="180" spans="1:9" s="76" customFormat="1" ht="12" customHeight="1">
      <c r="A180" s="8" t="str">
        <f>INDEX(master1!$A$10:$A$24,MATCH('KSB1 - Postings'!E180,master1!$C$10:$C$24,0))</f>
        <v>MAINTE</v>
      </c>
      <c r="B180" s="9" t="str">
        <f>VLOOKUP(E180,master1!$C$9:$E$24,3,0)</f>
        <v>Joaquin P</v>
      </c>
      <c r="C180" s="8" t="str">
        <f>VLOOKUP(F180,master2!$B$1:$C$24,2,0)</f>
        <v>SPARE PARTS</v>
      </c>
      <c r="D180" s="73">
        <v>1</v>
      </c>
      <c r="E180" s="74" t="s">
        <v>56</v>
      </c>
      <c r="F180" s="73" t="s">
        <v>136</v>
      </c>
      <c r="G180" s="106">
        <v>23.78</v>
      </c>
      <c r="H180" s="75" t="s">
        <v>86</v>
      </c>
      <c r="I180" s="75"/>
    </row>
    <row r="181" spans="1:9" s="76" customFormat="1" ht="12" customHeight="1">
      <c r="A181" s="8" t="str">
        <f>INDEX(master1!$A$10:$A$24,MATCH('KSB1 - Postings'!E181,master1!$C$10:$C$24,0))</f>
        <v>MAINTE</v>
      </c>
      <c r="B181" s="9" t="str">
        <f>VLOOKUP(E181,master1!$C$9:$E$24,3,0)</f>
        <v>Joaquin P</v>
      </c>
      <c r="C181" s="8" t="str">
        <f>VLOOKUP(F181,master2!$B$1:$C$24,2,0)</f>
        <v>SPARE PARTS</v>
      </c>
      <c r="D181" s="73">
        <v>1</v>
      </c>
      <c r="E181" s="74" t="s">
        <v>56</v>
      </c>
      <c r="F181" s="73" t="s">
        <v>136</v>
      </c>
      <c r="G181" s="106">
        <v>359.53</v>
      </c>
      <c r="H181" s="75" t="s">
        <v>86</v>
      </c>
      <c r="I181" s="75"/>
    </row>
    <row r="182" spans="1:9" s="76" customFormat="1" ht="12" customHeight="1">
      <c r="A182" s="8" t="str">
        <f>INDEX(master1!$A$10:$A$24,MATCH('KSB1 - Postings'!E182,master1!$C$10:$C$24,0))</f>
        <v>MAINTE</v>
      </c>
      <c r="B182" s="9" t="str">
        <f>VLOOKUP(E182,master1!$C$9:$E$24,3,0)</f>
        <v>Joaquin P</v>
      </c>
      <c r="C182" s="8" t="str">
        <f>VLOOKUP(F182,master2!$B$1:$C$24,2,0)</f>
        <v>SPARE PARTS</v>
      </c>
      <c r="D182" s="73">
        <v>1</v>
      </c>
      <c r="E182" s="74" t="s">
        <v>56</v>
      </c>
      <c r="F182" s="73" t="s">
        <v>136</v>
      </c>
      <c r="G182" s="106">
        <v>9.75</v>
      </c>
      <c r="H182" s="75" t="s">
        <v>86</v>
      </c>
      <c r="I182" s="75"/>
    </row>
    <row r="183" spans="1:9" s="76" customFormat="1" ht="12" customHeight="1">
      <c r="A183" s="8" t="str">
        <f>INDEX(master1!$A$10:$A$24,MATCH('KSB1 - Postings'!E183,master1!$C$10:$C$24,0))</f>
        <v>MAINTE</v>
      </c>
      <c r="B183" s="9" t="str">
        <f>VLOOKUP(E183,master1!$C$9:$E$24,3,0)</f>
        <v>Joaquin P</v>
      </c>
      <c r="C183" s="8" t="str">
        <f>VLOOKUP(F183,master2!$B$1:$C$24,2,0)</f>
        <v>SPARE PARTS</v>
      </c>
      <c r="D183" s="73">
        <v>1</v>
      </c>
      <c r="E183" s="74" t="s">
        <v>56</v>
      </c>
      <c r="F183" s="73" t="s">
        <v>136</v>
      </c>
      <c r="G183" s="106">
        <v>47.56</v>
      </c>
      <c r="H183" s="75" t="s">
        <v>86</v>
      </c>
      <c r="I183" s="75"/>
    </row>
    <row r="184" spans="1:9" s="76" customFormat="1" ht="12" customHeight="1">
      <c r="A184" s="8" t="str">
        <f>INDEX(master1!$A$10:$A$24,MATCH('KSB1 - Postings'!E184,master1!$C$10:$C$24,0))</f>
        <v>MAINTE</v>
      </c>
      <c r="B184" s="9" t="str">
        <f>VLOOKUP(E184,master1!$C$9:$E$24,3,0)</f>
        <v>Joaquin P</v>
      </c>
      <c r="C184" s="8" t="str">
        <f>VLOOKUP(F184,master2!$B$1:$C$24,2,0)</f>
        <v>SPARE PARTS</v>
      </c>
      <c r="D184" s="73">
        <v>1</v>
      </c>
      <c r="E184" s="74" t="s">
        <v>56</v>
      </c>
      <c r="F184" s="73" t="s">
        <v>136</v>
      </c>
      <c r="G184" s="106">
        <v>656</v>
      </c>
      <c r="H184" s="75" t="s">
        <v>86</v>
      </c>
      <c r="I184" s="75"/>
    </row>
    <row r="185" spans="1:9" s="76" customFormat="1" ht="12" customHeight="1">
      <c r="A185" s="8" t="str">
        <f>INDEX(master1!$A$10:$A$24,MATCH('KSB1 - Postings'!E185,master1!$C$10:$C$24,0))</f>
        <v>MAINTE</v>
      </c>
      <c r="B185" s="9" t="str">
        <f>VLOOKUP(E185,master1!$C$9:$E$24,3,0)</f>
        <v>Joaquin P</v>
      </c>
      <c r="C185" s="8" t="str">
        <f>VLOOKUP(F185,master2!$B$1:$C$24,2,0)</f>
        <v>SPARE PARTS</v>
      </c>
      <c r="D185" s="73">
        <v>1</v>
      </c>
      <c r="E185" s="74" t="s">
        <v>56</v>
      </c>
      <c r="F185" s="73" t="s">
        <v>136</v>
      </c>
      <c r="G185" s="106">
        <v>47.65</v>
      </c>
      <c r="H185" s="75" t="s">
        <v>86</v>
      </c>
      <c r="I185" s="75"/>
    </row>
    <row r="186" spans="1:9" s="76" customFormat="1" ht="12" customHeight="1">
      <c r="A186" s="8" t="str">
        <f>INDEX(master1!$A$10:$A$24,MATCH('KSB1 - Postings'!E186,master1!$C$10:$C$24,0))</f>
        <v>MAINTE</v>
      </c>
      <c r="B186" s="9" t="str">
        <f>VLOOKUP(E186,master1!$C$9:$E$24,3,0)</f>
        <v>Joaquin P</v>
      </c>
      <c r="C186" s="8" t="str">
        <f>VLOOKUP(F186,master2!$B$1:$C$24,2,0)</f>
        <v>SPARE PARTS</v>
      </c>
      <c r="D186" s="73">
        <v>1</v>
      </c>
      <c r="E186" s="74" t="s">
        <v>56</v>
      </c>
      <c r="F186" s="73" t="s">
        <v>136</v>
      </c>
      <c r="G186" s="106">
        <v>100.25</v>
      </c>
      <c r="H186" s="75" t="s">
        <v>86</v>
      </c>
      <c r="I186" s="75"/>
    </row>
    <row r="187" spans="1:9" s="76" customFormat="1" ht="12" customHeight="1">
      <c r="A187" s="8" t="str">
        <f>INDEX(master1!$A$10:$A$24,MATCH('KSB1 - Postings'!E187,master1!$C$10:$C$24,0))</f>
        <v>MAINTE</v>
      </c>
      <c r="B187" s="9" t="str">
        <f>VLOOKUP(E187,master1!$C$9:$E$24,3,0)</f>
        <v>Joaquin P</v>
      </c>
      <c r="C187" s="8" t="str">
        <f>VLOOKUP(F187,master2!$B$1:$C$24,2,0)</f>
        <v>SPARE PARTS</v>
      </c>
      <c r="D187" s="73">
        <v>1</v>
      </c>
      <c r="E187" s="74" t="s">
        <v>56</v>
      </c>
      <c r="F187" s="73" t="s">
        <v>136</v>
      </c>
      <c r="G187" s="106">
        <v>191.76</v>
      </c>
      <c r="H187" s="75" t="s">
        <v>86</v>
      </c>
      <c r="I187" s="75"/>
    </row>
    <row r="188" spans="1:9" s="76" customFormat="1" ht="12" customHeight="1">
      <c r="A188" s="8" t="str">
        <f>INDEX(master1!$A$10:$A$24,MATCH('KSB1 - Postings'!E188,master1!$C$10:$C$24,0))</f>
        <v>MAINTE</v>
      </c>
      <c r="B188" s="9" t="str">
        <f>VLOOKUP(E188,master1!$C$9:$E$24,3,0)</f>
        <v>Joaquin P</v>
      </c>
      <c r="C188" s="8" t="str">
        <f>VLOOKUP(F188,master2!$B$1:$C$24,2,0)</f>
        <v>SPARE PARTS</v>
      </c>
      <c r="D188" s="73">
        <v>1</v>
      </c>
      <c r="E188" s="74" t="s">
        <v>56</v>
      </c>
      <c r="F188" s="73" t="s">
        <v>136</v>
      </c>
      <c r="G188" s="106">
        <v>233.27500000000001</v>
      </c>
      <c r="H188" s="75" t="s">
        <v>86</v>
      </c>
      <c r="I188" s="75"/>
    </row>
    <row r="189" spans="1:9" s="76" customFormat="1" ht="12" customHeight="1">
      <c r="A189" s="8" t="str">
        <f>INDEX(master1!$A$10:$A$24,MATCH('KSB1 - Postings'!E189,master1!$C$10:$C$24,0))</f>
        <v>MAINTE</v>
      </c>
      <c r="B189" s="9" t="str">
        <f>VLOOKUP(E189,master1!$C$9:$E$24,3,0)</f>
        <v>Joaquin P</v>
      </c>
      <c r="C189" s="8" t="str">
        <f>VLOOKUP(F189,master2!$B$1:$C$24,2,0)</f>
        <v>SPARE PARTS</v>
      </c>
      <c r="D189" s="73">
        <v>1</v>
      </c>
      <c r="E189" s="74" t="s">
        <v>56</v>
      </c>
      <c r="F189" s="73" t="s">
        <v>136</v>
      </c>
      <c r="G189" s="106">
        <v>93.355000000000004</v>
      </c>
      <c r="H189" s="75" t="s">
        <v>86</v>
      </c>
      <c r="I189" s="75"/>
    </row>
    <row r="190" spans="1:9" s="76" customFormat="1" ht="12" customHeight="1">
      <c r="A190" s="8" t="str">
        <f>INDEX(master1!$A$10:$A$24,MATCH('KSB1 - Postings'!E190,master1!$C$10:$C$24,0))</f>
        <v>MAINTE</v>
      </c>
      <c r="B190" s="9" t="str">
        <f>VLOOKUP(E190,master1!$C$9:$E$24,3,0)</f>
        <v>Joaquin P</v>
      </c>
      <c r="C190" s="8" t="str">
        <f>VLOOKUP(F190,master2!$B$1:$C$24,2,0)</f>
        <v>SPARE PARTS</v>
      </c>
      <c r="D190" s="73">
        <v>1</v>
      </c>
      <c r="E190" s="74" t="s">
        <v>56</v>
      </c>
      <c r="F190" s="73" t="s">
        <v>136</v>
      </c>
      <c r="G190" s="106">
        <v>96.215000000000003</v>
      </c>
      <c r="H190" s="75" t="s">
        <v>86</v>
      </c>
      <c r="I190" s="75"/>
    </row>
    <row r="191" spans="1:9" s="76" customFormat="1" ht="12" customHeight="1">
      <c r="A191" s="8" t="str">
        <f>INDEX(master1!$A$10:$A$24,MATCH('KSB1 - Postings'!E191,master1!$C$10:$C$24,0))</f>
        <v>MAINTE</v>
      </c>
      <c r="B191" s="9" t="str">
        <f>VLOOKUP(E191,master1!$C$9:$E$24,3,0)</f>
        <v>Joaquin P</v>
      </c>
      <c r="C191" s="8" t="str">
        <f>VLOOKUP(F191,master2!$B$1:$C$24,2,0)</f>
        <v>SPARE PARTS</v>
      </c>
      <c r="D191" s="73">
        <v>1</v>
      </c>
      <c r="E191" s="74" t="s">
        <v>56</v>
      </c>
      <c r="F191" s="73" t="s">
        <v>136</v>
      </c>
      <c r="G191" s="106">
        <v>117.08499999999999</v>
      </c>
      <c r="H191" s="75" t="s">
        <v>86</v>
      </c>
      <c r="I191" s="75"/>
    </row>
    <row r="192" spans="1:9" s="76" customFormat="1" ht="12" customHeight="1">
      <c r="A192" s="8" t="str">
        <f>INDEX(master1!$A$10:$A$24,MATCH('KSB1 - Postings'!E192,master1!$C$10:$C$24,0))</f>
        <v>MAINTE</v>
      </c>
      <c r="B192" s="9" t="str">
        <f>VLOOKUP(E192,master1!$C$9:$E$24,3,0)</f>
        <v>Joaquin P</v>
      </c>
      <c r="C192" s="8" t="str">
        <f>VLOOKUP(F192,master2!$B$1:$C$24,2,0)</f>
        <v>SPARE PARTS</v>
      </c>
      <c r="D192" s="73">
        <v>1</v>
      </c>
      <c r="E192" s="74" t="s">
        <v>56</v>
      </c>
      <c r="F192" s="73" t="s">
        <v>136</v>
      </c>
      <c r="G192" s="106">
        <v>11.45</v>
      </c>
      <c r="H192" s="75" t="s">
        <v>86</v>
      </c>
      <c r="I192" s="75"/>
    </row>
    <row r="193" spans="1:9" s="76" customFormat="1" ht="12" customHeight="1">
      <c r="A193" s="8" t="str">
        <f>INDEX(master1!$A$10:$A$24,MATCH('KSB1 - Postings'!E193,master1!$C$10:$C$24,0))</f>
        <v>MAINTE</v>
      </c>
      <c r="B193" s="9" t="str">
        <f>VLOOKUP(E193,master1!$C$9:$E$24,3,0)</f>
        <v>Joaquin P</v>
      </c>
      <c r="C193" s="8" t="str">
        <f>VLOOKUP(F193,master2!$B$1:$C$24,2,0)</f>
        <v>SPARE PARTS</v>
      </c>
      <c r="D193" s="73">
        <v>1</v>
      </c>
      <c r="E193" s="74" t="s">
        <v>56</v>
      </c>
      <c r="F193" s="73" t="s">
        <v>136</v>
      </c>
      <c r="G193" s="106">
        <v>481.03</v>
      </c>
      <c r="H193" s="75" t="s">
        <v>86</v>
      </c>
      <c r="I193" s="75"/>
    </row>
    <row r="194" spans="1:9" s="76" customFormat="1" ht="12" customHeight="1">
      <c r="A194" s="8" t="str">
        <f>INDEX(master1!$A$10:$A$24,MATCH('KSB1 - Postings'!E194,master1!$C$10:$C$24,0))</f>
        <v>MAINTE</v>
      </c>
      <c r="B194" s="9" t="str">
        <f>VLOOKUP(E194,master1!$C$9:$E$24,3,0)</f>
        <v>Joaquin P</v>
      </c>
      <c r="C194" s="8" t="str">
        <f>VLOOKUP(F194,master2!$B$1:$C$24,2,0)</f>
        <v>SPARE PARTS</v>
      </c>
      <c r="D194" s="73">
        <v>1</v>
      </c>
      <c r="E194" s="74" t="s">
        <v>56</v>
      </c>
      <c r="F194" s="73" t="s">
        <v>136</v>
      </c>
      <c r="G194" s="106">
        <v>102.045</v>
      </c>
      <c r="H194" s="75" t="s">
        <v>86</v>
      </c>
      <c r="I194" s="75"/>
    </row>
    <row r="195" spans="1:9" s="76" customFormat="1" ht="12" customHeight="1">
      <c r="A195" s="8" t="str">
        <f>INDEX(master1!$A$10:$A$24,MATCH('KSB1 - Postings'!E195,master1!$C$10:$C$24,0))</f>
        <v>MAINTE</v>
      </c>
      <c r="B195" s="9" t="str">
        <f>VLOOKUP(E195,master1!$C$9:$E$24,3,0)</f>
        <v>Joaquin P</v>
      </c>
      <c r="C195" s="8" t="str">
        <f>VLOOKUP(F195,master2!$B$1:$C$24,2,0)</f>
        <v>SPARE PARTS</v>
      </c>
      <c r="D195" s="73">
        <v>1</v>
      </c>
      <c r="E195" s="74" t="s">
        <v>56</v>
      </c>
      <c r="F195" s="73" t="s">
        <v>136</v>
      </c>
      <c r="G195" s="106">
        <v>282.995</v>
      </c>
      <c r="H195" s="75" t="s">
        <v>86</v>
      </c>
      <c r="I195" s="75"/>
    </row>
    <row r="196" spans="1:9" s="76" customFormat="1" ht="12" customHeight="1">
      <c r="A196" s="8" t="str">
        <f>INDEX(master1!$A$10:$A$24,MATCH('KSB1 - Postings'!E196,master1!$C$10:$C$24,0))</f>
        <v>MAINTE</v>
      </c>
      <c r="B196" s="9" t="str">
        <f>VLOOKUP(E196,master1!$C$9:$E$24,3,0)</f>
        <v>Joaquin P</v>
      </c>
      <c r="C196" s="8" t="str">
        <f>VLOOKUP(F196,master2!$B$1:$C$24,2,0)</f>
        <v>SPARE PARTS</v>
      </c>
      <c r="D196" s="73">
        <v>1</v>
      </c>
      <c r="E196" s="74" t="s">
        <v>56</v>
      </c>
      <c r="F196" s="73" t="s">
        <v>136</v>
      </c>
      <c r="G196" s="106">
        <v>274.08</v>
      </c>
      <c r="H196" s="75" t="s">
        <v>86</v>
      </c>
      <c r="I196" s="75"/>
    </row>
    <row r="197" spans="1:9" s="76" customFormat="1" ht="12" customHeight="1">
      <c r="A197" s="8" t="str">
        <f>INDEX(master1!$A$10:$A$24,MATCH('KSB1 - Postings'!E197,master1!$C$10:$C$24,0))</f>
        <v>MAINTE</v>
      </c>
      <c r="B197" s="9" t="str">
        <f>VLOOKUP(E197,master1!$C$9:$E$24,3,0)</f>
        <v>Joaquin P</v>
      </c>
      <c r="C197" s="8" t="str">
        <f>VLOOKUP(F197,master2!$B$1:$C$24,2,0)</f>
        <v>SPARE PARTS</v>
      </c>
      <c r="D197" s="73">
        <v>1</v>
      </c>
      <c r="E197" s="74" t="s">
        <v>56</v>
      </c>
      <c r="F197" s="73" t="s">
        <v>136</v>
      </c>
      <c r="G197" s="106">
        <v>198</v>
      </c>
      <c r="H197" s="75" t="s">
        <v>86</v>
      </c>
      <c r="I197" s="75"/>
    </row>
    <row r="198" spans="1:9" s="76" customFormat="1" ht="12" customHeight="1">
      <c r="A198" s="8" t="str">
        <f>INDEX(master1!$A$10:$A$24,MATCH('KSB1 - Postings'!E198,master1!$C$10:$C$24,0))</f>
        <v>MAINTE</v>
      </c>
      <c r="B198" s="9" t="str">
        <f>VLOOKUP(E198,master1!$C$9:$E$24,3,0)</f>
        <v>Joaquin P</v>
      </c>
      <c r="C198" s="8" t="str">
        <f>VLOOKUP(F198,master2!$B$1:$C$24,2,0)</f>
        <v>SPARE PARTS</v>
      </c>
      <c r="D198" s="73">
        <v>1</v>
      </c>
      <c r="E198" s="74" t="s">
        <v>56</v>
      </c>
      <c r="F198" s="73" t="s">
        <v>136</v>
      </c>
      <c r="G198" s="106">
        <v>208.97499999999999</v>
      </c>
      <c r="H198" s="75" t="s">
        <v>86</v>
      </c>
      <c r="I198" s="75"/>
    </row>
    <row r="199" spans="1:9" s="76" customFormat="1" ht="12" customHeight="1">
      <c r="A199" s="8" t="str">
        <f>INDEX(master1!$A$10:$A$24,MATCH('KSB1 - Postings'!E199,master1!$C$10:$C$24,0))</f>
        <v>MAINTE</v>
      </c>
      <c r="B199" s="9" t="str">
        <f>VLOOKUP(E199,master1!$C$9:$E$24,3,0)</f>
        <v>Joaquin P</v>
      </c>
      <c r="C199" s="8" t="str">
        <f>VLOOKUP(F199,master2!$B$1:$C$24,2,0)</f>
        <v>SPARE PARTS</v>
      </c>
      <c r="D199" s="73">
        <v>1</v>
      </c>
      <c r="E199" s="74" t="s">
        <v>56</v>
      </c>
      <c r="F199" s="73" t="s">
        <v>136</v>
      </c>
      <c r="G199" s="106">
        <v>576.64499999999998</v>
      </c>
      <c r="H199" s="75" t="s">
        <v>86</v>
      </c>
      <c r="I199" s="75"/>
    </row>
    <row r="200" spans="1:9" s="76" customFormat="1" ht="12" customHeight="1">
      <c r="A200" s="8" t="str">
        <f>INDEX(master1!$A$10:$A$24,MATCH('KSB1 - Postings'!E200,master1!$C$10:$C$24,0))</f>
        <v>MAINTE</v>
      </c>
      <c r="B200" s="9" t="str">
        <f>VLOOKUP(E200,master1!$C$9:$E$24,3,0)</f>
        <v>Joaquin P</v>
      </c>
      <c r="C200" s="8" t="str">
        <f>VLOOKUP(F200,master2!$B$1:$C$24,2,0)</f>
        <v>SPARE PARTS</v>
      </c>
      <c r="D200" s="73">
        <v>1</v>
      </c>
      <c r="E200" s="74" t="s">
        <v>56</v>
      </c>
      <c r="F200" s="73" t="s">
        <v>136</v>
      </c>
      <c r="G200" s="106">
        <v>51.575000000000003</v>
      </c>
      <c r="H200" s="75" t="s">
        <v>86</v>
      </c>
      <c r="I200" s="75"/>
    </row>
    <row r="201" spans="1:9" s="76" customFormat="1" ht="12" customHeight="1">
      <c r="A201" s="8" t="str">
        <f>INDEX(master1!$A$10:$A$24,MATCH('KSB1 - Postings'!E201,master1!$C$10:$C$24,0))</f>
        <v>MAINTE</v>
      </c>
      <c r="B201" s="9" t="str">
        <f>VLOOKUP(E201,master1!$C$9:$E$24,3,0)</f>
        <v>Joaquin P</v>
      </c>
      <c r="C201" s="8" t="str">
        <f>VLOOKUP(F201,master2!$B$1:$C$24,2,0)</f>
        <v>SPARE PARTS</v>
      </c>
      <c r="D201" s="73">
        <v>1</v>
      </c>
      <c r="E201" s="74" t="s">
        <v>56</v>
      </c>
      <c r="F201" s="73" t="s">
        <v>136</v>
      </c>
      <c r="G201" s="106">
        <v>152.72</v>
      </c>
      <c r="H201" s="75" t="s">
        <v>86</v>
      </c>
      <c r="I201" s="75"/>
    </row>
    <row r="202" spans="1:9" s="76" customFormat="1" ht="12" customHeight="1">
      <c r="A202" s="8" t="str">
        <f>INDEX(master1!$A$10:$A$24,MATCH('KSB1 - Postings'!E202,master1!$C$10:$C$24,0))</f>
        <v>MAINTE</v>
      </c>
      <c r="B202" s="9" t="str">
        <f>VLOOKUP(E202,master1!$C$9:$E$24,3,0)</f>
        <v>Joaquin P</v>
      </c>
      <c r="C202" s="8" t="str">
        <f>VLOOKUP(F202,master2!$B$1:$C$24,2,0)</f>
        <v>SPARE PARTS</v>
      </c>
      <c r="D202" s="73">
        <v>1</v>
      </c>
      <c r="E202" s="74" t="s">
        <v>56</v>
      </c>
      <c r="F202" s="73" t="s">
        <v>136</v>
      </c>
      <c r="G202" s="106">
        <v>53.93</v>
      </c>
      <c r="H202" s="75" t="s">
        <v>86</v>
      </c>
      <c r="I202" s="75"/>
    </row>
    <row r="203" spans="1:9" s="76" customFormat="1" ht="12" customHeight="1">
      <c r="A203" s="8" t="str">
        <f>INDEX(master1!$A$10:$A$24,MATCH('KSB1 - Postings'!E203,master1!$C$10:$C$24,0))</f>
        <v>MAINTE</v>
      </c>
      <c r="B203" s="9" t="str">
        <f>VLOOKUP(E203,master1!$C$9:$E$24,3,0)</f>
        <v>Joaquin P</v>
      </c>
      <c r="C203" s="8" t="str">
        <f>VLOOKUP(F203,master2!$B$1:$C$24,2,0)</f>
        <v>SPARE PARTS</v>
      </c>
      <c r="D203" s="73">
        <v>1</v>
      </c>
      <c r="E203" s="74" t="s">
        <v>56</v>
      </c>
      <c r="F203" s="73" t="s">
        <v>136</v>
      </c>
      <c r="G203" s="106">
        <v>53.93</v>
      </c>
      <c r="H203" s="75" t="s">
        <v>86</v>
      </c>
      <c r="I203" s="75"/>
    </row>
    <row r="204" spans="1:9" s="76" customFormat="1" ht="12" customHeight="1">
      <c r="A204" s="8" t="str">
        <f>INDEX(master1!$A$10:$A$24,MATCH('KSB1 - Postings'!E204,master1!$C$10:$C$24,0))</f>
        <v>MAINTE</v>
      </c>
      <c r="B204" s="9" t="str">
        <f>VLOOKUP(E204,master1!$C$9:$E$24,3,0)</f>
        <v>Joaquin P</v>
      </c>
      <c r="C204" s="8" t="str">
        <f>VLOOKUP(F204,master2!$B$1:$C$24,2,0)</f>
        <v>SPARE PARTS</v>
      </c>
      <c r="D204" s="73">
        <v>1</v>
      </c>
      <c r="E204" s="74" t="s">
        <v>56</v>
      </c>
      <c r="F204" s="73" t="s">
        <v>136</v>
      </c>
      <c r="G204" s="106">
        <v>26.95</v>
      </c>
      <c r="H204" s="75" t="s">
        <v>86</v>
      </c>
      <c r="I204" s="75"/>
    </row>
    <row r="205" spans="1:9" s="76" customFormat="1" ht="12" customHeight="1">
      <c r="A205" s="8" t="str">
        <f>INDEX(master1!$A$10:$A$24,MATCH('KSB1 - Postings'!E205,master1!$C$10:$C$24,0))</f>
        <v>MAINTE</v>
      </c>
      <c r="B205" s="9" t="str">
        <f>VLOOKUP(E205,master1!$C$9:$E$24,3,0)</f>
        <v>Joaquin P</v>
      </c>
      <c r="C205" s="8" t="str">
        <f>VLOOKUP(F205,master2!$B$1:$C$24,2,0)</f>
        <v>SPARE PARTS</v>
      </c>
      <c r="D205" s="73">
        <v>1</v>
      </c>
      <c r="E205" s="74" t="s">
        <v>56</v>
      </c>
      <c r="F205" s="73" t="s">
        <v>136</v>
      </c>
      <c r="G205" s="106">
        <v>215.125</v>
      </c>
      <c r="H205" s="75" t="s">
        <v>86</v>
      </c>
      <c r="I205" s="75"/>
    </row>
    <row r="206" spans="1:9" s="76" customFormat="1" ht="12" customHeight="1">
      <c r="A206" s="8" t="str">
        <f>INDEX(master1!$A$10:$A$24,MATCH('KSB1 - Postings'!E206,master1!$C$10:$C$24,0))</f>
        <v>MAINTE</v>
      </c>
      <c r="B206" s="9" t="str">
        <f>VLOOKUP(E206,master1!$C$9:$E$24,3,0)</f>
        <v>Joaquin P</v>
      </c>
      <c r="C206" s="8" t="str">
        <f>VLOOKUP(F206,master2!$B$1:$C$24,2,0)</f>
        <v>SPARE PARTS</v>
      </c>
      <c r="D206" s="73">
        <v>1</v>
      </c>
      <c r="E206" s="74" t="s">
        <v>56</v>
      </c>
      <c r="F206" s="73" t="s">
        <v>136</v>
      </c>
      <c r="G206" s="106">
        <v>18</v>
      </c>
      <c r="H206" s="75" t="s">
        <v>86</v>
      </c>
      <c r="I206" s="75"/>
    </row>
    <row r="207" spans="1:9" s="76" customFormat="1" ht="12" customHeight="1">
      <c r="A207" s="8" t="str">
        <f>INDEX(master1!$A$10:$A$24,MATCH('KSB1 - Postings'!E207,master1!$C$10:$C$24,0))</f>
        <v>MAINTE</v>
      </c>
      <c r="B207" s="9" t="str">
        <f>VLOOKUP(E207,master1!$C$9:$E$24,3,0)</f>
        <v>Joaquin P</v>
      </c>
      <c r="C207" s="8" t="str">
        <f>VLOOKUP(F207,master2!$B$1:$C$24,2,0)</f>
        <v>SPARE PARTS</v>
      </c>
      <c r="D207" s="73">
        <v>1</v>
      </c>
      <c r="E207" s="74" t="s">
        <v>56</v>
      </c>
      <c r="F207" s="73" t="s">
        <v>136</v>
      </c>
      <c r="G207" s="106">
        <v>474.84</v>
      </c>
      <c r="H207" s="75" t="s">
        <v>86</v>
      </c>
      <c r="I207" s="75"/>
    </row>
    <row r="208" spans="1:9" s="76" customFormat="1" ht="12" customHeight="1">
      <c r="A208" s="8" t="str">
        <f>INDEX(master1!$A$10:$A$24,MATCH('KSB1 - Postings'!E208,master1!$C$10:$C$24,0))</f>
        <v>MAINTE</v>
      </c>
      <c r="B208" s="9" t="str">
        <f>VLOOKUP(E208,master1!$C$9:$E$24,3,0)</f>
        <v>Joaquin P</v>
      </c>
      <c r="C208" s="8" t="str">
        <f>VLOOKUP(F208,master2!$B$1:$C$24,2,0)</f>
        <v>SPARE PARTS</v>
      </c>
      <c r="D208" s="73">
        <v>1</v>
      </c>
      <c r="E208" s="74" t="s">
        <v>56</v>
      </c>
      <c r="F208" s="73" t="s">
        <v>136</v>
      </c>
      <c r="G208" s="106">
        <v>474.83499999999998</v>
      </c>
      <c r="H208" s="75" t="s">
        <v>86</v>
      </c>
      <c r="I208" s="75"/>
    </row>
    <row r="209" spans="1:9" s="76" customFormat="1" ht="12" customHeight="1">
      <c r="A209" s="8" t="str">
        <f>INDEX(master1!$A$10:$A$24,MATCH('KSB1 - Postings'!E209,master1!$C$10:$C$24,0))</f>
        <v>MAINTE</v>
      </c>
      <c r="B209" s="9" t="str">
        <f>VLOOKUP(E209,master1!$C$9:$E$24,3,0)</f>
        <v>Joaquin P</v>
      </c>
      <c r="C209" s="8" t="str">
        <f>VLOOKUP(F209,master2!$B$1:$C$24,2,0)</f>
        <v>SPARE PARTS</v>
      </c>
      <c r="D209" s="73">
        <v>1</v>
      </c>
      <c r="E209" s="74" t="s">
        <v>56</v>
      </c>
      <c r="F209" s="73" t="s">
        <v>136</v>
      </c>
      <c r="G209" s="106">
        <v>171.4</v>
      </c>
      <c r="H209" s="75" t="s">
        <v>86</v>
      </c>
      <c r="I209" s="75"/>
    </row>
    <row r="210" spans="1:9" s="76" customFormat="1" ht="12" customHeight="1">
      <c r="A210" s="8" t="str">
        <f>INDEX(master1!$A$10:$A$24,MATCH('KSB1 - Postings'!E210,master1!$C$10:$C$24,0))</f>
        <v>MAINTE</v>
      </c>
      <c r="B210" s="9" t="str">
        <f>VLOOKUP(E210,master1!$C$9:$E$24,3,0)</f>
        <v>Joaquin P</v>
      </c>
      <c r="C210" s="8" t="str">
        <f>VLOOKUP(F210,master2!$B$1:$C$24,2,0)</f>
        <v>SPARE PARTS</v>
      </c>
      <c r="D210" s="73">
        <v>1</v>
      </c>
      <c r="E210" s="74" t="s">
        <v>57</v>
      </c>
      <c r="F210" s="73" t="s">
        <v>137</v>
      </c>
      <c r="G210" s="106">
        <v>434.745</v>
      </c>
      <c r="H210" s="75" t="s">
        <v>86</v>
      </c>
      <c r="I210" s="75"/>
    </row>
    <row r="211" spans="1:9" s="76" customFormat="1" ht="12" customHeight="1">
      <c r="A211" s="8" t="str">
        <f>INDEX(master1!$A$10:$A$24,MATCH('KSB1 - Postings'!E211,master1!$C$10:$C$24,0))</f>
        <v>MAINTE</v>
      </c>
      <c r="B211" s="9" t="str">
        <f>VLOOKUP(E211,master1!$C$9:$E$24,3,0)</f>
        <v>Joaquin P</v>
      </c>
      <c r="C211" s="8" t="str">
        <f>VLOOKUP(F211,master2!$B$1:$C$24,2,0)</f>
        <v>REP &amp; MAINTENANCE SERVICES</v>
      </c>
      <c r="D211" s="73">
        <v>1</v>
      </c>
      <c r="E211" s="74" t="s">
        <v>56</v>
      </c>
      <c r="F211" s="73" t="s">
        <v>143</v>
      </c>
      <c r="G211" s="106">
        <v>5951.9</v>
      </c>
      <c r="H211" s="75" t="s">
        <v>86</v>
      </c>
      <c r="I211" s="75"/>
    </row>
    <row r="212" spans="1:9" s="76" customFormat="1" ht="12" customHeight="1">
      <c r="A212" s="8" t="str">
        <f>INDEX(master1!$A$10:$A$24,MATCH('KSB1 - Postings'!E212,master1!$C$10:$C$24,0))</f>
        <v>MAINTE</v>
      </c>
      <c r="B212" s="9" t="str">
        <f>VLOOKUP(E212,master1!$C$9:$E$24,3,0)</f>
        <v>Joaquin P</v>
      </c>
      <c r="C212" s="8" t="str">
        <f>VLOOKUP(F212,master2!$B$1:$C$24,2,0)</f>
        <v>SPARE PARTS</v>
      </c>
      <c r="D212" s="73">
        <v>1</v>
      </c>
      <c r="E212" s="74" t="s">
        <v>56</v>
      </c>
      <c r="F212" s="73" t="s">
        <v>136</v>
      </c>
      <c r="G212" s="106">
        <v>33.75</v>
      </c>
      <c r="H212" s="75" t="s">
        <v>86</v>
      </c>
      <c r="I212" s="75"/>
    </row>
    <row r="213" spans="1:9" s="76" customFormat="1" ht="12" customHeight="1">
      <c r="A213" s="8" t="str">
        <f>INDEX(master1!$A$10:$A$24,MATCH('KSB1 - Postings'!E213,master1!$C$10:$C$24,0))</f>
        <v>MAINTE</v>
      </c>
      <c r="B213" s="9" t="str">
        <f>VLOOKUP(E213,master1!$C$9:$E$24,3,0)</f>
        <v>Joaquin P</v>
      </c>
      <c r="C213" s="8" t="str">
        <f>VLOOKUP(F213,master2!$B$1:$C$24,2,0)</f>
        <v>SPARE PARTS</v>
      </c>
      <c r="D213" s="73">
        <v>1</v>
      </c>
      <c r="E213" s="74" t="s">
        <v>56</v>
      </c>
      <c r="F213" s="73" t="s">
        <v>136</v>
      </c>
      <c r="G213" s="106">
        <v>638.78</v>
      </c>
      <c r="H213" s="75" t="s">
        <v>86</v>
      </c>
      <c r="I213" s="75"/>
    </row>
    <row r="214" spans="1:9" s="76" customFormat="1" ht="12" customHeight="1">
      <c r="A214" s="8" t="str">
        <f>INDEX(master1!$A$10:$A$24,MATCH('KSB1 - Postings'!E214,master1!$C$10:$C$24,0))</f>
        <v>MAINTE</v>
      </c>
      <c r="B214" s="9" t="str">
        <f>VLOOKUP(E214,master1!$C$9:$E$24,3,0)</f>
        <v>Joaquin P</v>
      </c>
      <c r="C214" s="8" t="str">
        <f>VLOOKUP(F214,master2!$B$1:$C$24,2,0)</f>
        <v>SPARE PARTS</v>
      </c>
      <c r="D214" s="73">
        <v>1</v>
      </c>
      <c r="E214" s="74" t="s">
        <v>56</v>
      </c>
      <c r="F214" s="73" t="s">
        <v>136</v>
      </c>
      <c r="G214" s="106">
        <v>65.739999999999995</v>
      </c>
      <c r="H214" s="75" t="s">
        <v>86</v>
      </c>
      <c r="I214" s="75"/>
    </row>
    <row r="215" spans="1:9" s="76" customFormat="1" ht="12" customHeight="1">
      <c r="A215" s="8" t="str">
        <f>INDEX(master1!$A$10:$A$24,MATCH('KSB1 - Postings'!E215,master1!$C$10:$C$24,0))</f>
        <v>MAINTE</v>
      </c>
      <c r="B215" s="9" t="str">
        <f>VLOOKUP(E215,master1!$C$9:$E$24,3,0)</f>
        <v>Joaquin P</v>
      </c>
      <c r="C215" s="8" t="str">
        <f>VLOOKUP(F215,master2!$B$1:$C$24,2,0)</f>
        <v>SPARE PARTS</v>
      </c>
      <c r="D215" s="73">
        <v>1</v>
      </c>
      <c r="E215" s="74" t="s">
        <v>56</v>
      </c>
      <c r="F215" s="73" t="s">
        <v>136</v>
      </c>
      <c r="G215" s="106">
        <v>13.154999999999999</v>
      </c>
      <c r="H215" s="75" t="s">
        <v>86</v>
      </c>
      <c r="I215" s="75"/>
    </row>
    <row r="216" spans="1:9" s="76" customFormat="1" ht="12" customHeight="1">
      <c r="A216" s="8" t="str">
        <f>INDEX(master1!$A$10:$A$24,MATCH('KSB1 - Postings'!E216,master1!$C$10:$C$24,0))</f>
        <v>MAINTE</v>
      </c>
      <c r="B216" s="9" t="str">
        <f>VLOOKUP(E216,master1!$C$9:$E$24,3,0)</f>
        <v>Joaquin P</v>
      </c>
      <c r="C216" s="8" t="str">
        <f>VLOOKUP(F216,master2!$B$1:$C$24,2,0)</f>
        <v>SPARE PARTS</v>
      </c>
      <c r="D216" s="73">
        <v>1</v>
      </c>
      <c r="E216" s="74" t="s">
        <v>56</v>
      </c>
      <c r="F216" s="73" t="s">
        <v>136</v>
      </c>
      <c r="G216" s="106">
        <v>15.045</v>
      </c>
      <c r="H216" s="75" t="s">
        <v>86</v>
      </c>
      <c r="I216" s="75"/>
    </row>
    <row r="217" spans="1:9" s="76" customFormat="1" ht="12" customHeight="1">
      <c r="A217" s="8" t="str">
        <f>INDEX(master1!$A$10:$A$24,MATCH('KSB1 - Postings'!E217,master1!$C$10:$C$24,0))</f>
        <v>MAINTE</v>
      </c>
      <c r="B217" s="9" t="str">
        <f>VLOOKUP(E217,master1!$C$9:$E$24,3,0)</f>
        <v>Joaquin P</v>
      </c>
      <c r="C217" s="8" t="str">
        <f>VLOOKUP(F217,master2!$B$1:$C$24,2,0)</f>
        <v>SPARE PARTS</v>
      </c>
      <c r="D217" s="73">
        <v>1</v>
      </c>
      <c r="E217" s="74" t="s">
        <v>56</v>
      </c>
      <c r="F217" s="73" t="s">
        <v>136</v>
      </c>
      <c r="G217" s="106">
        <v>20.024999999999999</v>
      </c>
      <c r="H217" s="75" t="s">
        <v>86</v>
      </c>
      <c r="I217" s="75"/>
    </row>
    <row r="218" spans="1:9" s="76" customFormat="1" ht="12" customHeight="1">
      <c r="A218" s="8" t="str">
        <f>INDEX(master1!$A$10:$A$24,MATCH('KSB1 - Postings'!E218,master1!$C$10:$C$24,0))</f>
        <v>MAINTE</v>
      </c>
      <c r="B218" s="9" t="str">
        <f>VLOOKUP(E218,master1!$C$9:$E$24,3,0)</f>
        <v>Joaquin P</v>
      </c>
      <c r="C218" s="8" t="str">
        <f>VLOOKUP(F218,master2!$B$1:$C$24,2,0)</f>
        <v>SPARE PARTS</v>
      </c>
      <c r="D218" s="73">
        <v>1</v>
      </c>
      <c r="E218" s="74" t="s">
        <v>56</v>
      </c>
      <c r="F218" s="73" t="s">
        <v>136</v>
      </c>
      <c r="G218" s="106">
        <v>62.615000000000002</v>
      </c>
      <c r="H218" s="75" t="s">
        <v>86</v>
      </c>
      <c r="I218" s="75"/>
    </row>
    <row r="219" spans="1:9" s="76" customFormat="1" ht="12" customHeight="1">
      <c r="A219" s="8" t="str">
        <f>INDEX(master1!$A$10:$A$24,MATCH('KSB1 - Postings'!E219,master1!$C$10:$C$24,0))</f>
        <v>MAINTE</v>
      </c>
      <c r="B219" s="9" t="str">
        <f>VLOOKUP(E219,master1!$C$9:$E$24,3,0)</f>
        <v>Joaquin P</v>
      </c>
      <c r="C219" s="8" t="str">
        <f>VLOOKUP(F219,master2!$B$1:$C$24,2,0)</f>
        <v>SPARE PARTS</v>
      </c>
      <c r="D219" s="73">
        <v>1</v>
      </c>
      <c r="E219" s="74" t="s">
        <v>56</v>
      </c>
      <c r="F219" s="73" t="s">
        <v>136</v>
      </c>
      <c r="G219" s="106">
        <v>32.5</v>
      </c>
      <c r="H219" s="75" t="s">
        <v>86</v>
      </c>
      <c r="I219" s="75"/>
    </row>
    <row r="220" spans="1:9" s="76" customFormat="1" ht="12" customHeight="1">
      <c r="A220" s="8" t="str">
        <f>INDEX(master1!$A$10:$A$24,MATCH('KSB1 - Postings'!E220,master1!$C$10:$C$24,0))</f>
        <v>MAINTE</v>
      </c>
      <c r="B220" s="9" t="str">
        <f>VLOOKUP(E220,master1!$C$9:$E$24,3,0)</f>
        <v>Joaquin P</v>
      </c>
      <c r="C220" s="8" t="str">
        <f>VLOOKUP(F220,master2!$B$1:$C$24,2,0)</f>
        <v>SPARE PARTS</v>
      </c>
      <c r="D220" s="73">
        <v>1</v>
      </c>
      <c r="E220" s="74" t="s">
        <v>56</v>
      </c>
      <c r="F220" s="73" t="s">
        <v>136</v>
      </c>
      <c r="G220" s="106">
        <v>30.7</v>
      </c>
      <c r="H220" s="75" t="s">
        <v>86</v>
      </c>
      <c r="I220" s="75"/>
    </row>
    <row r="221" spans="1:9" s="76" customFormat="1" ht="12" customHeight="1">
      <c r="A221" s="8" t="str">
        <f>INDEX(master1!$A$10:$A$24,MATCH('KSB1 - Postings'!E221,master1!$C$10:$C$24,0))</f>
        <v>MAINTE</v>
      </c>
      <c r="B221" s="9" t="str">
        <f>VLOOKUP(E221,master1!$C$9:$E$24,3,0)</f>
        <v>Joaquin P</v>
      </c>
      <c r="C221" s="8" t="str">
        <f>VLOOKUP(F221,master2!$B$1:$C$24,2,0)</f>
        <v>SPARE PARTS</v>
      </c>
      <c r="D221" s="73">
        <v>1</v>
      </c>
      <c r="E221" s="74" t="s">
        <v>56</v>
      </c>
      <c r="F221" s="73" t="s">
        <v>136</v>
      </c>
      <c r="G221" s="106">
        <v>1590</v>
      </c>
      <c r="H221" s="75" t="s">
        <v>86</v>
      </c>
      <c r="I221" s="75"/>
    </row>
    <row r="222" spans="1:9" s="76" customFormat="1" ht="12" customHeight="1">
      <c r="A222" s="8" t="str">
        <f>INDEX(master1!$A$10:$A$24,MATCH('KSB1 - Postings'!E222,master1!$C$10:$C$24,0))</f>
        <v>MAINTE</v>
      </c>
      <c r="B222" s="9" t="str">
        <f>VLOOKUP(E222,master1!$C$9:$E$24,3,0)</f>
        <v>Joaquin P</v>
      </c>
      <c r="C222" s="8" t="str">
        <f>VLOOKUP(F222,master2!$B$1:$C$24,2,0)</f>
        <v>SPARE PARTS</v>
      </c>
      <c r="D222" s="73">
        <v>1</v>
      </c>
      <c r="E222" s="74" t="s">
        <v>56</v>
      </c>
      <c r="F222" s="73" t="s">
        <v>136</v>
      </c>
      <c r="G222" s="106">
        <v>4721.0600000000004</v>
      </c>
      <c r="H222" s="75" t="s">
        <v>86</v>
      </c>
      <c r="I222" s="75"/>
    </row>
    <row r="223" spans="1:9" s="76" customFormat="1" ht="12" customHeight="1">
      <c r="A223" s="8" t="str">
        <f>INDEX(master1!$A$10:$A$24,MATCH('KSB1 - Postings'!E223,master1!$C$10:$C$24,0))</f>
        <v>MAINTE</v>
      </c>
      <c r="B223" s="9" t="str">
        <f>VLOOKUP(E223,master1!$C$9:$E$24,3,0)</f>
        <v>Joaquin P</v>
      </c>
      <c r="C223" s="8" t="str">
        <f>VLOOKUP(F223,master2!$B$1:$C$24,2,0)</f>
        <v>SPARE PARTS</v>
      </c>
      <c r="D223" s="73">
        <v>1</v>
      </c>
      <c r="E223" s="74" t="s">
        <v>56</v>
      </c>
      <c r="F223" s="73" t="s">
        <v>136</v>
      </c>
      <c r="G223" s="106">
        <v>192.61</v>
      </c>
      <c r="H223" s="75" t="s">
        <v>86</v>
      </c>
      <c r="I223" s="75"/>
    </row>
    <row r="224" spans="1:9" s="76" customFormat="1" ht="12" customHeight="1">
      <c r="A224" s="8" t="str">
        <f>INDEX(master1!$A$10:$A$24,MATCH('KSB1 - Postings'!E224,master1!$C$10:$C$24,0))</f>
        <v>MAINTE</v>
      </c>
      <c r="B224" s="9" t="str">
        <f>VLOOKUP(E224,master1!$C$9:$E$24,3,0)</f>
        <v>Joaquin P</v>
      </c>
      <c r="C224" s="8" t="str">
        <f>VLOOKUP(F224,master2!$B$1:$C$24,2,0)</f>
        <v>SPARE PARTS</v>
      </c>
      <c r="D224" s="73">
        <v>1</v>
      </c>
      <c r="E224" s="74" t="s">
        <v>56</v>
      </c>
      <c r="F224" s="73" t="s">
        <v>136</v>
      </c>
      <c r="G224" s="106">
        <v>1486.8</v>
      </c>
      <c r="H224" s="75" t="s">
        <v>86</v>
      </c>
      <c r="I224" s="75"/>
    </row>
    <row r="225" spans="1:9" s="76" customFormat="1" ht="12" customHeight="1">
      <c r="A225" s="8" t="str">
        <f>INDEX(master1!$A$10:$A$24,MATCH('KSB1 - Postings'!E225,master1!$C$10:$C$24,0))</f>
        <v>MAINTE</v>
      </c>
      <c r="B225" s="9" t="str">
        <f>VLOOKUP(E225,master1!$C$9:$E$24,3,0)</f>
        <v>Joaquin P</v>
      </c>
      <c r="C225" s="8" t="str">
        <f>VLOOKUP(F225,master2!$B$1:$C$24,2,0)</f>
        <v>SPARE PARTS</v>
      </c>
      <c r="D225" s="73">
        <v>1</v>
      </c>
      <c r="E225" s="74" t="s">
        <v>56</v>
      </c>
      <c r="F225" s="73" t="s">
        <v>136</v>
      </c>
      <c r="G225" s="106">
        <v>2099.3000000000002</v>
      </c>
      <c r="H225" s="75" t="s">
        <v>86</v>
      </c>
      <c r="I225" s="75"/>
    </row>
    <row r="226" spans="1:9" s="76" customFormat="1" ht="12" customHeight="1">
      <c r="A226" s="8" t="str">
        <f>INDEX(master1!$A$10:$A$24,MATCH('KSB1 - Postings'!E226,master1!$C$10:$C$24,0))</f>
        <v>MAINTE</v>
      </c>
      <c r="B226" s="9" t="str">
        <f>VLOOKUP(E226,master1!$C$9:$E$24,3,0)</f>
        <v>Joaquin P</v>
      </c>
      <c r="C226" s="8" t="str">
        <f>VLOOKUP(F226,master2!$B$1:$C$24,2,0)</f>
        <v>SPARE PARTS</v>
      </c>
      <c r="D226" s="73">
        <v>1</v>
      </c>
      <c r="E226" s="74" t="s">
        <v>56</v>
      </c>
      <c r="F226" s="73" t="s">
        <v>136</v>
      </c>
      <c r="G226" s="106">
        <v>223.55500000000001</v>
      </c>
      <c r="H226" s="75" t="s">
        <v>86</v>
      </c>
      <c r="I226" s="75"/>
    </row>
    <row r="227" spans="1:9" s="76" customFormat="1" ht="12" customHeight="1">
      <c r="A227" s="8" t="str">
        <f>INDEX(master1!$A$10:$A$24,MATCH('KSB1 - Postings'!E227,master1!$C$10:$C$24,0))</f>
        <v>MAINTE</v>
      </c>
      <c r="B227" s="9" t="str">
        <f>VLOOKUP(E227,master1!$C$9:$E$24,3,0)</f>
        <v>Joaquin P</v>
      </c>
      <c r="C227" s="8" t="str">
        <f>VLOOKUP(F227,master2!$B$1:$C$24,2,0)</f>
        <v>SPARE PARTS</v>
      </c>
      <c r="D227" s="73">
        <v>1</v>
      </c>
      <c r="E227" s="74" t="s">
        <v>54</v>
      </c>
      <c r="F227" s="73" t="s">
        <v>136</v>
      </c>
      <c r="G227" s="106">
        <v>352.96</v>
      </c>
      <c r="H227" s="75" t="s">
        <v>86</v>
      </c>
      <c r="I227" s="75"/>
    </row>
    <row r="228" spans="1:9" s="76" customFormat="1" ht="12" customHeight="1">
      <c r="A228" s="8" t="str">
        <f>INDEX(master1!$A$10:$A$24,MATCH('KSB1 - Postings'!E228,master1!$C$10:$C$24,0))</f>
        <v>MAINTE</v>
      </c>
      <c r="B228" s="9" t="str">
        <f>VLOOKUP(E228,master1!$C$9:$E$24,3,0)</f>
        <v>Joaquin P</v>
      </c>
      <c r="C228" s="8" t="str">
        <f>VLOOKUP(F228,master2!$B$1:$C$24,2,0)</f>
        <v>SPARE PARTS</v>
      </c>
      <c r="D228" s="73">
        <v>1</v>
      </c>
      <c r="E228" s="74" t="s">
        <v>54</v>
      </c>
      <c r="F228" s="73" t="s">
        <v>136</v>
      </c>
      <c r="G228" s="106">
        <v>54.784999999999997</v>
      </c>
      <c r="H228" s="75" t="s">
        <v>86</v>
      </c>
      <c r="I228" s="75"/>
    </row>
    <row r="229" spans="1:9" s="76" customFormat="1" ht="12" customHeight="1">
      <c r="A229" s="8" t="str">
        <f>INDEX(master1!$A$10:$A$24,MATCH('KSB1 - Postings'!E229,master1!$C$10:$C$24,0))</f>
        <v>MAINTE</v>
      </c>
      <c r="B229" s="9" t="str">
        <f>VLOOKUP(E229,master1!$C$9:$E$24,3,0)</f>
        <v>Joaquin P</v>
      </c>
      <c r="C229" s="8" t="str">
        <f>VLOOKUP(F229,master2!$B$1:$C$24,2,0)</f>
        <v>SPARE PARTS</v>
      </c>
      <c r="D229" s="73">
        <v>1</v>
      </c>
      <c r="E229" s="74" t="s">
        <v>54</v>
      </c>
      <c r="F229" s="73" t="s">
        <v>136</v>
      </c>
      <c r="G229" s="106">
        <v>140.81</v>
      </c>
      <c r="H229" s="75" t="s">
        <v>86</v>
      </c>
      <c r="I229" s="75"/>
    </row>
    <row r="230" spans="1:9" s="76" customFormat="1" ht="12" customHeight="1">
      <c r="A230" s="8" t="str">
        <f>INDEX(master1!$A$10:$A$24,MATCH('KSB1 - Postings'!E230,master1!$C$10:$C$24,0))</f>
        <v>MAINTE</v>
      </c>
      <c r="B230" s="9" t="str">
        <f>VLOOKUP(E230,master1!$C$9:$E$24,3,0)</f>
        <v>Joaquin P</v>
      </c>
      <c r="C230" s="8" t="str">
        <f>VLOOKUP(F230,master2!$B$1:$C$24,2,0)</f>
        <v>SPARE PARTS</v>
      </c>
      <c r="D230" s="73">
        <v>1</v>
      </c>
      <c r="E230" s="74" t="s">
        <v>54</v>
      </c>
      <c r="F230" s="73" t="s">
        <v>136</v>
      </c>
      <c r="G230" s="106">
        <v>27.675000000000001</v>
      </c>
      <c r="H230" s="75" t="s">
        <v>86</v>
      </c>
      <c r="I230" s="75"/>
    </row>
    <row r="231" spans="1:9" s="76" customFormat="1" ht="12" customHeight="1">
      <c r="A231" s="8" t="str">
        <f>INDEX(master1!$A$10:$A$24,MATCH('KSB1 - Postings'!E231,master1!$C$10:$C$24,0))</f>
        <v>MAINTE</v>
      </c>
      <c r="B231" s="9" t="str">
        <f>VLOOKUP(E231,master1!$C$9:$E$24,3,0)</f>
        <v>Joaquin P</v>
      </c>
      <c r="C231" s="8" t="str">
        <f>VLOOKUP(F231,master2!$B$1:$C$24,2,0)</f>
        <v>SPARE PARTS</v>
      </c>
      <c r="D231" s="73">
        <v>1</v>
      </c>
      <c r="E231" s="74" t="s">
        <v>54</v>
      </c>
      <c r="F231" s="73" t="s">
        <v>136</v>
      </c>
      <c r="G231" s="106">
        <v>15.83</v>
      </c>
      <c r="H231" s="75" t="s">
        <v>86</v>
      </c>
      <c r="I231" s="75"/>
    </row>
    <row r="232" spans="1:9" s="76" customFormat="1" ht="12" customHeight="1">
      <c r="A232" s="8" t="str">
        <f>INDEX(master1!$A$10:$A$24,MATCH('KSB1 - Postings'!E232,master1!$C$10:$C$24,0))</f>
        <v>MAINTE</v>
      </c>
      <c r="B232" s="9" t="str">
        <f>VLOOKUP(E232,master1!$C$9:$E$24,3,0)</f>
        <v>Joaquin P</v>
      </c>
      <c r="C232" s="8" t="str">
        <f>VLOOKUP(F232,master2!$B$1:$C$24,2,0)</f>
        <v>SPARE PARTS</v>
      </c>
      <c r="D232" s="73">
        <v>1</v>
      </c>
      <c r="E232" s="74" t="s">
        <v>54</v>
      </c>
      <c r="F232" s="73" t="s">
        <v>136</v>
      </c>
      <c r="G232" s="106">
        <v>59.25</v>
      </c>
      <c r="H232" s="75" t="s">
        <v>86</v>
      </c>
      <c r="I232" s="75"/>
    </row>
    <row r="233" spans="1:9" s="76" customFormat="1" ht="12" customHeight="1">
      <c r="A233" s="8" t="str">
        <f>INDEX(master1!$A$10:$A$24,MATCH('KSB1 - Postings'!E233,master1!$C$10:$C$24,0))</f>
        <v>MAINTE</v>
      </c>
      <c r="B233" s="9" t="str">
        <f>VLOOKUP(E233,master1!$C$9:$E$24,3,0)</f>
        <v>Joaquin P</v>
      </c>
      <c r="C233" s="8" t="str">
        <f>VLOOKUP(F233,master2!$B$1:$C$24,2,0)</f>
        <v>SPARE PARTS</v>
      </c>
      <c r="D233" s="73">
        <v>1</v>
      </c>
      <c r="E233" s="74" t="s">
        <v>54</v>
      </c>
      <c r="F233" s="73" t="s">
        <v>136</v>
      </c>
      <c r="G233" s="106">
        <v>13.305</v>
      </c>
      <c r="H233" s="75" t="s">
        <v>86</v>
      </c>
      <c r="I233" s="75"/>
    </row>
    <row r="234" spans="1:9" s="76" customFormat="1" ht="12" customHeight="1">
      <c r="A234" s="8" t="str">
        <f>INDEX(master1!$A$10:$A$24,MATCH('KSB1 - Postings'!E234,master1!$C$10:$C$24,0))</f>
        <v>MAINTE</v>
      </c>
      <c r="B234" s="9" t="str">
        <f>VLOOKUP(E234,master1!$C$9:$E$24,3,0)</f>
        <v>Joaquin P</v>
      </c>
      <c r="C234" s="8" t="str">
        <f>VLOOKUP(F234,master2!$B$1:$C$24,2,0)</f>
        <v>SPARE PARTS</v>
      </c>
      <c r="D234" s="73">
        <v>1</v>
      </c>
      <c r="E234" s="74" t="s">
        <v>54</v>
      </c>
      <c r="F234" s="73" t="s">
        <v>136</v>
      </c>
      <c r="G234" s="106">
        <v>13.695</v>
      </c>
      <c r="H234" s="75" t="s">
        <v>86</v>
      </c>
      <c r="I234" s="75"/>
    </row>
    <row r="235" spans="1:9" s="76" customFormat="1" ht="12" customHeight="1">
      <c r="A235" s="8" t="str">
        <f>INDEX(master1!$A$10:$A$24,MATCH('KSB1 - Postings'!E235,master1!$C$10:$C$24,0))</f>
        <v>MAINTE</v>
      </c>
      <c r="B235" s="9" t="str">
        <f>VLOOKUP(E235,master1!$C$9:$E$24,3,0)</f>
        <v>Joaquin P</v>
      </c>
      <c r="C235" s="8" t="str">
        <f>VLOOKUP(F235,master2!$B$1:$C$24,2,0)</f>
        <v>SPARE PARTS</v>
      </c>
      <c r="D235" s="73">
        <v>1</v>
      </c>
      <c r="E235" s="74" t="s">
        <v>54</v>
      </c>
      <c r="F235" s="73" t="s">
        <v>136</v>
      </c>
      <c r="G235" s="106">
        <v>26.22</v>
      </c>
      <c r="H235" s="75" t="s">
        <v>86</v>
      </c>
      <c r="I235" s="75"/>
    </row>
    <row r="236" spans="1:9" s="76" customFormat="1" ht="12" customHeight="1">
      <c r="A236" s="8" t="str">
        <f>INDEX(master1!$A$10:$A$24,MATCH('KSB1 - Postings'!E236,master1!$C$10:$C$24,0))</f>
        <v>MAINTE</v>
      </c>
      <c r="B236" s="9" t="str">
        <f>VLOOKUP(E236,master1!$C$9:$E$24,3,0)</f>
        <v>Joaquin P</v>
      </c>
      <c r="C236" s="8" t="str">
        <f>VLOOKUP(F236,master2!$B$1:$C$24,2,0)</f>
        <v>SPARE PARTS</v>
      </c>
      <c r="D236" s="73">
        <v>1</v>
      </c>
      <c r="E236" s="74" t="s">
        <v>54</v>
      </c>
      <c r="F236" s="73" t="s">
        <v>136</v>
      </c>
      <c r="G236" s="106">
        <v>133.01499999999999</v>
      </c>
      <c r="H236" s="75" t="s">
        <v>86</v>
      </c>
      <c r="I236" s="75"/>
    </row>
    <row r="237" spans="1:9" s="76" customFormat="1" ht="12" customHeight="1">
      <c r="A237" s="8" t="str">
        <f>INDEX(master1!$A$10:$A$24,MATCH('KSB1 - Postings'!E237,master1!$C$10:$C$24,0))</f>
        <v>MAINTE</v>
      </c>
      <c r="B237" s="9" t="str">
        <f>VLOOKUP(E237,master1!$C$9:$E$24,3,0)</f>
        <v>Joaquin P</v>
      </c>
      <c r="C237" s="8" t="str">
        <f>VLOOKUP(F237,master2!$B$1:$C$24,2,0)</f>
        <v>SPARE PARTS</v>
      </c>
      <c r="D237" s="73">
        <v>1</v>
      </c>
      <c r="E237" s="74" t="s">
        <v>54</v>
      </c>
      <c r="F237" s="73" t="s">
        <v>136</v>
      </c>
      <c r="G237" s="106">
        <v>15.775</v>
      </c>
      <c r="H237" s="75" t="s">
        <v>86</v>
      </c>
      <c r="I237" s="75"/>
    </row>
    <row r="238" spans="1:9" s="76" customFormat="1" ht="12" customHeight="1">
      <c r="A238" s="8" t="str">
        <f>INDEX(master1!$A$10:$A$24,MATCH('KSB1 - Postings'!E238,master1!$C$10:$C$24,0))</f>
        <v>MAINTE</v>
      </c>
      <c r="B238" s="9" t="str">
        <f>VLOOKUP(E238,master1!$C$9:$E$24,3,0)</f>
        <v>Joaquin P</v>
      </c>
      <c r="C238" s="8" t="str">
        <f>VLOOKUP(F238,master2!$B$1:$C$24,2,0)</f>
        <v>SPARE PARTS</v>
      </c>
      <c r="D238" s="73">
        <v>1</v>
      </c>
      <c r="E238" s="74" t="s">
        <v>54</v>
      </c>
      <c r="F238" s="73" t="s">
        <v>136</v>
      </c>
      <c r="G238" s="106">
        <v>28.06</v>
      </c>
      <c r="H238" s="75" t="s">
        <v>86</v>
      </c>
      <c r="I238" s="75"/>
    </row>
    <row r="239" spans="1:9" s="76" customFormat="1" ht="12" customHeight="1">
      <c r="A239" s="8" t="str">
        <f>INDEX(master1!$A$10:$A$24,MATCH('KSB1 - Postings'!E239,master1!$C$10:$C$24,0))</f>
        <v>MAINTE</v>
      </c>
      <c r="B239" s="9" t="str">
        <f>VLOOKUP(E239,master1!$C$9:$E$24,3,0)</f>
        <v>Joaquin P</v>
      </c>
      <c r="C239" s="8" t="str">
        <f>VLOOKUP(F239,master2!$B$1:$C$24,2,0)</f>
        <v>SPARE PARTS</v>
      </c>
      <c r="D239" s="73">
        <v>1</v>
      </c>
      <c r="E239" s="74" t="s">
        <v>54</v>
      </c>
      <c r="F239" s="73" t="s">
        <v>136</v>
      </c>
      <c r="G239" s="106">
        <v>232.69</v>
      </c>
      <c r="H239" s="75" t="s">
        <v>86</v>
      </c>
      <c r="I239" s="75"/>
    </row>
    <row r="240" spans="1:9" s="76" customFormat="1" ht="12" customHeight="1">
      <c r="A240" s="8" t="str">
        <f>INDEX(master1!$A$10:$A$24,MATCH('KSB1 - Postings'!E240,master1!$C$10:$C$24,0))</f>
        <v>MAINTE</v>
      </c>
      <c r="B240" s="9" t="str">
        <f>VLOOKUP(E240,master1!$C$9:$E$24,3,0)</f>
        <v>Joaquin P</v>
      </c>
      <c r="C240" s="8" t="str">
        <f>VLOOKUP(F240,master2!$B$1:$C$24,2,0)</f>
        <v>SPARE PARTS</v>
      </c>
      <c r="D240" s="73">
        <v>1</v>
      </c>
      <c r="E240" s="74" t="s">
        <v>54</v>
      </c>
      <c r="F240" s="73" t="s">
        <v>136</v>
      </c>
      <c r="G240" s="106">
        <v>489.3</v>
      </c>
      <c r="H240" s="75" t="s">
        <v>86</v>
      </c>
      <c r="I240" s="75"/>
    </row>
    <row r="241" spans="1:9" s="76" customFormat="1" ht="12" customHeight="1">
      <c r="A241" s="8" t="str">
        <f>INDEX(master1!$A$10:$A$24,MATCH('KSB1 - Postings'!E241,master1!$C$10:$C$24,0))</f>
        <v>MAINTE</v>
      </c>
      <c r="B241" s="9" t="str">
        <f>VLOOKUP(E241,master1!$C$9:$E$24,3,0)</f>
        <v>Joaquin P</v>
      </c>
      <c r="C241" s="8" t="str">
        <f>VLOOKUP(F241,master2!$B$1:$C$24,2,0)</f>
        <v>SPARE PARTS</v>
      </c>
      <c r="D241" s="73">
        <v>1</v>
      </c>
      <c r="E241" s="74" t="s">
        <v>54</v>
      </c>
      <c r="F241" s="73" t="s">
        <v>136</v>
      </c>
      <c r="G241" s="106">
        <v>27.405000000000001</v>
      </c>
      <c r="H241" s="75" t="s">
        <v>86</v>
      </c>
      <c r="I241" s="75"/>
    </row>
    <row r="242" spans="1:9" s="76" customFormat="1" ht="12" customHeight="1">
      <c r="A242" s="8" t="str">
        <f>INDEX(master1!$A$10:$A$24,MATCH('KSB1 - Postings'!E242,master1!$C$10:$C$24,0))</f>
        <v>MAINTE</v>
      </c>
      <c r="B242" s="9" t="str">
        <f>VLOOKUP(E242,master1!$C$9:$E$24,3,0)</f>
        <v>Joaquin P</v>
      </c>
      <c r="C242" s="8" t="str">
        <f>VLOOKUP(F242,master2!$B$1:$C$24,2,0)</f>
        <v>SPARE PARTS</v>
      </c>
      <c r="D242" s="73">
        <v>1</v>
      </c>
      <c r="E242" s="74" t="s">
        <v>54</v>
      </c>
      <c r="F242" s="73" t="s">
        <v>136</v>
      </c>
      <c r="G242" s="106">
        <v>332.15</v>
      </c>
      <c r="H242" s="75" t="s">
        <v>86</v>
      </c>
      <c r="I242" s="75"/>
    </row>
    <row r="243" spans="1:9" s="76" customFormat="1" ht="12" customHeight="1">
      <c r="A243" s="8" t="str">
        <f>INDEX(master1!$A$10:$A$24,MATCH('KSB1 - Postings'!E243,master1!$C$10:$C$24,0))</f>
        <v>MAINTE</v>
      </c>
      <c r="B243" s="9" t="str">
        <f>VLOOKUP(E243,master1!$C$9:$E$24,3,0)</f>
        <v>Joaquin P</v>
      </c>
      <c r="C243" s="8" t="str">
        <f>VLOOKUP(F243,master2!$B$1:$C$24,2,0)</f>
        <v>SPARE PARTS</v>
      </c>
      <c r="D243" s="73">
        <v>1</v>
      </c>
      <c r="E243" s="74" t="s">
        <v>54</v>
      </c>
      <c r="F243" s="73" t="s">
        <v>136</v>
      </c>
      <c r="G243" s="106">
        <v>23.72</v>
      </c>
      <c r="H243" s="75" t="s">
        <v>86</v>
      </c>
      <c r="I243" s="75"/>
    </row>
    <row r="244" spans="1:9" s="76" customFormat="1" ht="12" customHeight="1">
      <c r="A244" s="8" t="str">
        <f>INDEX(master1!$A$10:$A$24,MATCH('KSB1 - Postings'!E244,master1!$C$10:$C$24,0))</f>
        <v>MAINTE</v>
      </c>
      <c r="B244" s="9" t="str">
        <f>VLOOKUP(E244,master1!$C$9:$E$24,3,0)</f>
        <v>Joaquin P</v>
      </c>
      <c r="C244" s="8" t="str">
        <f>VLOOKUP(F244,master2!$B$1:$C$24,2,0)</f>
        <v>SPARE PARTS</v>
      </c>
      <c r="D244" s="73">
        <v>1</v>
      </c>
      <c r="E244" s="74" t="s">
        <v>54</v>
      </c>
      <c r="F244" s="73" t="s">
        <v>136</v>
      </c>
      <c r="G244" s="106">
        <v>132.54</v>
      </c>
      <c r="H244" s="75" t="s">
        <v>86</v>
      </c>
      <c r="I244" s="75"/>
    </row>
    <row r="245" spans="1:9" s="76" customFormat="1" ht="12" customHeight="1">
      <c r="A245" s="8" t="str">
        <f>INDEX(master1!$A$10:$A$24,MATCH('KSB1 - Postings'!E245,master1!$C$10:$C$24,0))</f>
        <v>MAINTE</v>
      </c>
      <c r="B245" s="9" t="str">
        <f>VLOOKUP(E245,master1!$C$9:$E$24,3,0)</f>
        <v>Joaquin P</v>
      </c>
      <c r="C245" s="8" t="str">
        <f>VLOOKUP(F245,master2!$B$1:$C$24,2,0)</f>
        <v>SPARE PARTS</v>
      </c>
      <c r="D245" s="73">
        <v>1</v>
      </c>
      <c r="E245" s="74" t="s">
        <v>54</v>
      </c>
      <c r="F245" s="73" t="s">
        <v>136</v>
      </c>
      <c r="G245" s="106">
        <v>12.965</v>
      </c>
      <c r="H245" s="75" t="s">
        <v>86</v>
      </c>
      <c r="I245" s="75"/>
    </row>
    <row r="246" spans="1:9" s="76" customFormat="1" ht="12" customHeight="1">
      <c r="A246" s="8" t="str">
        <f>INDEX(master1!$A$10:$A$24,MATCH('KSB1 - Postings'!E246,master1!$C$10:$C$24,0))</f>
        <v>MAINTE</v>
      </c>
      <c r="B246" s="9" t="str">
        <f>VLOOKUP(E246,master1!$C$9:$E$24,3,0)</f>
        <v>Joaquin P</v>
      </c>
      <c r="C246" s="8" t="str">
        <f>VLOOKUP(F246,master2!$B$1:$C$24,2,0)</f>
        <v>SPARE PARTS</v>
      </c>
      <c r="D246" s="73">
        <v>1</v>
      </c>
      <c r="E246" s="74" t="s">
        <v>54</v>
      </c>
      <c r="F246" s="73" t="s">
        <v>136</v>
      </c>
      <c r="G246" s="106">
        <v>103.43</v>
      </c>
      <c r="H246" s="75" t="s">
        <v>86</v>
      </c>
      <c r="I246" s="75"/>
    </row>
    <row r="247" spans="1:9" s="76" customFormat="1" ht="12" customHeight="1">
      <c r="A247" s="8" t="str">
        <f>INDEX(master1!$A$10:$A$24,MATCH('KSB1 - Postings'!E247,master1!$C$10:$C$24,0))</f>
        <v>MAINTE</v>
      </c>
      <c r="B247" s="9" t="str">
        <f>VLOOKUP(E247,master1!$C$9:$E$24,3,0)</f>
        <v>Joaquin P</v>
      </c>
      <c r="C247" s="8" t="str">
        <f>VLOOKUP(F247,master2!$B$1:$C$24,2,0)</f>
        <v>SPARE PARTS</v>
      </c>
      <c r="D247" s="73">
        <v>1</v>
      </c>
      <c r="E247" s="74" t="s">
        <v>54</v>
      </c>
      <c r="F247" s="73" t="s">
        <v>136</v>
      </c>
      <c r="G247" s="106">
        <v>63.42</v>
      </c>
      <c r="H247" s="75" t="s">
        <v>86</v>
      </c>
      <c r="I247" s="75"/>
    </row>
    <row r="248" spans="1:9" s="76" customFormat="1" ht="12" customHeight="1">
      <c r="A248" s="8" t="str">
        <f>INDEX(master1!$A$10:$A$24,MATCH('KSB1 - Postings'!E248,master1!$C$10:$C$24,0))</f>
        <v>MAINTE</v>
      </c>
      <c r="B248" s="9" t="str">
        <f>VLOOKUP(E248,master1!$C$9:$E$24,3,0)</f>
        <v>Joaquin P</v>
      </c>
      <c r="C248" s="8" t="str">
        <f>VLOOKUP(F248,master2!$B$1:$C$24,2,0)</f>
        <v>SPARE PARTS</v>
      </c>
      <c r="D248" s="73">
        <v>1</v>
      </c>
      <c r="E248" s="74" t="s">
        <v>54</v>
      </c>
      <c r="F248" s="73" t="s">
        <v>136</v>
      </c>
      <c r="G248" s="106">
        <v>17.495000000000001</v>
      </c>
      <c r="H248" s="75" t="s">
        <v>86</v>
      </c>
      <c r="I248" s="75"/>
    </row>
    <row r="249" spans="1:9" s="76" customFormat="1" ht="12" customHeight="1">
      <c r="A249" s="8" t="str">
        <f>INDEX(master1!$A$10:$A$24,MATCH('KSB1 - Postings'!E249,master1!$C$10:$C$24,0))</f>
        <v>MAINTE</v>
      </c>
      <c r="B249" s="9" t="str">
        <f>VLOOKUP(E249,master1!$C$9:$E$24,3,0)</f>
        <v>Joaquin P</v>
      </c>
      <c r="C249" s="8" t="str">
        <f>VLOOKUP(F249,master2!$B$1:$C$24,2,0)</f>
        <v>SPARE PARTS</v>
      </c>
      <c r="D249" s="73">
        <v>1</v>
      </c>
      <c r="E249" s="74" t="s">
        <v>54</v>
      </c>
      <c r="F249" s="73" t="s">
        <v>136</v>
      </c>
      <c r="G249" s="106">
        <v>1610</v>
      </c>
      <c r="H249" s="75" t="s">
        <v>86</v>
      </c>
      <c r="I249" s="75"/>
    </row>
    <row r="250" spans="1:9" s="76" customFormat="1" ht="12" customHeight="1">
      <c r="A250" s="8" t="str">
        <f>INDEX(master1!$A$10:$A$24,MATCH('KSB1 - Postings'!E250,master1!$C$10:$C$24,0))</f>
        <v>MAINTE</v>
      </c>
      <c r="B250" s="9" t="str">
        <f>VLOOKUP(E250,master1!$C$9:$E$24,3,0)</f>
        <v>Joaquin P</v>
      </c>
      <c r="C250" s="8" t="str">
        <f>VLOOKUP(F250,master2!$B$1:$C$24,2,0)</f>
        <v>SPARE PARTS</v>
      </c>
      <c r="D250" s="73">
        <v>1</v>
      </c>
      <c r="E250" s="74" t="s">
        <v>54</v>
      </c>
      <c r="F250" s="73" t="s">
        <v>136</v>
      </c>
      <c r="G250" s="106">
        <v>86.084999999999994</v>
      </c>
      <c r="H250" s="75" t="s">
        <v>86</v>
      </c>
      <c r="I250" s="75"/>
    </row>
    <row r="251" spans="1:9" s="76" customFormat="1" ht="12" customHeight="1">
      <c r="A251" s="8" t="str">
        <f>INDEX(master1!$A$10:$A$24,MATCH('KSB1 - Postings'!E251,master1!$C$10:$C$24,0))</f>
        <v>MAINTE</v>
      </c>
      <c r="B251" s="9" t="str">
        <f>VLOOKUP(E251,master1!$C$9:$E$24,3,0)</f>
        <v>Joaquin P</v>
      </c>
      <c r="C251" s="8" t="str">
        <f>VLOOKUP(F251,master2!$B$1:$C$24,2,0)</f>
        <v>SPARE PARTS</v>
      </c>
      <c r="D251" s="73">
        <v>1</v>
      </c>
      <c r="E251" s="74" t="s">
        <v>54</v>
      </c>
      <c r="F251" s="73" t="s">
        <v>136</v>
      </c>
      <c r="G251" s="106">
        <v>39.33</v>
      </c>
      <c r="H251" s="75" t="s">
        <v>86</v>
      </c>
      <c r="I251" s="75"/>
    </row>
    <row r="252" spans="1:9" s="76" customFormat="1" ht="12" customHeight="1">
      <c r="A252" s="8" t="str">
        <f>INDEX(master1!$A$10:$A$24,MATCH('KSB1 - Postings'!E252,master1!$C$10:$C$24,0))</f>
        <v>MAINTE</v>
      </c>
      <c r="B252" s="9" t="str">
        <f>VLOOKUP(E252,master1!$C$9:$E$24,3,0)</f>
        <v>Joaquin P</v>
      </c>
      <c r="C252" s="8" t="str">
        <f>VLOOKUP(F252,master2!$B$1:$C$24,2,0)</f>
        <v>SPARE PARTS</v>
      </c>
      <c r="D252" s="73">
        <v>1</v>
      </c>
      <c r="E252" s="74" t="s">
        <v>54</v>
      </c>
      <c r="F252" s="73" t="s">
        <v>136</v>
      </c>
      <c r="G252" s="106">
        <v>42.09</v>
      </c>
      <c r="H252" s="75" t="s">
        <v>86</v>
      </c>
      <c r="I252" s="75"/>
    </row>
    <row r="253" spans="1:9" s="76" customFormat="1" ht="12" customHeight="1">
      <c r="A253" s="8" t="str">
        <f>INDEX(master1!$A$10:$A$24,MATCH('KSB1 - Postings'!E253,master1!$C$10:$C$24,0))</f>
        <v>MAINTE</v>
      </c>
      <c r="B253" s="9" t="str">
        <f>VLOOKUP(E253,master1!$C$9:$E$24,3,0)</f>
        <v>Joaquin P</v>
      </c>
      <c r="C253" s="8" t="str">
        <f>VLOOKUP(F253,master2!$B$1:$C$24,2,0)</f>
        <v>SPARE PARTS</v>
      </c>
      <c r="D253" s="73">
        <v>1</v>
      </c>
      <c r="E253" s="74" t="s">
        <v>54</v>
      </c>
      <c r="F253" s="73" t="s">
        <v>136</v>
      </c>
      <c r="G253" s="106">
        <v>25.65</v>
      </c>
      <c r="H253" s="75" t="s">
        <v>86</v>
      </c>
      <c r="I253" s="75"/>
    </row>
    <row r="254" spans="1:9" s="76" customFormat="1" ht="12" customHeight="1">
      <c r="A254" s="8" t="str">
        <f>INDEX(master1!$A$10:$A$24,MATCH('KSB1 - Postings'!E254,master1!$C$10:$C$24,0))</f>
        <v>MAINTE</v>
      </c>
      <c r="B254" s="9" t="str">
        <f>VLOOKUP(E254,master1!$C$9:$E$24,3,0)</f>
        <v>Joaquin P</v>
      </c>
      <c r="C254" s="8" t="str">
        <f>VLOOKUP(F254,master2!$B$1:$C$24,2,0)</f>
        <v>SPARE PARTS</v>
      </c>
      <c r="D254" s="73">
        <v>1</v>
      </c>
      <c r="E254" s="74" t="s">
        <v>54</v>
      </c>
      <c r="F254" s="73" t="s">
        <v>136</v>
      </c>
      <c r="G254" s="106">
        <v>17.495000000000001</v>
      </c>
      <c r="H254" s="75" t="s">
        <v>86</v>
      </c>
      <c r="I254" s="75"/>
    </row>
    <row r="255" spans="1:9" s="76" customFormat="1" ht="12" customHeight="1">
      <c r="A255" s="8" t="str">
        <f>INDEX(master1!$A$10:$A$24,MATCH('KSB1 - Postings'!E255,master1!$C$10:$C$24,0))</f>
        <v>MAINTE</v>
      </c>
      <c r="B255" s="9" t="str">
        <f>VLOOKUP(E255,master1!$C$9:$E$24,3,0)</f>
        <v>Joaquin P</v>
      </c>
      <c r="C255" s="8" t="str">
        <f>VLOOKUP(F255,master2!$B$1:$C$24,2,0)</f>
        <v>SPARE PARTS</v>
      </c>
      <c r="D255" s="73">
        <v>1</v>
      </c>
      <c r="E255" s="74" t="s">
        <v>54</v>
      </c>
      <c r="F255" s="73" t="s">
        <v>136</v>
      </c>
      <c r="G255" s="106">
        <v>35.715000000000003</v>
      </c>
      <c r="H255" s="75" t="s">
        <v>86</v>
      </c>
      <c r="I255" s="75"/>
    </row>
    <row r="256" spans="1:9" s="76" customFormat="1" ht="12" customHeight="1">
      <c r="A256" s="8" t="str">
        <f>INDEX(master1!$A$10:$A$24,MATCH('KSB1 - Postings'!E256,master1!$C$10:$C$24,0))</f>
        <v>MAINTE</v>
      </c>
      <c r="B256" s="9" t="str">
        <f>VLOOKUP(E256,master1!$C$9:$E$24,3,0)</f>
        <v>Joaquin P</v>
      </c>
      <c r="C256" s="8" t="str">
        <f>VLOOKUP(F256,master2!$B$1:$C$24,2,0)</f>
        <v>SPARE PARTS</v>
      </c>
      <c r="D256" s="73">
        <v>1</v>
      </c>
      <c r="E256" s="74" t="s">
        <v>54</v>
      </c>
      <c r="F256" s="73" t="s">
        <v>136</v>
      </c>
      <c r="G256" s="106">
        <v>10.7</v>
      </c>
      <c r="H256" s="75" t="s">
        <v>86</v>
      </c>
      <c r="I256" s="75"/>
    </row>
    <row r="257" spans="1:9" s="76" customFormat="1" ht="12" customHeight="1">
      <c r="A257" s="8" t="str">
        <f>INDEX(master1!$A$10:$A$24,MATCH('KSB1 - Postings'!E257,master1!$C$10:$C$24,0))</f>
        <v>MAINTE</v>
      </c>
      <c r="B257" s="9" t="str">
        <f>VLOOKUP(E257,master1!$C$9:$E$24,3,0)</f>
        <v>Joaquin P</v>
      </c>
      <c r="C257" s="8" t="str">
        <f>VLOOKUP(F257,master2!$B$1:$C$24,2,0)</f>
        <v>SPARE PARTS</v>
      </c>
      <c r="D257" s="73">
        <v>1</v>
      </c>
      <c r="E257" s="74" t="s">
        <v>54</v>
      </c>
      <c r="F257" s="73" t="s">
        <v>136</v>
      </c>
      <c r="G257" s="106">
        <v>19.524999999999999</v>
      </c>
      <c r="H257" s="75" t="s">
        <v>86</v>
      </c>
      <c r="I257" s="75"/>
    </row>
    <row r="258" spans="1:9" s="76" customFormat="1" ht="12" customHeight="1">
      <c r="A258" s="8" t="str">
        <f>INDEX(master1!$A$10:$A$24,MATCH('KSB1 - Postings'!E258,master1!$C$10:$C$24,0))</f>
        <v>MAINTE</v>
      </c>
      <c r="B258" s="9" t="str">
        <f>VLOOKUP(E258,master1!$C$9:$E$24,3,0)</f>
        <v>Joaquin P</v>
      </c>
      <c r="C258" s="8" t="str">
        <f>VLOOKUP(F258,master2!$B$1:$C$24,2,0)</f>
        <v>SPARE PARTS</v>
      </c>
      <c r="D258" s="73">
        <v>1</v>
      </c>
      <c r="E258" s="74" t="s">
        <v>54</v>
      </c>
      <c r="F258" s="73" t="s">
        <v>136</v>
      </c>
      <c r="G258" s="106">
        <v>193.61500000000001</v>
      </c>
      <c r="H258" s="75" t="s">
        <v>86</v>
      </c>
      <c r="I258" s="75"/>
    </row>
    <row r="259" spans="1:9" s="76" customFormat="1" ht="12" customHeight="1">
      <c r="A259" s="8" t="str">
        <f>INDEX(master1!$A$10:$A$24,MATCH('KSB1 - Postings'!E259,master1!$C$10:$C$24,0))</f>
        <v>MAINTE</v>
      </c>
      <c r="B259" s="9" t="str">
        <f>VLOOKUP(E259,master1!$C$9:$E$24,3,0)</f>
        <v>Joaquin P</v>
      </c>
      <c r="C259" s="8" t="str">
        <f>VLOOKUP(F259,master2!$B$1:$C$24,2,0)</f>
        <v>SPARE PARTS</v>
      </c>
      <c r="D259" s="73">
        <v>1</v>
      </c>
      <c r="E259" s="74" t="s">
        <v>54</v>
      </c>
      <c r="F259" s="73" t="s">
        <v>136</v>
      </c>
      <c r="G259" s="106">
        <v>16.02</v>
      </c>
      <c r="H259" s="75" t="s">
        <v>86</v>
      </c>
      <c r="I259" s="75"/>
    </row>
    <row r="260" spans="1:9" s="76" customFormat="1" ht="12" customHeight="1">
      <c r="A260" s="8" t="str">
        <f>INDEX(master1!$A$10:$A$24,MATCH('KSB1 - Postings'!E260,master1!$C$10:$C$24,0))</f>
        <v>MAINTE</v>
      </c>
      <c r="B260" s="9" t="str">
        <f>VLOOKUP(E260,master1!$C$9:$E$24,3,0)</f>
        <v>Joaquin P</v>
      </c>
      <c r="C260" s="8" t="str">
        <f>VLOOKUP(F260,master2!$B$1:$C$24,2,0)</f>
        <v>SPARE PARTS</v>
      </c>
      <c r="D260" s="73">
        <v>1</v>
      </c>
      <c r="E260" s="74" t="s">
        <v>54</v>
      </c>
      <c r="F260" s="73" t="s">
        <v>136</v>
      </c>
      <c r="G260" s="106">
        <v>31.704999999999998</v>
      </c>
      <c r="H260" s="75" t="s">
        <v>86</v>
      </c>
      <c r="I260" s="75"/>
    </row>
    <row r="261" spans="1:9" s="76" customFormat="1" ht="12" customHeight="1">
      <c r="A261" s="8" t="str">
        <f>INDEX(master1!$A$10:$A$24,MATCH('KSB1 - Postings'!E261,master1!$C$10:$C$24,0))</f>
        <v>MAINTE</v>
      </c>
      <c r="B261" s="9" t="str">
        <f>VLOOKUP(E261,master1!$C$9:$E$24,3,0)</f>
        <v>Joaquin P</v>
      </c>
      <c r="C261" s="8" t="str">
        <f>VLOOKUP(F261,master2!$B$1:$C$24,2,0)</f>
        <v>SPARE PARTS</v>
      </c>
      <c r="D261" s="73">
        <v>1</v>
      </c>
      <c r="E261" s="74" t="s">
        <v>54</v>
      </c>
      <c r="F261" s="73" t="s">
        <v>136</v>
      </c>
      <c r="G261" s="106">
        <v>16.704999999999998</v>
      </c>
      <c r="H261" s="75" t="s">
        <v>86</v>
      </c>
      <c r="I261" s="75"/>
    </row>
    <row r="262" spans="1:9" s="76" customFormat="1" ht="12" customHeight="1">
      <c r="A262" s="8" t="str">
        <f>INDEX(master1!$A$10:$A$24,MATCH('KSB1 - Postings'!E262,master1!$C$10:$C$24,0))</f>
        <v>MAINTE</v>
      </c>
      <c r="B262" s="9" t="str">
        <f>VLOOKUP(E262,master1!$C$9:$E$24,3,0)</f>
        <v>Joaquin P</v>
      </c>
      <c r="C262" s="8" t="str">
        <f>VLOOKUP(F262,master2!$B$1:$C$24,2,0)</f>
        <v>SPARE PARTS</v>
      </c>
      <c r="D262" s="73">
        <v>1</v>
      </c>
      <c r="E262" s="74" t="s">
        <v>54</v>
      </c>
      <c r="F262" s="73" t="s">
        <v>136</v>
      </c>
      <c r="G262" s="106">
        <v>210.45500000000001</v>
      </c>
      <c r="H262" s="75" t="s">
        <v>86</v>
      </c>
      <c r="I262" s="75"/>
    </row>
    <row r="263" spans="1:9" s="76" customFormat="1" ht="12" customHeight="1">
      <c r="A263" s="8" t="str">
        <f>INDEX(master1!$A$10:$A$24,MATCH('KSB1 - Postings'!E263,master1!$C$10:$C$24,0))</f>
        <v>MAINTE</v>
      </c>
      <c r="B263" s="9" t="str">
        <f>VLOOKUP(E263,master1!$C$9:$E$24,3,0)</f>
        <v>Joaquin P</v>
      </c>
      <c r="C263" s="8" t="str">
        <f>VLOOKUP(F263,master2!$B$1:$C$24,2,0)</f>
        <v>REP &amp; MAINTENANCE SERVICES</v>
      </c>
      <c r="D263" s="73">
        <v>1</v>
      </c>
      <c r="E263" s="74" t="s">
        <v>54</v>
      </c>
      <c r="F263" s="73" t="s">
        <v>143</v>
      </c>
      <c r="G263" s="106">
        <v>645</v>
      </c>
      <c r="H263" s="75" t="s">
        <v>86</v>
      </c>
      <c r="I263" s="75"/>
    </row>
    <row r="264" spans="1:9" s="76" customFormat="1" ht="12" customHeight="1">
      <c r="A264" s="8" t="str">
        <f>INDEX(master1!$A$10:$A$24,MATCH('KSB1 - Postings'!E264,master1!$C$10:$C$24,0))</f>
        <v>MAINTE</v>
      </c>
      <c r="B264" s="9" t="str">
        <f>VLOOKUP(E264,master1!$C$9:$E$24,3,0)</f>
        <v>Joaquin P</v>
      </c>
      <c r="C264" s="8" t="str">
        <f>VLOOKUP(F264,master2!$B$1:$C$24,2,0)</f>
        <v>SPARE PARTS</v>
      </c>
      <c r="D264" s="73">
        <v>1</v>
      </c>
      <c r="E264" s="74" t="s">
        <v>54</v>
      </c>
      <c r="F264" s="73" t="s">
        <v>136</v>
      </c>
      <c r="G264" s="106">
        <v>17.495000000000001</v>
      </c>
      <c r="H264" s="75" t="s">
        <v>86</v>
      </c>
      <c r="I264" s="75"/>
    </row>
    <row r="265" spans="1:9" s="76" customFormat="1" ht="12" customHeight="1">
      <c r="A265" s="8" t="str">
        <f>INDEX(master1!$A$10:$A$24,MATCH('KSB1 - Postings'!E265,master1!$C$10:$C$24,0))</f>
        <v>MAINTE</v>
      </c>
      <c r="B265" s="9" t="str">
        <f>VLOOKUP(E265,master1!$C$9:$E$24,3,0)</f>
        <v>Joaquin P</v>
      </c>
      <c r="C265" s="8" t="str">
        <f>VLOOKUP(F265,master2!$B$1:$C$24,2,0)</f>
        <v>SPARE PARTS</v>
      </c>
      <c r="D265" s="73">
        <v>1</v>
      </c>
      <c r="E265" s="74" t="s">
        <v>54</v>
      </c>
      <c r="F265" s="73" t="s">
        <v>136</v>
      </c>
      <c r="G265" s="106">
        <v>51.25</v>
      </c>
      <c r="H265" s="75" t="s">
        <v>86</v>
      </c>
      <c r="I265" s="75"/>
    </row>
    <row r="266" spans="1:9" s="76" customFormat="1" ht="12" customHeight="1">
      <c r="A266" s="8" t="str">
        <f>INDEX(master1!$A$10:$A$24,MATCH('KSB1 - Postings'!E266,master1!$C$10:$C$24,0))</f>
        <v>MAINTE</v>
      </c>
      <c r="B266" s="9" t="str">
        <f>VLOOKUP(E266,master1!$C$9:$E$24,3,0)</f>
        <v>Joaquin P</v>
      </c>
      <c r="C266" s="8" t="str">
        <f>VLOOKUP(F266,master2!$B$1:$C$24,2,0)</f>
        <v>SPARE PARTS</v>
      </c>
      <c r="D266" s="73">
        <v>1</v>
      </c>
      <c r="E266" s="74" t="s">
        <v>54</v>
      </c>
      <c r="F266" s="73" t="s">
        <v>136</v>
      </c>
      <c r="G266" s="106">
        <v>63.965000000000003</v>
      </c>
      <c r="H266" s="75" t="s">
        <v>86</v>
      </c>
      <c r="I266" s="75"/>
    </row>
    <row r="267" spans="1:9" s="76" customFormat="1" ht="12" customHeight="1">
      <c r="A267" s="8" t="str">
        <f>INDEX(master1!$A$10:$A$24,MATCH('KSB1 - Postings'!E267,master1!$C$10:$C$24,0))</f>
        <v>MAINTE</v>
      </c>
      <c r="B267" s="9" t="str">
        <f>VLOOKUP(E267,master1!$C$9:$E$24,3,0)</f>
        <v>Joaquin P</v>
      </c>
      <c r="C267" s="8" t="str">
        <f>VLOOKUP(F267,master2!$B$1:$C$24,2,0)</f>
        <v>SPARE PARTS</v>
      </c>
      <c r="D267" s="73">
        <v>1</v>
      </c>
      <c r="E267" s="74" t="s">
        <v>54</v>
      </c>
      <c r="F267" s="73" t="s">
        <v>136</v>
      </c>
      <c r="G267" s="106">
        <v>198.84</v>
      </c>
      <c r="H267" s="75" t="s">
        <v>86</v>
      </c>
      <c r="I267" s="75"/>
    </row>
    <row r="268" spans="1:9" s="76" customFormat="1" ht="12" customHeight="1">
      <c r="A268" s="8" t="str">
        <f>INDEX(master1!$A$10:$A$24,MATCH('KSB1 - Postings'!E268,master1!$C$10:$C$24,0))</f>
        <v>MAINTE</v>
      </c>
      <c r="B268" s="9" t="str">
        <f>VLOOKUP(E268,master1!$C$9:$E$24,3,0)</f>
        <v>Joaquin P</v>
      </c>
      <c r="C268" s="8" t="str">
        <f>VLOOKUP(F268,master2!$B$1:$C$24,2,0)</f>
        <v>REP &amp; MAINTENANCE SERVICES</v>
      </c>
      <c r="D268" s="73">
        <v>1</v>
      </c>
      <c r="E268" s="74" t="s">
        <v>54</v>
      </c>
      <c r="F268" s="73" t="s">
        <v>143</v>
      </c>
      <c r="G268" s="106">
        <v>225</v>
      </c>
      <c r="H268" s="75" t="s">
        <v>86</v>
      </c>
      <c r="I268" s="75"/>
    </row>
    <row r="269" spans="1:9" s="76" customFormat="1" ht="12" customHeight="1">
      <c r="A269" s="8" t="str">
        <f>INDEX(master1!$A$10:$A$24,MATCH('KSB1 - Postings'!E269,master1!$C$10:$C$24,0))</f>
        <v>MAINTE</v>
      </c>
      <c r="B269" s="9" t="str">
        <f>VLOOKUP(E269,master1!$C$9:$E$24,3,0)</f>
        <v>Joaquin P</v>
      </c>
      <c r="C269" s="8" t="str">
        <f>VLOOKUP(F269,master2!$B$1:$C$24,2,0)</f>
        <v>REP &amp; MAINTENANCE SERVICES</v>
      </c>
      <c r="D269" s="73">
        <v>1</v>
      </c>
      <c r="E269" s="74" t="s">
        <v>54</v>
      </c>
      <c r="F269" s="73" t="s">
        <v>143</v>
      </c>
      <c r="G269" s="106">
        <v>3085</v>
      </c>
      <c r="H269" s="75" t="s">
        <v>86</v>
      </c>
      <c r="I269" s="75"/>
    </row>
    <row r="270" spans="1:9" s="76" customFormat="1" ht="12" customHeight="1">
      <c r="A270" s="8" t="str">
        <f>INDEX(master1!$A$10:$A$24,MATCH('KSB1 - Postings'!E270,master1!$C$10:$C$24,0))</f>
        <v>MAINTE</v>
      </c>
      <c r="B270" s="9" t="str">
        <f>VLOOKUP(E270,master1!$C$9:$E$24,3,0)</f>
        <v>Joaquin P</v>
      </c>
      <c r="C270" s="8" t="str">
        <f>VLOOKUP(F270,master2!$B$1:$C$24,2,0)</f>
        <v>SPARE PARTS</v>
      </c>
      <c r="D270" s="73">
        <v>1</v>
      </c>
      <c r="E270" s="74" t="s">
        <v>54</v>
      </c>
      <c r="F270" s="73" t="s">
        <v>136</v>
      </c>
      <c r="G270" s="106">
        <v>685.45</v>
      </c>
      <c r="H270" s="75" t="s">
        <v>86</v>
      </c>
      <c r="I270" s="75"/>
    </row>
    <row r="271" spans="1:9" s="76" customFormat="1" ht="12" customHeight="1">
      <c r="A271" s="8" t="str">
        <f>INDEX(master1!$A$10:$A$24,MATCH('KSB1 - Postings'!E271,master1!$C$10:$C$24,0))</f>
        <v>MAINTE</v>
      </c>
      <c r="B271" s="9" t="str">
        <f>VLOOKUP(E271,master1!$C$9:$E$24,3,0)</f>
        <v>Joaquin P</v>
      </c>
      <c r="C271" s="8" t="str">
        <f>VLOOKUP(F271,master2!$B$1:$C$24,2,0)</f>
        <v>SPARE PARTS</v>
      </c>
      <c r="D271" s="73">
        <v>1</v>
      </c>
      <c r="E271" s="74" t="s">
        <v>54</v>
      </c>
      <c r="F271" s="73" t="s">
        <v>136</v>
      </c>
      <c r="G271" s="106">
        <v>17.21</v>
      </c>
      <c r="H271" s="75" t="s">
        <v>86</v>
      </c>
      <c r="I271" s="75"/>
    </row>
    <row r="272" spans="1:9" s="76" customFormat="1" ht="12" customHeight="1">
      <c r="A272" s="8" t="str">
        <f>INDEX(master1!$A$10:$A$24,MATCH('KSB1 - Postings'!E272,master1!$C$10:$C$24,0))</f>
        <v>MAINTE</v>
      </c>
      <c r="B272" s="9" t="str">
        <f>VLOOKUP(E272,master1!$C$9:$E$24,3,0)</f>
        <v>Joaquin P</v>
      </c>
      <c r="C272" s="8" t="str">
        <f>VLOOKUP(F272,master2!$B$1:$C$24,2,0)</f>
        <v>SPARE PARTS</v>
      </c>
      <c r="D272" s="73">
        <v>1</v>
      </c>
      <c r="E272" s="74" t="s">
        <v>54</v>
      </c>
      <c r="F272" s="73" t="s">
        <v>136</v>
      </c>
      <c r="G272" s="106">
        <v>19.95</v>
      </c>
      <c r="H272" s="75" t="s">
        <v>86</v>
      </c>
      <c r="I272" s="75"/>
    </row>
    <row r="273" spans="1:9" s="76" customFormat="1" ht="12" customHeight="1">
      <c r="A273" s="8" t="str">
        <f>INDEX(master1!$A$10:$A$24,MATCH('KSB1 - Postings'!E273,master1!$C$10:$C$24,0))</f>
        <v>MAINTE</v>
      </c>
      <c r="B273" s="9" t="str">
        <f>VLOOKUP(E273,master1!$C$9:$E$24,3,0)</f>
        <v>Joaquin P</v>
      </c>
      <c r="C273" s="8" t="str">
        <f>VLOOKUP(F273,master2!$B$1:$C$24,2,0)</f>
        <v>SPARE PARTS</v>
      </c>
      <c r="D273" s="73">
        <v>1</v>
      </c>
      <c r="E273" s="74" t="s">
        <v>54</v>
      </c>
      <c r="F273" s="73" t="s">
        <v>136</v>
      </c>
      <c r="G273" s="106">
        <v>21.645</v>
      </c>
      <c r="H273" s="75" t="s">
        <v>86</v>
      </c>
      <c r="I273" s="75"/>
    </row>
    <row r="274" spans="1:9" s="76" customFormat="1" ht="12" customHeight="1">
      <c r="A274" s="8" t="str">
        <f>INDEX(master1!$A$10:$A$24,MATCH('KSB1 - Postings'!E274,master1!$C$10:$C$24,0))</f>
        <v>MAINTE</v>
      </c>
      <c r="B274" s="9" t="str">
        <f>VLOOKUP(E274,master1!$C$9:$E$24,3,0)</f>
        <v>Joaquin P</v>
      </c>
      <c r="C274" s="8" t="str">
        <f>VLOOKUP(F274,master2!$B$1:$C$24,2,0)</f>
        <v>SPARE PARTS</v>
      </c>
      <c r="D274" s="73">
        <v>1</v>
      </c>
      <c r="E274" s="74" t="s">
        <v>54</v>
      </c>
      <c r="F274" s="73" t="s">
        <v>136</v>
      </c>
      <c r="G274" s="106">
        <v>99.974999999999994</v>
      </c>
      <c r="H274" s="75" t="s">
        <v>86</v>
      </c>
      <c r="I274" s="75"/>
    </row>
    <row r="275" spans="1:9" s="76" customFormat="1" ht="12" customHeight="1">
      <c r="A275" s="8" t="str">
        <f>INDEX(master1!$A$10:$A$24,MATCH('KSB1 - Postings'!E275,master1!$C$10:$C$24,0))</f>
        <v>MAINTE</v>
      </c>
      <c r="B275" s="9" t="str">
        <f>VLOOKUP(E275,master1!$C$9:$E$24,3,0)</f>
        <v>Joaquin P</v>
      </c>
      <c r="C275" s="8" t="str">
        <f>VLOOKUP(F275,master2!$B$1:$C$24,2,0)</f>
        <v>SPARE PARTS</v>
      </c>
      <c r="D275" s="73">
        <v>1</v>
      </c>
      <c r="E275" s="74" t="s">
        <v>54</v>
      </c>
      <c r="F275" s="73" t="s">
        <v>136</v>
      </c>
      <c r="G275" s="106">
        <v>9.68</v>
      </c>
      <c r="H275" s="75" t="s">
        <v>86</v>
      </c>
      <c r="I275" s="75"/>
    </row>
    <row r="276" spans="1:9" s="76" customFormat="1" ht="12" customHeight="1">
      <c r="A276" s="8" t="str">
        <f>INDEX(master1!$A$10:$A$24,MATCH('KSB1 - Postings'!E276,master1!$C$10:$C$24,0))</f>
        <v>MAINTE</v>
      </c>
      <c r="B276" s="9" t="str">
        <f>VLOOKUP(E276,master1!$C$9:$E$24,3,0)</f>
        <v>Joaquin P</v>
      </c>
      <c r="C276" s="8" t="str">
        <f>VLOOKUP(F276,master2!$B$1:$C$24,2,0)</f>
        <v>SPARE PARTS</v>
      </c>
      <c r="D276" s="73">
        <v>1</v>
      </c>
      <c r="E276" s="74" t="s">
        <v>54</v>
      </c>
      <c r="F276" s="73" t="s">
        <v>136</v>
      </c>
      <c r="G276" s="106">
        <v>9.5</v>
      </c>
      <c r="H276" s="75" t="s">
        <v>86</v>
      </c>
      <c r="I276" s="75"/>
    </row>
    <row r="277" spans="1:9" s="76" customFormat="1" ht="12" customHeight="1">
      <c r="A277" s="8" t="str">
        <f>INDEX(master1!$A$10:$A$24,MATCH('KSB1 - Postings'!E277,master1!$C$10:$C$24,0))</f>
        <v>MAINTE</v>
      </c>
      <c r="B277" s="9" t="str">
        <f>VLOOKUP(E277,master1!$C$9:$E$24,3,0)</f>
        <v>Joaquin P</v>
      </c>
      <c r="C277" s="8" t="str">
        <f>VLOOKUP(F277,master2!$B$1:$C$24,2,0)</f>
        <v>SPARE PARTS</v>
      </c>
      <c r="D277" s="73">
        <v>1</v>
      </c>
      <c r="E277" s="74" t="s">
        <v>54</v>
      </c>
      <c r="F277" s="73" t="s">
        <v>136</v>
      </c>
      <c r="G277" s="106">
        <v>63.58</v>
      </c>
      <c r="H277" s="75" t="s">
        <v>86</v>
      </c>
      <c r="I277" s="75"/>
    </row>
    <row r="278" spans="1:9" s="76" customFormat="1" ht="12" customHeight="1">
      <c r="A278" s="8" t="str">
        <f>INDEX(master1!$A$10:$A$24,MATCH('KSB1 - Postings'!E278,master1!$C$10:$C$24,0))</f>
        <v>MAINTE</v>
      </c>
      <c r="B278" s="9" t="str">
        <f>VLOOKUP(E278,master1!$C$9:$E$24,3,0)</f>
        <v>Joaquin P</v>
      </c>
      <c r="C278" s="8" t="str">
        <f>VLOOKUP(F278,master2!$B$1:$C$24,2,0)</f>
        <v>SPARE PARTS</v>
      </c>
      <c r="D278" s="73">
        <v>1</v>
      </c>
      <c r="E278" s="74" t="s">
        <v>54</v>
      </c>
      <c r="F278" s="73" t="s">
        <v>136</v>
      </c>
      <c r="G278" s="106">
        <v>89.944999999999993</v>
      </c>
      <c r="H278" s="75" t="s">
        <v>86</v>
      </c>
      <c r="I278" s="75"/>
    </row>
    <row r="279" spans="1:9" s="76" customFormat="1" ht="12" customHeight="1">
      <c r="A279" s="8" t="str">
        <f>INDEX(master1!$A$10:$A$24,MATCH('KSB1 - Postings'!E279,master1!$C$10:$C$24,0))</f>
        <v>MAINTE</v>
      </c>
      <c r="B279" s="9" t="str">
        <f>VLOOKUP(E279,master1!$C$9:$E$24,3,0)</f>
        <v>Joaquin P</v>
      </c>
      <c r="C279" s="8" t="str">
        <f>VLOOKUP(F279,master2!$B$1:$C$24,2,0)</f>
        <v>SPARE PARTS</v>
      </c>
      <c r="D279" s="73">
        <v>1</v>
      </c>
      <c r="E279" s="74" t="s">
        <v>54</v>
      </c>
      <c r="F279" s="73" t="s">
        <v>136</v>
      </c>
      <c r="G279" s="106">
        <v>350.21499999999997</v>
      </c>
      <c r="H279" s="75" t="s">
        <v>86</v>
      </c>
      <c r="I279" s="75"/>
    </row>
    <row r="280" spans="1:9" s="76" customFormat="1" ht="12" customHeight="1">
      <c r="A280" s="8" t="str">
        <f>INDEX(master1!$A$10:$A$24,MATCH('KSB1 - Postings'!E280,master1!$C$10:$C$24,0))</f>
        <v>MAINTE</v>
      </c>
      <c r="B280" s="9" t="str">
        <f>VLOOKUP(E280,master1!$C$9:$E$24,3,0)</f>
        <v>Joaquin P</v>
      </c>
      <c r="C280" s="8" t="str">
        <f>VLOOKUP(F280,master2!$B$1:$C$24,2,0)</f>
        <v>SPARE PARTS</v>
      </c>
      <c r="D280" s="73">
        <v>1</v>
      </c>
      <c r="E280" s="74" t="s">
        <v>54</v>
      </c>
      <c r="F280" s="73" t="s">
        <v>136</v>
      </c>
      <c r="G280" s="106">
        <v>198.84</v>
      </c>
      <c r="H280" s="75" t="s">
        <v>86</v>
      </c>
      <c r="I280" s="75"/>
    </row>
    <row r="281" spans="1:9" s="76" customFormat="1" ht="12" customHeight="1">
      <c r="A281" s="8" t="str">
        <f>INDEX(master1!$A$10:$A$24,MATCH('KSB1 - Postings'!E281,master1!$C$10:$C$24,0))</f>
        <v>MAINTE</v>
      </c>
      <c r="B281" s="9" t="str">
        <f>VLOOKUP(E281,master1!$C$9:$E$24,3,0)</f>
        <v>Joaquin P</v>
      </c>
      <c r="C281" s="8" t="str">
        <f>VLOOKUP(F281,master2!$B$1:$C$24,2,0)</f>
        <v>SPARE PARTS</v>
      </c>
      <c r="D281" s="73">
        <v>1</v>
      </c>
      <c r="E281" s="74" t="s">
        <v>54</v>
      </c>
      <c r="F281" s="73" t="s">
        <v>136</v>
      </c>
      <c r="G281" s="106">
        <v>985</v>
      </c>
      <c r="H281" s="75" t="s">
        <v>86</v>
      </c>
      <c r="I281" s="75"/>
    </row>
    <row r="282" spans="1:9" s="76" customFormat="1" ht="12" customHeight="1">
      <c r="A282" s="8" t="str">
        <f>INDEX(master1!$A$10:$A$24,MATCH('KSB1 - Postings'!E282,master1!$C$10:$C$24,0))</f>
        <v>MAINTE</v>
      </c>
      <c r="B282" s="9" t="str">
        <f>VLOOKUP(E282,master1!$C$9:$E$24,3,0)</f>
        <v>Joaquin P</v>
      </c>
      <c r="C282" s="8" t="str">
        <f>VLOOKUP(F282,master2!$B$1:$C$24,2,0)</f>
        <v>SPARE PARTS</v>
      </c>
      <c r="D282" s="73">
        <v>1</v>
      </c>
      <c r="E282" s="74" t="s">
        <v>54</v>
      </c>
      <c r="F282" s="73" t="s">
        <v>136</v>
      </c>
      <c r="G282" s="106">
        <v>86.685000000000002</v>
      </c>
      <c r="H282" s="75" t="s">
        <v>86</v>
      </c>
      <c r="I282" s="75"/>
    </row>
    <row r="283" spans="1:9" s="76" customFormat="1" ht="12" customHeight="1">
      <c r="A283" s="8" t="str">
        <f>INDEX(master1!$A$10:$A$24,MATCH('KSB1 - Postings'!E283,master1!$C$10:$C$24,0))</f>
        <v>MAINTE</v>
      </c>
      <c r="B283" s="9" t="str">
        <f>VLOOKUP(E283,master1!$C$9:$E$24,3,0)</f>
        <v>Joaquin P</v>
      </c>
      <c r="C283" s="8" t="str">
        <f>VLOOKUP(F283,master2!$B$1:$C$24,2,0)</f>
        <v>SPARE PARTS</v>
      </c>
      <c r="D283" s="73">
        <v>1</v>
      </c>
      <c r="E283" s="74" t="s">
        <v>54</v>
      </c>
      <c r="F283" s="73" t="s">
        <v>136</v>
      </c>
      <c r="G283" s="106">
        <v>63.58</v>
      </c>
      <c r="H283" s="75" t="s">
        <v>86</v>
      </c>
      <c r="I283" s="75"/>
    </row>
    <row r="284" spans="1:9" s="76" customFormat="1" ht="12" customHeight="1">
      <c r="A284" s="8" t="str">
        <f>INDEX(master1!$A$10:$A$24,MATCH('KSB1 - Postings'!E284,master1!$C$10:$C$24,0))</f>
        <v>MAINTE</v>
      </c>
      <c r="B284" s="9" t="str">
        <f>VLOOKUP(E284,master1!$C$9:$E$24,3,0)</f>
        <v>Joaquin P</v>
      </c>
      <c r="C284" s="8" t="str">
        <f>VLOOKUP(F284,master2!$B$1:$C$24,2,0)</f>
        <v>SPARE PARTS</v>
      </c>
      <c r="D284" s="73">
        <v>1</v>
      </c>
      <c r="E284" s="74" t="s">
        <v>54</v>
      </c>
      <c r="F284" s="73" t="s">
        <v>136</v>
      </c>
      <c r="G284" s="106">
        <v>150.10499999999999</v>
      </c>
      <c r="H284" s="75" t="s">
        <v>86</v>
      </c>
      <c r="I284" s="75"/>
    </row>
    <row r="285" spans="1:9" s="76" customFormat="1" ht="12" customHeight="1">
      <c r="A285" s="8" t="str">
        <f>INDEX(master1!$A$10:$A$24,MATCH('KSB1 - Postings'!E285,master1!$C$10:$C$24,0))</f>
        <v>MAINTE</v>
      </c>
      <c r="B285" s="9" t="str">
        <f>VLOOKUP(E285,master1!$C$9:$E$24,3,0)</f>
        <v>Joaquin P</v>
      </c>
      <c r="C285" s="8" t="str">
        <f>VLOOKUP(F285,master2!$B$1:$C$24,2,0)</f>
        <v>SPARE PARTS</v>
      </c>
      <c r="D285" s="73">
        <v>1</v>
      </c>
      <c r="E285" s="74" t="s">
        <v>54</v>
      </c>
      <c r="F285" s="73" t="s">
        <v>136</v>
      </c>
      <c r="G285" s="106">
        <v>257.06</v>
      </c>
      <c r="H285" s="75" t="s">
        <v>86</v>
      </c>
      <c r="I285" s="75"/>
    </row>
    <row r="286" spans="1:9" s="76" customFormat="1" ht="12" customHeight="1">
      <c r="A286" s="8" t="str">
        <f>INDEX(master1!$A$10:$A$24,MATCH('KSB1 - Postings'!E286,master1!$C$10:$C$24,0))</f>
        <v>MAINTE</v>
      </c>
      <c r="B286" s="9" t="str">
        <f>VLOOKUP(E286,master1!$C$9:$E$24,3,0)</f>
        <v>Joaquin P</v>
      </c>
      <c r="C286" s="8" t="str">
        <f>VLOOKUP(F286,master2!$B$1:$C$24,2,0)</f>
        <v>SPARE PARTS</v>
      </c>
      <c r="D286" s="73">
        <v>1</v>
      </c>
      <c r="E286" s="74" t="s">
        <v>54</v>
      </c>
      <c r="F286" s="73" t="s">
        <v>136</v>
      </c>
      <c r="G286" s="106">
        <v>2652.49</v>
      </c>
      <c r="H286" s="75" t="s">
        <v>86</v>
      </c>
      <c r="I286" s="75"/>
    </row>
    <row r="287" spans="1:9" s="76" customFormat="1" ht="12" customHeight="1">
      <c r="A287" s="8" t="str">
        <f>INDEX(master1!$A$10:$A$24,MATCH('KSB1 - Postings'!E287,master1!$C$10:$C$24,0))</f>
        <v>MAINTE</v>
      </c>
      <c r="B287" s="9" t="str">
        <f>VLOOKUP(E287,master1!$C$9:$E$24,3,0)</f>
        <v>Joaquin P</v>
      </c>
      <c r="C287" s="8" t="str">
        <f>VLOOKUP(F287,master2!$B$1:$C$24,2,0)</f>
        <v>SPARE PARTS</v>
      </c>
      <c r="D287" s="73">
        <v>1</v>
      </c>
      <c r="E287" s="74" t="s">
        <v>54</v>
      </c>
      <c r="F287" s="73" t="s">
        <v>136</v>
      </c>
      <c r="G287" s="106">
        <v>17.559999999999999</v>
      </c>
      <c r="H287" s="75" t="s">
        <v>86</v>
      </c>
      <c r="I287" s="75"/>
    </row>
    <row r="288" spans="1:9" s="76" customFormat="1" ht="12" customHeight="1">
      <c r="A288" s="8" t="str">
        <f>INDEX(master1!$A$10:$A$24,MATCH('KSB1 - Postings'!E288,master1!$C$10:$C$24,0))</f>
        <v>MAINTE</v>
      </c>
      <c r="B288" s="9" t="str">
        <f>VLOOKUP(E288,master1!$C$9:$E$24,3,0)</f>
        <v>Joaquin P</v>
      </c>
      <c r="C288" s="8" t="str">
        <f>VLOOKUP(F288,master2!$B$1:$C$24,2,0)</f>
        <v>SPARE PARTS</v>
      </c>
      <c r="D288" s="73">
        <v>1</v>
      </c>
      <c r="E288" s="74" t="s">
        <v>54</v>
      </c>
      <c r="F288" s="73" t="s">
        <v>136</v>
      </c>
      <c r="G288" s="106">
        <v>856.81500000000005</v>
      </c>
      <c r="H288" s="75" t="s">
        <v>86</v>
      </c>
      <c r="I288" s="75"/>
    </row>
    <row r="289" spans="1:9" s="76" customFormat="1" ht="12" customHeight="1">
      <c r="A289" s="8" t="str">
        <f>INDEX(master1!$A$10:$A$24,MATCH('KSB1 - Postings'!E289,master1!$C$10:$C$24,0))</f>
        <v>MAINTE</v>
      </c>
      <c r="B289" s="9" t="str">
        <f>VLOOKUP(E289,master1!$C$9:$E$24,3,0)</f>
        <v>Joaquin P</v>
      </c>
      <c r="C289" s="8" t="str">
        <f>VLOOKUP(F289,master2!$B$1:$C$24,2,0)</f>
        <v>SPARE PARTS</v>
      </c>
      <c r="D289" s="73">
        <v>1</v>
      </c>
      <c r="E289" s="74" t="s">
        <v>54</v>
      </c>
      <c r="F289" s="73" t="s">
        <v>136</v>
      </c>
      <c r="G289" s="106">
        <v>22.344999999999999</v>
      </c>
      <c r="H289" s="75" t="s">
        <v>86</v>
      </c>
      <c r="I289" s="75"/>
    </row>
    <row r="290" spans="1:9" s="76" customFormat="1" ht="12" customHeight="1">
      <c r="A290" s="8" t="str">
        <f>INDEX(master1!$A$10:$A$24,MATCH('KSB1 - Postings'!E290,master1!$C$10:$C$24,0))</f>
        <v>MAINTE</v>
      </c>
      <c r="B290" s="9" t="str">
        <f>VLOOKUP(E290,master1!$C$9:$E$24,3,0)</f>
        <v>Joaquin P</v>
      </c>
      <c r="C290" s="8" t="str">
        <f>VLOOKUP(F290,master2!$B$1:$C$24,2,0)</f>
        <v>SPARE PARTS</v>
      </c>
      <c r="D290" s="73">
        <v>1</v>
      </c>
      <c r="E290" s="74" t="s">
        <v>54</v>
      </c>
      <c r="F290" s="73" t="s">
        <v>136</v>
      </c>
      <c r="G290" s="106">
        <v>968.65</v>
      </c>
      <c r="H290" s="75" t="s">
        <v>86</v>
      </c>
      <c r="I290" s="75"/>
    </row>
    <row r="291" spans="1:9" s="76" customFormat="1" ht="12" customHeight="1">
      <c r="A291" s="8" t="str">
        <f>INDEX(master1!$A$10:$A$24,MATCH('KSB1 - Postings'!E291,master1!$C$10:$C$24,0))</f>
        <v>MAINTE</v>
      </c>
      <c r="B291" s="9" t="str">
        <f>VLOOKUP(E291,master1!$C$9:$E$24,3,0)</f>
        <v>Joaquin P</v>
      </c>
      <c r="C291" s="8" t="str">
        <f>VLOOKUP(F291,master2!$B$1:$C$24,2,0)</f>
        <v>SPARE PARTS</v>
      </c>
      <c r="D291" s="73">
        <v>1</v>
      </c>
      <c r="E291" s="74" t="s">
        <v>54</v>
      </c>
      <c r="F291" s="73" t="s">
        <v>136</v>
      </c>
      <c r="G291" s="106">
        <v>26.45</v>
      </c>
      <c r="H291" s="75" t="s">
        <v>86</v>
      </c>
      <c r="I291" s="75"/>
    </row>
    <row r="292" spans="1:9" s="76" customFormat="1" ht="12" customHeight="1">
      <c r="A292" s="8" t="str">
        <f>INDEX(master1!$A$10:$A$24,MATCH('KSB1 - Postings'!E292,master1!$C$10:$C$24,0))</f>
        <v>MAINTE</v>
      </c>
      <c r="B292" s="9" t="str">
        <f>VLOOKUP(E292,master1!$C$9:$E$24,3,0)</f>
        <v>Joaquin P</v>
      </c>
      <c r="C292" s="8" t="str">
        <f>VLOOKUP(F292,master2!$B$1:$C$24,2,0)</f>
        <v>SPARE PARTS</v>
      </c>
      <c r="D292" s="73">
        <v>1</v>
      </c>
      <c r="E292" s="74" t="s">
        <v>54</v>
      </c>
      <c r="F292" s="73" t="s">
        <v>136</v>
      </c>
      <c r="G292" s="106">
        <v>1239.18</v>
      </c>
      <c r="H292" s="75" t="s">
        <v>86</v>
      </c>
      <c r="I292" s="75"/>
    </row>
    <row r="293" spans="1:9" s="76" customFormat="1" ht="12" customHeight="1">
      <c r="A293" s="8" t="str">
        <f>INDEX(master1!$A$10:$A$24,MATCH('KSB1 - Postings'!E293,master1!$C$10:$C$24,0))</f>
        <v>MAINTE</v>
      </c>
      <c r="B293" s="9" t="str">
        <f>VLOOKUP(E293,master1!$C$9:$E$24,3,0)</f>
        <v>Joaquin P</v>
      </c>
      <c r="C293" s="8" t="str">
        <f>VLOOKUP(F293,master2!$B$1:$C$24,2,0)</f>
        <v>SPARE PARTS</v>
      </c>
      <c r="D293" s="73">
        <v>1</v>
      </c>
      <c r="E293" s="74" t="s">
        <v>54</v>
      </c>
      <c r="F293" s="73" t="s">
        <v>136</v>
      </c>
      <c r="G293" s="106">
        <v>116.345</v>
      </c>
      <c r="H293" s="75" t="s">
        <v>86</v>
      </c>
      <c r="I293" s="75"/>
    </row>
    <row r="294" spans="1:9" s="76" customFormat="1" ht="12" customHeight="1">
      <c r="A294" s="8" t="str">
        <f>INDEX(master1!$A$10:$A$24,MATCH('KSB1 - Postings'!E294,master1!$C$10:$C$24,0))</f>
        <v>MAINTE</v>
      </c>
      <c r="B294" s="9" t="str">
        <f>VLOOKUP(E294,master1!$C$9:$E$24,3,0)</f>
        <v>Joaquin P</v>
      </c>
      <c r="C294" s="8" t="str">
        <f>VLOOKUP(F294,master2!$B$1:$C$24,2,0)</f>
        <v>SPARE PARTS</v>
      </c>
      <c r="D294" s="73">
        <v>1</v>
      </c>
      <c r="E294" s="74" t="s">
        <v>54</v>
      </c>
      <c r="F294" s="73" t="s">
        <v>136</v>
      </c>
      <c r="G294" s="106">
        <v>86.83</v>
      </c>
      <c r="H294" s="75" t="s">
        <v>86</v>
      </c>
      <c r="I294" s="75"/>
    </row>
    <row r="295" spans="1:9" s="76" customFormat="1" ht="12" customHeight="1">
      <c r="A295" s="8" t="str">
        <f>INDEX(master1!$A$10:$A$24,MATCH('KSB1 - Postings'!E295,master1!$C$10:$C$24,0))</f>
        <v>MAINTE</v>
      </c>
      <c r="B295" s="9" t="str">
        <f>VLOOKUP(E295,master1!$C$9:$E$24,3,0)</f>
        <v>Joaquin P</v>
      </c>
      <c r="C295" s="8" t="str">
        <f>VLOOKUP(F295,master2!$B$1:$C$24,2,0)</f>
        <v>SPARE PARTS</v>
      </c>
      <c r="D295" s="73">
        <v>1</v>
      </c>
      <c r="E295" s="74" t="s">
        <v>54</v>
      </c>
      <c r="F295" s="73" t="s">
        <v>136</v>
      </c>
      <c r="G295" s="106">
        <v>11.07</v>
      </c>
      <c r="H295" s="75" t="s">
        <v>86</v>
      </c>
      <c r="I295" s="75"/>
    </row>
    <row r="296" spans="1:9" s="76" customFormat="1" ht="12" customHeight="1">
      <c r="A296" s="8" t="str">
        <f>INDEX(master1!$A$10:$A$24,MATCH('KSB1 - Postings'!E296,master1!$C$10:$C$24,0))</f>
        <v>MAINTE</v>
      </c>
      <c r="B296" s="9" t="str">
        <f>VLOOKUP(E296,master1!$C$9:$E$24,3,0)</f>
        <v>Joaquin P</v>
      </c>
      <c r="C296" s="8" t="str">
        <f>VLOOKUP(F296,master2!$B$1:$C$24,2,0)</f>
        <v>SPARE PARTS</v>
      </c>
      <c r="D296" s="73">
        <v>1</v>
      </c>
      <c r="E296" s="74" t="s">
        <v>54</v>
      </c>
      <c r="F296" s="73" t="s">
        <v>136</v>
      </c>
      <c r="G296" s="106">
        <v>26.91</v>
      </c>
      <c r="H296" s="75" t="s">
        <v>86</v>
      </c>
      <c r="I296" s="75"/>
    </row>
    <row r="297" spans="1:9" s="76" customFormat="1" ht="12" customHeight="1">
      <c r="A297" s="8" t="str">
        <f>INDEX(master1!$A$10:$A$24,MATCH('KSB1 - Postings'!E297,master1!$C$10:$C$24,0))</f>
        <v>MAINTE</v>
      </c>
      <c r="B297" s="9" t="str">
        <f>VLOOKUP(E297,master1!$C$9:$E$24,3,0)</f>
        <v>Joaquin P</v>
      </c>
      <c r="C297" s="8" t="str">
        <f>VLOOKUP(F297,master2!$B$1:$C$24,2,0)</f>
        <v>SPARE PARTS</v>
      </c>
      <c r="D297" s="73">
        <v>1</v>
      </c>
      <c r="E297" s="74" t="s">
        <v>54</v>
      </c>
      <c r="F297" s="73" t="s">
        <v>136</v>
      </c>
      <c r="G297" s="106">
        <v>23.72</v>
      </c>
      <c r="H297" s="75" t="s">
        <v>86</v>
      </c>
      <c r="I297" s="75"/>
    </row>
    <row r="298" spans="1:9" s="76" customFormat="1" ht="12" customHeight="1">
      <c r="A298" s="8" t="str">
        <f>INDEX(master1!$A$10:$A$24,MATCH('KSB1 - Postings'!E298,master1!$C$10:$C$24,0))</f>
        <v>MAINTE</v>
      </c>
      <c r="B298" s="9" t="str">
        <f>VLOOKUP(E298,master1!$C$9:$E$24,3,0)</f>
        <v>Joaquin P</v>
      </c>
      <c r="C298" s="8" t="str">
        <f>VLOOKUP(F298,master2!$B$1:$C$24,2,0)</f>
        <v>SPARE PARTS</v>
      </c>
      <c r="D298" s="73">
        <v>1</v>
      </c>
      <c r="E298" s="74" t="s">
        <v>54</v>
      </c>
      <c r="F298" s="73" t="s">
        <v>136</v>
      </c>
      <c r="G298" s="106">
        <v>86.685000000000002</v>
      </c>
      <c r="H298" s="75" t="s">
        <v>86</v>
      </c>
      <c r="I298" s="75"/>
    </row>
    <row r="299" spans="1:9" s="76" customFormat="1" ht="12" customHeight="1">
      <c r="A299" s="8" t="str">
        <f>INDEX(master1!$A$10:$A$24,MATCH('KSB1 - Postings'!E299,master1!$C$10:$C$24,0))</f>
        <v>MAINTE</v>
      </c>
      <c r="B299" s="9" t="str">
        <f>VLOOKUP(E299,master1!$C$9:$E$24,3,0)</f>
        <v>Joaquin P</v>
      </c>
      <c r="C299" s="8" t="str">
        <f>VLOOKUP(F299,master2!$B$1:$C$24,2,0)</f>
        <v>SPARE PARTS</v>
      </c>
      <c r="D299" s="73">
        <v>1</v>
      </c>
      <c r="E299" s="74" t="s">
        <v>54</v>
      </c>
      <c r="F299" s="73" t="s">
        <v>136</v>
      </c>
      <c r="G299" s="106">
        <v>198.84</v>
      </c>
      <c r="H299" s="75" t="s">
        <v>86</v>
      </c>
      <c r="I299" s="75"/>
    </row>
    <row r="300" spans="1:9" s="76" customFormat="1" ht="12" customHeight="1">
      <c r="A300" s="8" t="str">
        <f>INDEX(master1!$A$10:$A$24,MATCH('KSB1 - Postings'!E300,master1!$C$10:$C$24,0))</f>
        <v>MAINTE</v>
      </c>
      <c r="B300" s="9" t="str">
        <f>VLOOKUP(E300,master1!$C$9:$E$24,3,0)</f>
        <v>Joaquin P</v>
      </c>
      <c r="C300" s="8" t="str">
        <f>VLOOKUP(F300,master2!$B$1:$C$24,2,0)</f>
        <v>SPARE PARTS</v>
      </c>
      <c r="D300" s="73">
        <v>1</v>
      </c>
      <c r="E300" s="74" t="s">
        <v>54</v>
      </c>
      <c r="F300" s="73" t="s">
        <v>136</v>
      </c>
      <c r="G300" s="106">
        <v>17.8</v>
      </c>
      <c r="H300" s="75" t="s">
        <v>86</v>
      </c>
      <c r="I300" s="75"/>
    </row>
    <row r="301" spans="1:9" s="76" customFormat="1" ht="12" customHeight="1">
      <c r="A301" s="8" t="str">
        <f>INDEX(master1!$A$10:$A$24,MATCH('KSB1 - Postings'!E301,master1!$C$10:$C$24,0))</f>
        <v>MAINTE</v>
      </c>
      <c r="B301" s="9" t="str">
        <f>VLOOKUP(E301,master1!$C$9:$E$24,3,0)</f>
        <v>Joaquin P</v>
      </c>
      <c r="C301" s="8" t="str">
        <f>VLOOKUP(F301,master2!$B$1:$C$24,2,0)</f>
        <v>SPARE PARTS</v>
      </c>
      <c r="D301" s="73">
        <v>1</v>
      </c>
      <c r="E301" s="74" t="s">
        <v>54</v>
      </c>
      <c r="F301" s="73" t="s">
        <v>136</v>
      </c>
      <c r="G301" s="106">
        <v>14.07</v>
      </c>
      <c r="H301" s="75" t="s">
        <v>86</v>
      </c>
      <c r="I301" s="75"/>
    </row>
    <row r="302" spans="1:9" s="76" customFormat="1" ht="12" customHeight="1">
      <c r="A302" s="8" t="str">
        <f>INDEX(master1!$A$10:$A$24,MATCH('KSB1 - Postings'!E302,master1!$C$10:$C$24,0))</f>
        <v>MAINTE</v>
      </c>
      <c r="B302" s="9" t="str">
        <f>VLOOKUP(E302,master1!$C$9:$E$24,3,0)</f>
        <v>Joaquin P</v>
      </c>
      <c r="C302" s="8" t="str">
        <f>VLOOKUP(F302,master2!$B$1:$C$24,2,0)</f>
        <v>SPARE PARTS</v>
      </c>
      <c r="D302" s="73">
        <v>1</v>
      </c>
      <c r="E302" s="74" t="s">
        <v>54</v>
      </c>
      <c r="F302" s="73" t="s">
        <v>136</v>
      </c>
      <c r="G302" s="106">
        <v>4617.5950000000003</v>
      </c>
      <c r="H302" s="75" t="s">
        <v>86</v>
      </c>
      <c r="I302" s="75"/>
    </row>
    <row r="303" spans="1:9" s="76" customFormat="1" ht="12" customHeight="1">
      <c r="A303" s="8" t="str">
        <f>INDEX(master1!$A$10:$A$24,MATCH('KSB1 - Postings'!E303,master1!$C$10:$C$24,0))</f>
        <v>MAINTE</v>
      </c>
      <c r="B303" s="9" t="str">
        <f>VLOOKUP(E303,master1!$C$9:$E$24,3,0)</f>
        <v>Joaquin P</v>
      </c>
      <c r="C303" s="8" t="str">
        <f>VLOOKUP(F303,master2!$B$1:$C$24,2,0)</f>
        <v>SPARE PARTS</v>
      </c>
      <c r="D303" s="73">
        <v>1</v>
      </c>
      <c r="E303" s="74" t="s">
        <v>54</v>
      </c>
      <c r="F303" s="73" t="s">
        <v>136</v>
      </c>
      <c r="G303" s="106">
        <v>30.105</v>
      </c>
      <c r="H303" s="75" t="s">
        <v>86</v>
      </c>
      <c r="I303" s="75"/>
    </row>
    <row r="304" spans="1:9" s="76" customFormat="1" ht="12" customHeight="1">
      <c r="A304" s="8" t="str">
        <f>INDEX(master1!$A$10:$A$24,MATCH('KSB1 - Postings'!E304,master1!$C$10:$C$24,0))</f>
        <v>MAINTE</v>
      </c>
      <c r="B304" s="9" t="str">
        <f>VLOOKUP(E304,master1!$C$9:$E$24,3,0)</f>
        <v>Joaquin P</v>
      </c>
      <c r="C304" s="8" t="str">
        <f>VLOOKUP(F304,master2!$B$1:$C$24,2,0)</f>
        <v>SPARE PARTS</v>
      </c>
      <c r="D304" s="73">
        <v>1</v>
      </c>
      <c r="E304" s="74" t="s">
        <v>54</v>
      </c>
      <c r="F304" s="73" t="s">
        <v>136</v>
      </c>
      <c r="G304" s="106">
        <v>385</v>
      </c>
      <c r="H304" s="75" t="s">
        <v>86</v>
      </c>
      <c r="I304" s="75"/>
    </row>
    <row r="305" spans="1:9" s="76" customFormat="1" ht="12" customHeight="1">
      <c r="A305" s="8" t="str">
        <f>INDEX(master1!$A$10:$A$24,MATCH('KSB1 - Postings'!E305,master1!$C$10:$C$24,0))</f>
        <v>MAINTE</v>
      </c>
      <c r="B305" s="9" t="str">
        <f>VLOOKUP(E305,master1!$C$9:$E$24,3,0)</f>
        <v>Joaquin P</v>
      </c>
      <c r="C305" s="8" t="str">
        <f>VLOOKUP(F305,master2!$B$1:$C$24,2,0)</f>
        <v>SPARE PARTS</v>
      </c>
      <c r="D305" s="73">
        <v>1</v>
      </c>
      <c r="E305" s="74" t="s">
        <v>54</v>
      </c>
      <c r="F305" s="73" t="s">
        <v>136</v>
      </c>
      <c r="G305" s="106">
        <v>198.845</v>
      </c>
      <c r="H305" s="75" t="s">
        <v>86</v>
      </c>
      <c r="I305" s="75"/>
    </row>
    <row r="306" spans="1:9" s="76" customFormat="1" ht="12" customHeight="1">
      <c r="A306" s="8" t="str">
        <f>INDEX(master1!$A$10:$A$24,MATCH('KSB1 - Postings'!E306,master1!$C$10:$C$24,0))</f>
        <v>MAINTE</v>
      </c>
      <c r="B306" s="9" t="str">
        <f>VLOOKUP(E306,master1!$C$9:$E$24,3,0)</f>
        <v>Joaquin P</v>
      </c>
      <c r="C306" s="8" t="str">
        <f>VLOOKUP(F306,master2!$B$1:$C$24,2,0)</f>
        <v>SPARE PARTS</v>
      </c>
      <c r="D306" s="73">
        <v>1</v>
      </c>
      <c r="E306" s="74" t="s">
        <v>54</v>
      </c>
      <c r="F306" s="73" t="s">
        <v>136</v>
      </c>
      <c r="G306" s="106">
        <v>17.559999999999999</v>
      </c>
      <c r="H306" s="75" t="s">
        <v>86</v>
      </c>
      <c r="I306" s="75"/>
    </row>
    <row r="307" spans="1:9" s="76" customFormat="1" ht="12" customHeight="1">
      <c r="A307" s="8" t="str">
        <f>INDEX(master1!$A$10:$A$24,MATCH('KSB1 - Postings'!E307,master1!$C$10:$C$24,0))</f>
        <v>MAINTE</v>
      </c>
      <c r="B307" s="9" t="str">
        <f>VLOOKUP(E307,master1!$C$9:$E$24,3,0)</f>
        <v>Joaquin P</v>
      </c>
      <c r="C307" s="8" t="str">
        <f>VLOOKUP(F307,master2!$B$1:$C$24,2,0)</f>
        <v>SPARE PARTS</v>
      </c>
      <c r="D307" s="73">
        <v>1</v>
      </c>
      <c r="E307" s="74" t="s">
        <v>54</v>
      </c>
      <c r="F307" s="73" t="s">
        <v>136</v>
      </c>
      <c r="G307" s="106">
        <v>122.345</v>
      </c>
      <c r="H307" s="75" t="s">
        <v>86</v>
      </c>
      <c r="I307" s="75"/>
    </row>
    <row r="308" spans="1:9" s="76" customFormat="1" ht="12" customHeight="1">
      <c r="A308" s="8" t="str">
        <f>INDEX(master1!$A$10:$A$24,MATCH('KSB1 - Postings'!E308,master1!$C$10:$C$24,0))</f>
        <v>MAINTE</v>
      </c>
      <c r="B308" s="9" t="str">
        <f>VLOOKUP(E308,master1!$C$9:$E$24,3,0)</f>
        <v>Joaquin P</v>
      </c>
      <c r="C308" s="8" t="str">
        <f>VLOOKUP(F308,master2!$B$1:$C$24,2,0)</f>
        <v>SPARE PARTS</v>
      </c>
      <c r="D308" s="73">
        <v>1</v>
      </c>
      <c r="E308" s="74" t="s">
        <v>54</v>
      </c>
      <c r="F308" s="73" t="s">
        <v>136</v>
      </c>
      <c r="G308" s="106">
        <v>90.974999999999994</v>
      </c>
      <c r="H308" s="75" t="s">
        <v>86</v>
      </c>
      <c r="I308" s="75"/>
    </row>
    <row r="309" spans="1:9" s="76" customFormat="1" ht="12" customHeight="1">
      <c r="A309" s="8" t="str">
        <f>INDEX(master1!$A$10:$A$24,MATCH('KSB1 - Postings'!E309,master1!$C$10:$C$24,0))</f>
        <v>MAINTE</v>
      </c>
      <c r="B309" s="9" t="str">
        <f>VLOOKUP(E309,master1!$C$9:$E$24,3,0)</f>
        <v>Joaquin P</v>
      </c>
      <c r="C309" s="8" t="str">
        <f>VLOOKUP(F309,master2!$B$1:$C$24,2,0)</f>
        <v>SPARE PARTS</v>
      </c>
      <c r="D309" s="73">
        <v>1</v>
      </c>
      <c r="E309" s="74" t="s">
        <v>54</v>
      </c>
      <c r="F309" s="73" t="s">
        <v>136</v>
      </c>
      <c r="G309" s="106">
        <v>17.565000000000001</v>
      </c>
      <c r="H309" s="75" t="s">
        <v>86</v>
      </c>
      <c r="I309" s="75"/>
    </row>
    <row r="310" spans="1:9" s="76" customFormat="1" ht="12" customHeight="1">
      <c r="A310" s="8" t="str">
        <f>INDEX(master1!$A$10:$A$24,MATCH('KSB1 - Postings'!E310,master1!$C$10:$C$24,0))</f>
        <v>MAINTE</v>
      </c>
      <c r="B310" s="9" t="str">
        <f>VLOOKUP(E310,master1!$C$9:$E$24,3,0)</f>
        <v>Joaquin P</v>
      </c>
      <c r="C310" s="8" t="str">
        <f>VLOOKUP(F310,master2!$B$1:$C$24,2,0)</f>
        <v>SPARE PARTS</v>
      </c>
      <c r="D310" s="73">
        <v>1</v>
      </c>
      <c r="E310" s="74" t="s">
        <v>54</v>
      </c>
      <c r="F310" s="73" t="s">
        <v>136</v>
      </c>
      <c r="G310" s="106">
        <v>17.84</v>
      </c>
      <c r="H310" s="75" t="s">
        <v>86</v>
      </c>
      <c r="I310" s="75"/>
    </row>
    <row r="311" spans="1:9" s="76" customFormat="1" ht="12" customHeight="1">
      <c r="A311" s="8" t="str">
        <f>INDEX(master1!$A$10:$A$24,MATCH('KSB1 - Postings'!E311,master1!$C$10:$C$24,0))</f>
        <v>MAINTE</v>
      </c>
      <c r="B311" s="9" t="str">
        <f>VLOOKUP(E311,master1!$C$9:$E$24,3,0)</f>
        <v>Joaquin P</v>
      </c>
      <c r="C311" s="8" t="str">
        <f>VLOOKUP(F311,master2!$B$1:$C$24,2,0)</f>
        <v>SPARE PARTS</v>
      </c>
      <c r="D311" s="73">
        <v>1</v>
      </c>
      <c r="E311" s="74" t="s">
        <v>54</v>
      </c>
      <c r="F311" s="73" t="s">
        <v>136</v>
      </c>
      <c r="G311" s="106">
        <v>9.6549999999999994</v>
      </c>
      <c r="H311" s="75" t="s">
        <v>86</v>
      </c>
      <c r="I311" s="75"/>
    </row>
    <row r="312" spans="1:9" s="76" customFormat="1" ht="12" customHeight="1">
      <c r="A312" s="8" t="str">
        <f>INDEX(master1!$A$10:$A$24,MATCH('KSB1 - Postings'!E312,master1!$C$10:$C$24,0))</f>
        <v>MAINTE</v>
      </c>
      <c r="B312" s="9" t="str">
        <f>VLOOKUP(E312,master1!$C$9:$E$24,3,0)</f>
        <v>Joaquin P</v>
      </c>
      <c r="C312" s="8" t="str">
        <f>VLOOKUP(F312,master2!$B$1:$C$24,2,0)</f>
        <v>SPARE PARTS</v>
      </c>
      <c r="D312" s="73">
        <v>1</v>
      </c>
      <c r="E312" s="74" t="s">
        <v>54</v>
      </c>
      <c r="F312" s="73" t="s">
        <v>136</v>
      </c>
      <c r="G312" s="106">
        <v>16.704999999999998</v>
      </c>
      <c r="H312" s="75" t="s">
        <v>86</v>
      </c>
      <c r="I312" s="75"/>
    </row>
    <row r="313" spans="1:9" s="76" customFormat="1" ht="12" customHeight="1">
      <c r="A313" s="8" t="str">
        <f>INDEX(master1!$A$10:$A$24,MATCH('KSB1 - Postings'!E313,master1!$C$10:$C$24,0))</f>
        <v>MAINTE</v>
      </c>
      <c r="B313" s="9" t="str">
        <f>VLOOKUP(E313,master1!$C$9:$E$24,3,0)</f>
        <v>Joaquin P</v>
      </c>
      <c r="C313" s="8" t="str">
        <f>VLOOKUP(F313,master2!$B$1:$C$24,2,0)</f>
        <v>SPARE PARTS</v>
      </c>
      <c r="D313" s="73">
        <v>1</v>
      </c>
      <c r="E313" s="74" t="s">
        <v>54</v>
      </c>
      <c r="F313" s="73" t="s">
        <v>136</v>
      </c>
      <c r="G313" s="106">
        <v>229.5</v>
      </c>
      <c r="H313" s="75" t="s">
        <v>86</v>
      </c>
      <c r="I313" s="75"/>
    </row>
    <row r="314" spans="1:9" s="76" customFormat="1" ht="12" customHeight="1">
      <c r="A314" s="8" t="str">
        <f>INDEX(master1!$A$10:$A$24,MATCH('KSB1 - Postings'!E314,master1!$C$10:$C$24,0))</f>
        <v>MAINTE</v>
      </c>
      <c r="B314" s="9" t="str">
        <f>VLOOKUP(E314,master1!$C$9:$E$24,3,0)</f>
        <v>Joaquin P</v>
      </c>
      <c r="C314" s="8" t="str">
        <f>VLOOKUP(F314,master2!$B$1:$C$24,2,0)</f>
        <v>SPARE PARTS</v>
      </c>
      <c r="D314" s="73">
        <v>1</v>
      </c>
      <c r="E314" s="74" t="s">
        <v>54</v>
      </c>
      <c r="F314" s="73" t="s">
        <v>136</v>
      </c>
      <c r="G314" s="106">
        <v>9.5649999999999995</v>
      </c>
      <c r="H314" s="75" t="s">
        <v>86</v>
      </c>
      <c r="I314" s="75"/>
    </row>
    <row r="315" spans="1:9" s="76" customFormat="1" ht="12" customHeight="1">
      <c r="A315" s="8" t="str">
        <f>INDEX(master1!$A$10:$A$24,MATCH('KSB1 - Postings'!E315,master1!$C$10:$C$24,0))</f>
        <v>MAINTE</v>
      </c>
      <c r="B315" s="9" t="str">
        <f>VLOOKUP(E315,master1!$C$9:$E$24,3,0)</f>
        <v>Joaquin P</v>
      </c>
      <c r="C315" s="8" t="str">
        <f>VLOOKUP(F315,master2!$B$1:$C$24,2,0)</f>
        <v>SPARE PARTS</v>
      </c>
      <c r="D315" s="73">
        <v>1</v>
      </c>
      <c r="E315" s="74" t="s">
        <v>54</v>
      </c>
      <c r="F315" s="73" t="s">
        <v>136</v>
      </c>
      <c r="G315" s="106">
        <v>102.5</v>
      </c>
      <c r="H315" s="75" t="s">
        <v>86</v>
      </c>
      <c r="I315" s="75"/>
    </row>
    <row r="316" spans="1:9" s="76" customFormat="1" ht="12" customHeight="1">
      <c r="A316" s="8" t="str">
        <f>INDEX(master1!$A$10:$A$24,MATCH('KSB1 - Postings'!E316,master1!$C$10:$C$24,0))</f>
        <v>MAINTE</v>
      </c>
      <c r="B316" s="9" t="str">
        <f>VLOOKUP(E316,master1!$C$9:$E$24,3,0)</f>
        <v>Joaquin P</v>
      </c>
      <c r="C316" s="8" t="str">
        <f>VLOOKUP(F316,master2!$B$1:$C$24,2,0)</f>
        <v>SPARE PARTS</v>
      </c>
      <c r="D316" s="73">
        <v>1</v>
      </c>
      <c r="E316" s="74" t="s">
        <v>54</v>
      </c>
      <c r="F316" s="73" t="s">
        <v>136</v>
      </c>
      <c r="G316" s="106">
        <v>62.84</v>
      </c>
      <c r="H316" s="75" t="s">
        <v>86</v>
      </c>
      <c r="I316" s="75"/>
    </row>
    <row r="317" spans="1:9" s="76" customFormat="1" ht="12" customHeight="1">
      <c r="A317" s="8" t="str">
        <f>INDEX(master1!$A$10:$A$24,MATCH('KSB1 - Postings'!E317,master1!$C$10:$C$24,0))</f>
        <v>MAINTE</v>
      </c>
      <c r="B317" s="9" t="str">
        <f>VLOOKUP(E317,master1!$C$9:$E$24,3,0)</f>
        <v>Joaquin P</v>
      </c>
      <c r="C317" s="8" t="str">
        <f>VLOOKUP(F317,master2!$B$1:$C$24,2,0)</f>
        <v>SPARE PARTS</v>
      </c>
      <c r="D317" s="73">
        <v>1</v>
      </c>
      <c r="E317" s="74" t="s">
        <v>54</v>
      </c>
      <c r="F317" s="73" t="s">
        <v>136</v>
      </c>
      <c r="G317" s="106">
        <v>34.049999999999997</v>
      </c>
      <c r="H317" s="75" t="s">
        <v>86</v>
      </c>
      <c r="I317" s="75"/>
    </row>
    <row r="318" spans="1:9" s="76" customFormat="1" ht="12" customHeight="1">
      <c r="A318" s="8" t="str">
        <f>INDEX(master1!$A$10:$A$24,MATCH('KSB1 - Postings'!E318,master1!$C$10:$C$24,0))</f>
        <v>MAINTE</v>
      </c>
      <c r="B318" s="9" t="str">
        <f>VLOOKUP(E318,master1!$C$9:$E$24,3,0)</f>
        <v>Joaquin P</v>
      </c>
      <c r="C318" s="8" t="str">
        <f>VLOOKUP(F318,master2!$B$1:$C$24,2,0)</f>
        <v>SPARE PARTS</v>
      </c>
      <c r="D318" s="73">
        <v>1</v>
      </c>
      <c r="E318" s="74" t="s">
        <v>54</v>
      </c>
      <c r="F318" s="73" t="s">
        <v>136</v>
      </c>
      <c r="G318" s="106">
        <v>39</v>
      </c>
      <c r="H318" s="75" t="s">
        <v>86</v>
      </c>
      <c r="I318" s="75"/>
    </row>
    <row r="319" spans="1:9" s="76" customFormat="1" ht="12" customHeight="1">
      <c r="A319" s="8" t="str">
        <f>INDEX(master1!$A$10:$A$24,MATCH('KSB1 - Postings'!E319,master1!$C$10:$C$24,0))</f>
        <v>MAINTE</v>
      </c>
      <c r="B319" s="9" t="str">
        <f>VLOOKUP(E319,master1!$C$9:$E$24,3,0)</f>
        <v>Joaquin P</v>
      </c>
      <c r="C319" s="8" t="str">
        <f>VLOOKUP(F319,master2!$B$1:$C$24,2,0)</f>
        <v>SPARE PARTS</v>
      </c>
      <c r="D319" s="73">
        <v>1</v>
      </c>
      <c r="E319" s="74" t="s">
        <v>54</v>
      </c>
      <c r="F319" s="73" t="s">
        <v>136</v>
      </c>
      <c r="G319" s="106">
        <v>325</v>
      </c>
      <c r="H319" s="75" t="s">
        <v>86</v>
      </c>
      <c r="I319" s="75"/>
    </row>
    <row r="320" spans="1:9" s="76" customFormat="1" ht="12" customHeight="1">
      <c r="A320" s="8" t="str">
        <f>INDEX(master1!$A$10:$A$24,MATCH('KSB1 - Postings'!E320,master1!$C$10:$C$24,0))</f>
        <v>MAINTE</v>
      </c>
      <c r="B320" s="9" t="str">
        <f>VLOOKUP(E320,master1!$C$9:$E$24,3,0)</f>
        <v>Joaquin P</v>
      </c>
      <c r="C320" s="8" t="str">
        <f>VLOOKUP(F320,master2!$B$1:$C$24,2,0)</f>
        <v>SPARE PARTS</v>
      </c>
      <c r="D320" s="73">
        <v>1</v>
      </c>
      <c r="E320" s="74" t="s">
        <v>54</v>
      </c>
      <c r="F320" s="73" t="s">
        <v>136</v>
      </c>
      <c r="G320" s="106">
        <v>589.16499999999996</v>
      </c>
      <c r="H320" s="75" t="s">
        <v>86</v>
      </c>
      <c r="I320" s="75"/>
    </row>
    <row r="321" spans="1:9" s="76" customFormat="1" ht="12" customHeight="1">
      <c r="A321" s="8" t="str">
        <f>INDEX(master1!$A$10:$A$24,MATCH('KSB1 - Postings'!E321,master1!$C$10:$C$24,0))</f>
        <v>MAINTE</v>
      </c>
      <c r="B321" s="9" t="str">
        <f>VLOOKUP(E321,master1!$C$9:$E$24,3,0)</f>
        <v>Joaquin P</v>
      </c>
      <c r="C321" s="8" t="str">
        <f>VLOOKUP(F321,master2!$B$1:$C$24,2,0)</f>
        <v>SPARE PARTS</v>
      </c>
      <c r="D321" s="73">
        <v>1</v>
      </c>
      <c r="E321" s="74" t="s">
        <v>54</v>
      </c>
      <c r="F321" s="73" t="s">
        <v>136</v>
      </c>
      <c r="G321" s="106">
        <v>163.13</v>
      </c>
      <c r="H321" s="75" t="s">
        <v>86</v>
      </c>
      <c r="I321" s="75"/>
    </row>
    <row r="322" spans="1:9" s="76" customFormat="1" ht="12" customHeight="1">
      <c r="A322" s="8" t="str">
        <f>INDEX(master1!$A$10:$A$24,MATCH('KSB1 - Postings'!E322,master1!$C$10:$C$24,0))</f>
        <v>MAINTE</v>
      </c>
      <c r="B322" s="9" t="str">
        <f>VLOOKUP(E322,master1!$C$9:$E$24,3,0)</f>
        <v>Joaquin P</v>
      </c>
      <c r="C322" s="8" t="str">
        <f>VLOOKUP(F322,master2!$B$1:$C$24,2,0)</f>
        <v>SPARE PARTS</v>
      </c>
      <c r="D322" s="73">
        <v>1</v>
      </c>
      <c r="E322" s="74" t="s">
        <v>54</v>
      </c>
      <c r="F322" s="73" t="s">
        <v>136</v>
      </c>
      <c r="G322" s="106">
        <v>110</v>
      </c>
      <c r="H322" s="75" t="s">
        <v>86</v>
      </c>
      <c r="I322" s="75"/>
    </row>
    <row r="323" spans="1:9" s="76" customFormat="1" ht="12" customHeight="1">
      <c r="A323" s="8" t="str">
        <f>INDEX(master1!$A$10:$A$24,MATCH('KSB1 - Postings'!E323,master1!$C$10:$C$24,0))</f>
        <v>MAINTE</v>
      </c>
      <c r="B323" s="9" t="str">
        <f>VLOOKUP(E323,master1!$C$9:$E$24,3,0)</f>
        <v>Joaquin P</v>
      </c>
      <c r="C323" s="8" t="str">
        <f>VLOOKUP(F323,master2!$B$1:$C$24,2,0)</f>
        <v>SPARE PARTS</v>
      </c>
      <c r="D323" s="73">
        <v>1</v>
      </c>
      <c r="E323" s="74" t="s">
        <v>54</v>
      </c>
      <c r="F323" s="73" t="s">
        <v>136</v>
      </c>
      <c r="G323" s="106">
        <v>187</v>
      </c>
      <c r="H323" s="75" t="s">
        <v>86</v>
      </c>
      <c r="I323" s="75"/>
    </row>
    <row r="324" spans="1:9" s="76" customFormat="1" ht="12" customHeight="1">
      <c r="A324" s="8" t="str">
        <f>INDEX(master1!$A$10:$A$24,MATCH('KSB1 - Postings'!E324,master1!$C$10:$C$24,0))</f>
        <v>MAINTE</v>
      </c>
      <c r="B324" s="9" t="str">
        <f>VLOOKUP(E324,master1!$C$9:$E$24,3,0)</f>
        <v>Joaquin P</v>
      </c>
      <c r="C324" s="8" t="str">
        <f>VLOOKUP(F324,master2!$B$1:$C$24,2,0)</f>
        <v>SPARE PARTS</v>
      </c>
      <c r="D324" s="73">
        <v>1</v>
      </c>
      <c r="E324" s="74" t="s">
        <v>54</v>
      </c>
      <c r="F324" s="73" t="s">
        <v>136</v>
      </c>
      <c r="G324" s="106">
        <v>81.489999999999995</v>
      </c>
      <c r="H324" s="75" t="s">
        <v>86</v>
      </c>
      <c r="I324" s="75"/>
    </row>
    <row r="325" spans="1:9" s="76" customFormat="1" ht="12" customHeight="1">
      <c r="A325" s="8" t="str">
        <f>INDEX(master1!$A$10:$A$24,MATCH('KSB1 - Postings'!E325,master1!$C$10:$C$24,0))</f>
        <v>MAINTE</v>
      </c>
      <c r="B325" s="9" t="str">
        <f>VLOOKUP(E325,master1!$C$9:$E$24,3,0)</f>
        <v>Joaquin P</v>
      </c>
      <c r="C325" s="8" t="str">
        <f>VLOOKUP(F325,master2!$B$1:$C$24,2,0)</f>
        <v>SPARE PARTS</v>
      </c>
      <c r="D325" s="73">
        <v>1</v>
      </c>
      <c r="E325" s="74" t="s">
        <v>54</v>
      </c>
      <c r="F325" s="73" t="s">
        <v>136</v>
      </c>
      <c r="G325" s="106">
        <v>640</v>
      </c>
      <c r="H325" s="75" t="s">
        <v>86</v>
      </c>
      <c r="I325" s="75"/>
    </row>
    <row r="326" spans="1:9" s="76" customFormat="1" ht="12" customHeight="1">
      <c r="A326" s="8" t="str">
        <f>INDEX(master1!$A$10:$A$24,MATCH('KSB1 - Postings'!E326,master1!$C$10:$C$24,0))</f>
        <v>MAINTE</v>
      </c>
      <c r="B326" s="9" t="str">
        <f>VLOOKUP(E326,master1!$C$9:$E$24,3,0)</f>
        <v>Joaquin P</v>
      </c>
      <c r="C326" s="8" t="str">
        <f>VLOOKUP(F326,master2!$B$1:$C$24,2,0)</f>
        <v>SPARE PARTS</v>
      </c>
      <c r="D326" s="73">
        <v>1</v>
      </c>
      <c r="E326" s="74" t="s">
        <v>54</v>
      </c>
      <c r="F326" s="73" t="s">
        <v>136</v>
      </c>
      <c r="G326" s="106">
        <v>18.760000000000002</v>
      </c>
      <c r="H326" s="75" t="s">
        <v>86</v>
      </c>
      <c r="I326" s="75"/>
    </row>
    <row r="327" spans="1:9" s="76" customFormat="1" ht="12" customHeight="1">
      <c r="A327" s="8" t="str">
        <f>INDEX(master1!$A$10:$A$24,MATCH('KSB1 - Postings'!E327,master1!$C$10:$C$24,0))</f>
        <v>MAINTE</v>
      </c>
      <c r="B327" s="9" t="str">
        <f>VLOOKUP(E327,master1!$C$9:$E$24,3,0)</f>
        <v>Joaquin P</v>
      </c>
      <c r="C327" s="8" t="str">
        <f>VLOOKUP(F327,master2!$B$1:$C$24,2,0)</f>
        <v>SPARE PARTS</v>
      </c>
      <c r="D327" s="73">
        <v>1</v>
      </c>
      <c r="E327" s="74" t="s">
        <v>54</v>
      </c>
      <c r="F327" s="73" t="s">
        <v>136</v>
      </c>
      <c r="G327" s="106">
        <v>11.65</v>
      </c>
      <c r="H327" s="75" t="s">
        <v>86</v>
      </c>
      <c r="I327" s="75"/>
    </row>
    <row r="328" spans="1:9" s="76" customFormat="1" ht="12" customHeight="1">
      <c r="A328" s="8" t="str">
        <f>INDEX(master1!$A$10:$A$24,MATCH('KSB1 - Postings'!E328,master1!$C$10:$C$24,0))</f>
        <v>MAINTE</v>
      </c>
      <c r="B328" s="9" t="str">
        <f>VLOOKUP(E328,master1!$C$9:$E$24,3,0)</f>
        <v>Joaquin P</v>
      </c>
      <c r="C328" s="8" t="str">
        <f>VLOOKUP(F328,master2!$B$1:$C$24,2,0)</f>
        <v>SPARE PARTS</v>
      </c>
      <c r="D328" s="73">
        <v>1</v>
      </c>
      <c r="E328" s="74" t="s">
        <v>54</v>
      </c>
      <c r="F328" s="73" t="s">
        <v>136</v>
      </c>
      <c r="G328" s="106">
        <v>14.07</v>
      </c>
      <c r="H328" s="75" t="s">
        <v>86</v>
      </c>
      <c r="I328" s="75"/>
    </row>
    <row r="329" spans="1:9" s="76" customFormat="1" ht="12" customHeight="1">
      <c r="A329" s="8" t="str">
        <f>INDEX(master1!$A$10:$A$24,MATCH('KSB1 - Postings'!E329,master1!$C$10:$C$24,0))</f>
        <v>MAINTE</v>
      </c>
      <c r="B329" s="9" t="str">
        <f>VLOOKUP(E329,master1!$C$9:$E$24,3,0)</f>
        <v>Joaquin P</v>
      </c>
      <c r="C329" s="8" t="str">
        <f>VLOOKUP(F329,master2!$B$1:$C$24,2,0)</f>
        <v>SPARE PARTS</v>
      </c>
      <c r="D329" s="73">
        <v>1</v>
      </c>
      <c r="E329" s="74" t="s">
        <v>54</v>
      </c>
      <c r="F329" s="73" t="s">
        <v>136</v>
      </c>
      <c r="G329" s="106">
        <v>192.5</v>
      </c>
      <c r="H329" s="75" t="s">
        <v>86</v>
      </c>
      <c r="I329" s="75"/>
    </row>
    <row r="330" spans="1:9" s="76" customFormat="1" ht="12" customHeight="1">
      <c r="A330" s="8" t="str">
        <f>INDEX(master1!$A$10:$A$24,MATCH('KSB1 - Postings'!E330,master1!$C$10:$C$24,0))</f>
        <v>MAINTE</v>
      </c>
      <c r="B330" s="9" t="str">
        <f>VLOOKUP(E330,master1!$C$9:$E$24,3,0)</f>
        <v>Joaquin P</v>
      </c>
      <c r="C330" s="8" t="str">
        <f>VLOOKUP(F330,master2!$B$1:$C$24,2,0)</f>
        <v>SPARE PARTS</v>
      </c>
      <c r="D330" s="73">
        <v>1</v>
      </c>
      <c r="E330" s="74" t="s">
        <v>54</v>
      </c>
      <c r="F330" s="73" t="s">
        <v>136</v>
      </c>
      <c r="G330" s="106">
        <v>231</v>
      </c>
      <c r="H330" s="75" t="s">
        <v>86</v>
      </c>
      <c r="I330" s="75"/>
    </row>
    <row r="331" spans="1:9" s="76" customFormat="1" ht="12" customHeight="1">
      <c r="A331" s="8" t="str">
        <f>INDEX(master1!$A$10:$A$24,MATCH('KSB1 - Postings'!E331,master1!$C$10:$C$24,0))</f>
        <v>MAINTE</v>
      </c>
      <c r="B331" s="9" t="str">
        <f>VLOOKUP(E331,master1!$C$9:$E$24,3,0)</f>
        <v>Joaquin P</v>
      </c>
      <c r="C331" s="8" t="str">
        <f>VLOOKUP(F331,master2!$B$1:$C$24,2,0)</f>
        <v>SPARE PARTS</v>
      </c>
      <c r="D331" s="73">
        <v>1</v>
      </c>
      <c r="E331" s="74" t="s">
        <v>54</v>
      </c>
      <c r="F331" s="73" t="s">
        <v>136</v>
      </c>
      <c r="G331" s="106">
        <v>9.5649999999999995</v>
      </c>
      <c r="H331" s="75" t="s">
        <v>86</v>
      </c>
      <c r="I331" s="75"/>
    </row>
    <row r="332" spans="1:9" s="76" customFormat="1" ht="12" customHeight="1">
      <c r="A332" s="8" t="str">
        <f>INDEX(master1!$A$10:$A$24,MATCH('KSB1 - Postings'!E332,master1!$C$10:$C$24,0))</f>
        <v>MAINTE</v>
      </c>
      <c r="B332" s="9" t="str">
        <f>VLOOKUP(E332,master1!$C$9:$E$24,3,0)</f>
        <v>Joaquin P</v>
      </c>
      <c r="C332" s="8" t="str">
        <f>VLOOKUP(F332,master2!$B$1:$C$24,2,0)</f>
        <v>SPARE PARTS</v>
      </c>
      <c r="D332" s="73">
        <v>1</v>
      </c>
      <c r="E332" s="74" t="s">
        <v>54</v>
      </c>
      <c r="F332" s="73" t="s">
        <v>136</v>
      </c>
      <c r="G332" s="106">
        <v>26.61</v>
      </c>
      <c r="H332" s="75" t="s">
        <v>86</v>
      </c>
      <c r="I332" s="75"/>
    </row>
    <row r="333" spans="1:9" s="76" customFormat="1" ht="12" customHeight="1">
      <c r="A333" s="8" t="str">
        <f>INDEX(master1!$A$10:$A$24,MATCH('KSB1 - Postings'!E333,master1!$C$10:$C$24,0))</f>
        <v>MAINTE</v>
      </c>
      <c r="B333" s="9" t="str">
        <f>VLOOKUP(E333,master1!$C$9:$E$24,3,0)</f>
        <v>Joaquin P</v>
      </c>
      <c r="C333" s="8" t="str">
        <f>VLOOKUP(F333,master2!$B$1:$C$24,2,0)</f>
        <v>SPARE PARTS</v>
      </c>
      <c r="D333" s="73">
        <v>1</v>
      </c>
      <c r="E333" s="74" t="s">
        <v>54</v>
      </c>
      <c r="F333" s="73" t="s">
        <v>136</v>
      </c>
      <c r="G333" s="106">
        <v>55.35</v>
      </c>
      <c r="H333" s="75" t="s">
        <v>86</v>
      </c>
      <c r="I333" s="75"/>
    </row>
    <row r="334" spans="1:9" s="76" customFormat="1" ht="12" customHeight="1">
      <c r="A334" s="8" t="str">
        <f>INDEX(master1!$A$10:$A$24,MATCH('KSB1 - Postings'!E334,master1!$C$10:$C$24,0))</f>
        <v>MAINTE</v>
      </c>
      <c r="B334" s="9" t="str">
        <f>VLOOKUP(E334,master1!$C$9:$E$24,3,0)</f>
        <v>Joaquin P</v>
      </c>
      <c r="C334" s="8" t="str">
        <f>VLOOKUP(F334,master2!$B$1:$C$24,2,0)</f>
        <v>SPARE PARTS</v>
      </c>
      <c r="D334" s="73">
        <v>1</v>
      </c>
      <c r="E334" s="74" t="s">
        <v>54</v>
      </c>
      <c r="F334" s="73" t="s">
        <v>136</v>
      </c>
      <c r="G334" s="106">
        <v>11.07</v>
      </c>
      <c r="H334" s="75" t="s">
        <v>86</v>
      </c>
      <c r="I334" s="75"/>
    </row>
    <row r="335" spans="1:9" s="76" customFormat="1" ht="12" customHeight="1">
      <c r="A335" s="8" t="str">
        <f>INDEX(master1!$A$10:$A$24,MATCH('KSB1 - Postings'!E335,master1!$C$10:$C$24,0))</f>
        <v>MAINTE</v>
      </c>
      <c r="B335" s="9" t="str">
        <f>VLOOKUP(E335,master1!$C$9:$E$24,3,0)</f>
        <v>Joaquin P</v>
      </c>
      <c r="C335" s="8" t="str">
        <f>VLOOKUP(F335,master2!$B$1:$C$24,2,0)</f>
        <v>SPARE PARTS</v>
      </c>
      <c r="D335" s="73">
        <v>1</v>
      </c>
      <c r="E335" s="74" t="s">
        <v>54</v>
      </c>
      <c r="F335" s="73" t="s">
        <v>136</v>
      </c>
      <c r="G335" s="106">
        <v>48</v>
      </c>
      <c r="H335" s="75" t="s">
        <v>86</v>
      </c>
      <c r="I335" s="75"/>
    </row>
    <row r="336" spans="1:9" s="76" customFormat="1" ht="12" customHeight="1">
      <c r="A336" s="8" t="str">
        <f>INDEX(master1!$A$10:$A$24,MATCH('KSB1 - Postings'!E336,master1!$C$10:$C$24,0))</f>
        <v>MAINTE</v>
      </c>
      <c r="B336" s="9" t="str">
        <f>VLOOKUP(E336,master1!$C$9:$E$24,3,0)</f>
        <v>Joaquin P</v>
      </c>
      <c r="C336" s="8" t="str">
        <f>VLOOKUP(F336,master2!$B$1:$C$24,2,0)</f>
        <v>SPARE PARTS</v>
      </c>
      <c r="D336" s="73">
        <v>1</v>
      </c>
      <c r="E336" s="74" t="s">
        <v>54</v>
      </c>
      <c r="F336" s="73" t="s">
        <v>136</v>
      </c>
      <c r="G336" s="106">
        <v>28.69</v>
      </c>
      <c r="H336" s="75" t="s">
        <v>86</v>
      </c>
      <c r="I336" s="75"/>
    </row>
    <row r="337" spans="1:9" s="76" customFormat="1" ht="12" customHeight="1">
      <c r="A337" s="8" t="str">
        <f>INDEX(master1!$A$10:$A$24,MATCH('KSB1 - Postings'!E337,master1!$C$10:$C$24,0))</f>
        <v>MAINTE</v>
      </c>
      <c r="B337" s="9" t="str">
        <f>VLOOKUP(E337,master1!$C$9:$E$24,3,0)</f>
        <v>Joaquin P</v>
      </c>
      <c r="C337" s="8" t="str">
        <f>VLOOKUP(F337,master2!$B$1:$C$24,2,0)</f>
        <v>SPARE PARTS</v>
      </c>
      <c r="D337" s="73">
        <v>1</v>
      </c>
      <c r="E337" s="74" t="s">
        <v>54</v>
      </c>
      <c r="F337" s="73" t="s">
        <v>136</v>
      </c>
      <c r="G337" s="106">
        <v>34.344999999999999</v>
      </c>
      <c r="H337" s="75" t="s">
        <v>86</v>
      </c>
      <c r="I337" s="75"/>
    </row>
    <row r="338" spans="1:9" s="76" customFormat="1" ht="12" customHeight="1">
      <c r="A338" s="8" t="str">
        <f>INDEX(master1!$A$10:$A$24,MATCH('KSB1 - Postings'!E338,master1!$C$10:$C$24,0))</f>
        <v>MAINTE</v>
      </c>
      <c r="B338" s="9" t="str">
        <f>VLOOKUP(E338,master1!$C$9:$E$24,3,0)</f>
        <v>Joaquin P</v>
      </c>
      <c r="C338" s="8" t="str">
        <f>VLOOKUP(F338,master2!$B$1:$C$24,2,0)</f>
        <v>SPARE PARTS</v>
      </c>
      <c r="D338" s="73">
        <v>1</v>
      </c>
      <c r="E338" s="74" t="s">
        <v>54</v>
      </c>
      <c r="F338" s="73" t="s">
        <v>136</v>
      </c>
      <c r="G338" s="106">
        <v>522</v>
      </c>
      <c r="H338" s="75" t="s">
        <v>86</v>
      </c>
      <c r="I338" s="75"/>
    </row>
    <row r="339" spans="1:9" s="76" customFormat="1" ht="12" customHeight="1">
      <c r="A339" s="8" t="str">
        <f>INDEX(master1!$A$10:$A$24,MATCH('KSB1 - Postings'!E339,master1!$C$10:$C$24,0))</f>
        <v>MAINTE</v>
      </c>
      <c r="B339" s="9" t="str">
        <f>VLOOKUP(E339,master1!$C$9:$E$24,3,0)</f>
        <v>Joaquin P</v>
      </c>
      <c r="C339" s="8" t="str">
        <f>VLOOKUP(F339,master2!$B$1:$C$24,2,0)</f>
        <v>SPARE PARTS</v>
      </c>
      <c r="D339" s="73">
        <v>1</v>
      </c>
      <c r="E339" s="74" t="s">
        <v>54</v>
      </c>
      <c r="F339" s="73" t="s">
        <v>136</v>
      </c>
      <c r="G339" s="106">
        <v>737</v>
      </c>
      <c r="H339" s="75" t="s">
        <v>86</v>
      </c>
      <c r="I339" s="75"/>
    </row>
    <row r="340" spans="1:9" s="76" customFormat="1" ht="12" customHeight="1">
      <c r="A340" s="8" t="str">
        <f>INDEX(master1!$A$10:$A$24,MATCH('KSB1 - Postings'!E340,master1!$C$10:$C$24,0))</f>
        <v>MAINTE</v>
      </c>
      <c r="B340" s="9" t="str">
        <f>VLOOKUP(E340,master1!$C$9:$E$24,3,0)</f>
        <v>Joaquin P</v>
      </c>
      <c r="C340" s="8" t="str">
        <f>VLOOKUP(F340,master2!$B$1:$C$24,2,0)</f>
        <v>SPARE PARTS</v>
      </c>
      <c r="D340" s="73">
        <v>1</v>
      </c>
      <c r="E340" s="74" t="s">
        <v>54</v>
      </c>
      <c r="F340" s="73" t="s">
        <v>136</v>
      </c>
      <c r="G340" s="106">
        <v>340</v>
      </c>
      <c r="H340" s="75" t="s">
        <v>86</v>
      </c>
      <c r="I340" s="75"/>
    </row>
    <row r="341" spans="1:9" s="76" customFormat="1" ht="12" customHeight="1">
      <c r="A341" s="8" t="str">
        <f>INDEX(master1!$A$10:$A$24,MATCH('KSB1 - Postings'!E341,master1!$C$10:$C$24,0))</f>
        <v>MAINTE</v>
      </c>
      <c r="B341" s="9" t="str">
        <f>VLOOKUP(E341,master1!$C$9:$E$24,3,0)</f>
        <v>Joaquin P</v>
      </c>
      <c r="C341" s="8" t="str">
        <f>VLOOKUP(F341,master2!$B$1:$C$24,2,0)</f>
        <v>SPARE PARTS</v>
      </c>
      <c r="D341" s="73">
        <v>1</v>
      </c>
      <c r="E341" s="74" t="s">
        <v>54</v>
      </c>
      <c r="F341" s="73" t="s">
        <v>136</v>
      </c>
      <c r="G341" s="106">
        <v>357.5</v>
      </c>
      <c r="H341" s="75" t="s">
        <v>86</v>
      </c>
      <c r="I341" s="75"/>
    </row>
    <row r="342" spans="1:9" s="76" customFormat="1" ht="12" customHeight="1">
      <c r="A342" s="8" t="str">
        <f>INDEX(master1!$A$10:$A$24,MATCH('KSB1 - Postings'!E342,master1!$C$10:$C$24,0))</f>
        <v>MAINTE</v>
      </c>
      <c r="B342" s="9" t="str">
        <f>VLOOKUP(E342,master1!$C$9:$E$24,3,0)</f>
        <v>Joaquin P</v>
      </c>
      <c r="C342" s="8" t="str">
        <f>VLOOKUP(F342,master2!$B$1:$C$24,2,0)</f>
        <v>SPARE PARTS</v>
      </c>
      <c r="D342" s="73">
        <v>1</v>
      </c>
      <c r="E342" s="74" t="s">
        <v>54</v>
      </c>
      <c r="F342" s="73" t="s">
        <v>136</v>
      </c>
      <c r="G342" s="106">
        <v>110</v>
      </c>
      <c r="H342" s="75" t="s">
        <v>86</v>
      </c>
      <c r="I342" s="75"/>
    </row>
    <row r="343" spans="1:9" s="76" customFormat="1" ht="12" customHeight="1">
      <c r="A343" s="8" t="str">
        <f>INDEX(master1!$A$10:$A$24,MATCH('KSB1 - Postings'!E343,master1!$C$10:$C$24,0))</f>
        <v>MAINTE</v>
      </c>
      <c r="B343" s="9" t="str">
        <f>VLOOKUP(E343,master1!$C$9:$E$24,3,0)</f>
        <v>Joaquin P</v>
      </c>
      <c r="C343" s="8" t="str">
        <f>VLOOKUP(F343,master2!$B$1:$C$24,2,0)</f>
        <v>SPARE PARTS</v>
      </c>
      <c r="D343" s="73">
        <v>1</v>
      </c>
      <c r="E343" s="74" t="s">
        <v>54</v>
      </c>
      <c r="F343" s="73" t="s">
        <v>136</v>
      </c>
      <c r="G343" s="106">
        <v>39.905000000000001</v>
      </c>
      <c r="H343" s="75" t="s">
        <v>86</v>
      </c>
      <c r="I343" s="75"/>
    </row>
    <row r="344" spans="1:9" s="76" customFormat="1" ht="12" customHeight="1">
      <c r="A344" s="8" t="str">
        <f>INDEX(master1!$A$10:$A$24,MATCH('KSB1 - Postings'!E344,master1!$C$10:$C$24,0))</f>
        <v>MAINTE</v>
      </c>
      <c r="B344" s="9" t="str">
        <f>VLOOKUP(E344,master1!$C$9:$E$24,3,0)</f>
        <v>Joaquin P</v>
      </c>
      <c r="C344" s="8" t="str">
        <f>VLOOKUP(F344,master2!$B$1:$C$24,2,0)</f>
        <v>SPARE PARTS</v>
      </c>
      <c r="D344" s="73">
        <v>1</v>
      </c>
      <c r="E344" s="74" t="s">
        <v>54</v>
      </c>
      <c r="F344" s="73" t="s">
        <v>136</v>
      </c>
      <c r="G344" s="106">
        <v>16.45</v>
      </c>
      <c r="H344" s="75" t="s">
        <v>86</v>
      </c>
      <c r="I344" s="75"/>
    </row>
    <row r="345" spans="1:9" s="76" customFormat="1" ht="12" customHeight="1">
      <c r="A345" s="8" t="str">
        <f>INDEX(master1!$A$10:$A$24,MATCH('KSB1 - Postings'!E345,master1!$C$10:$C$24,0))</f>
        <v>MAINTE</v>
      </c>
      <c r="B345" s="9" t="str">
        <f>VLOOKUP(E345,master1!$C$9:$E$24,3,0)</f>
        <v>Joaquin P</v>
      </c>
      <c r="C345" s="8" t="str">
        <f>VLOOKUP(F345,master2!$B$1:$C$24,2,0)</f>
        <v>SPARE PARTS</v>
      </c>
      <c r="D345" s="73">
        <v>1</v>
      </c>
      <c r="E345" s="74" t="s">
        <v>54</v>
      </c>
      <c r="F345" s="73" t="s">
        <v>136</v>
      </c>
      <c r="G345" s="106">
        <v>149.61000000000001</v>
      </c>
      <c r="H345" s="75" t="s">
        <v>86</v>
      </c>
      <c r="I345" s="75"/>
    </row>
    <row r="346" spans="1:9" s="76" customFormat="1" ht="12" customHeight="1">
      <c r="A346" s="8" t="str">
        <f>INDEX(master1!$A$10:$A$24,MATCH('KSB1 - Postings'!E346,master1!$C$10:$C$24,0))</f>
        <v>MAINTE</v>
      </c>
      <c r="B346" s="9" t="str">
        <f>VLOOKUP(E346,master1!$C$9:$E$24,3,0)</f>
        <v>Joaquin P</v>
      </c>
      <c r="C346" s="8" t="str">
        <f>VLOOKUP(F346,master2!$B$1:$C$24,2,0)</f>
        <v>SPARE PARTS</v>
      </c>
      <c r="D346" s="73">
        <v>1</v>
      </c>
      <c r="E346" s="74" t="s">
        <v>54</v>
      </c>
      <c r="F346" s="73" t="s">
        <v>136</v>
      </c>
      <c r="G346" s="106">
        <v>474.52499999999998</v>
      </c>
      <c r="H346" s="75" t="s">
        <v>86</v>
      </c>
      <c r="I346" s="75"/>
    </row>
    <row r="347" spans="1:9" s="76" customFormat="1" ht="12" customHeight="1">
      <c r="A347" s="8" t="str">
        <f>INDEX(master1!$A$10:$A$24,MATCH('KSB1 - Postings'!E347,master1!$C$10:$C$24,0))</f>
        <v>MAINTE</v>
      </c>
      <c r="B347" s="9" t="str">
        <f>VLOOKUP(E347,master1!$C$9:$E$24,3,0)</f>
        <v>Joaquin P</v>
      </c>
      <c r="C347" s="8" t="str">
        <f>VLOOKUP(F347,master2!$B$1:$C$24,2,0)</f>
        <v>SPARE PARTS</v>
      </c>
      <c r="D347" s="73">
        <v>1</v>
      </c>
      <c r="E347" s="74" t="s">
        <v>54</v>
      </c>
      <c r="F347" s="73" t="s">
        <v>136</v>
      </c>
      <c r="G347" s="106">
        <v>474.52499999999998</v>
      </c>
      <c r="H347" s="75" t="s">
        <v>86</v>
      </c>
      <c r="I347" s="75"/>
    </row>
    <row r="348" spans="1:9" s="76" customFormat="1" ht="12" customHeight="1">
      <c r="A348" s="8" t="str">
        <f>INDEX(master1!$A$10:$A$24,MATCH('KSB1 - Postings'!E348,master1!$C$10:$C$24,0))</f>
        <v>MAINTE</v>
      </c>
      <c r="B348" s="9" t="str">
        <f>VLOOKUP(E348,master1!$C$9:$E$24,3,0)</f>
        <v>Joaquin P</v>
      </c>
      <c r="C348" s="8" t="str">
        <f>VLOOKUP(F348,master2!$B$1:$C$24,2,0)</f>
        <v>SPARE PARTS</v>
      </c>
      <c r="D348" s="73">
        <v>1</v>
      </c>
      <c r="E348" s="74" t="s">
        <v>54</v>
      </c>
      <c r="F348" s="73" t="s">
        <v>136</v>
      </c>
      <c r="G348" s="106">
        <v>474.52499999999998</v>
      </c>
      <c r="H348" s="75" t="s">
        <v>86</v>
      </c>
      <c r="I348" s="75"/>
    </row>
    <row r="349" spans="1:9" s="76" customFormat="1" ht="12" customHeight="1">
      <c r="A349" s="8" t="str">
        <f>INDEX(master1!$A$10:$A$24,MATCH('KSB1 - Postings'!E349,master1!$C$10:$C$24,0))</f>
        <v>MAINTE</v>
      </c>
      <c r="B349" s="9" t="str">
        <f>VLOOKUP(E349,master1!$C$9:$E$24,3,0)</f>
        <v>Joaquin P</v>
      </c>
      <c r="C349" s="8" t="str">
        <f>VLOOKUP(F349,master2!$B$1:$C$24,2,0)</f>
        <v>SPARE PARTS</v>
      </c>
      <c r="D349" s="73">
        <v>1</v>
      </c>
      <c r="E349" s="74" t="s">
        <v>54</v>
      </c>
      <c r="F349" s="73" t="s">
        <v>136</v>
      </c>
      <c r="G349" s="106">
        <v>100</v>
      </c>
      <c r="H349" s="75" t="s">
        <v>86</v>
      </c>
      <c r="I349" s="75"/>
    </row>
    <row r="350" spans="1:9" s="76" customFormat="1" ht="12" customHeight="1">
      <c r="A350" s="8" t="str">
        <f>INDEX(master1!$A$10:$A$24,MATCH('KSB1 - Postings'!E350,master1!$C$10:$C$24,0))</f>
        <v>MAINTE</v>
      </c>
      <c r="B350" s="9" t="str">
        <f>VLOOKUP(E350,master1!$C$9:$E$24,3,0)</f>
        <v>Joaquin P</v>
      </c>
      <c r="C350" s="8" t="str">
        <f>VLOOKUP(F350,master2!$B$1:$C$24,2,0)</f>
        <v>REP &amp; MAINTENANCE SERVICES</v>
      </c>
      <c r="D350" s="73">
        <v>1</v>
      </c>
      <c r="E350" s="74" t="s">
        <v>54</v>
      </c>
      <c r="F350" s="73" t="s">
        <v>143</v>
      </c>
      <c r="G350" s="106">
        <v>1586.7449999999999</v>
      </c>
      <c r="H350" s="75" t="s">
        <v>86</v>
      </c>
      <c r="I350" s="75"/>
    </row>
    <row r="351" spans="1:9" s="76" customFormat="1" ht="12" customHeight="1">
      <c r="A351" s="8" t="str">
        <f>INDEX(master1!$A$10:$A$24,MATCH('KSB1 - Postings'!E351,master1!$C$10:$C$24,0))</f>
        <v>MAINTE</v>
      </c>
      <c r="B351" s="9" t="str">
        <f>VLOOKUP(E351,master1!$C$9:$E$24,3,0)</f>
        <v>Joaquin P</v>
      </c>
      <c r="C351" s="8" t="str">
        <f>VLOOKUP(F351,master2!$B$1:$C$24,2,0)</f>
        <v>REP &amp; MAINTENANCE SERVICES</v>
      </c>
      <c r="D351" s="73">
        <v>1</v>
      </c>
      <c r="E351" s="74" t="s">
        <v>54</v>
      </c>
      <c r="F351" s="73" t="s">
        <v>143</v>
      </c>
      <c r="G351" s="106">
        <v>476.02499999999998</v>
      </c>
      <c r="H351" s="75" t="s">
        <v>86</v>
      </c>
      <c r="I351" s="75"/>
    </row>
    <row r="352" spans="1:9" s="76" customFormat="1" ht="12" customHeight="1">
      <c r="A352" s="8" t="str">
        <f>INDEX(master1!$A$10:$A$24,MATCH('KSB1 - Postings'!E352,master1!$C$10:$C$24,0))</f>
        <v>MAINTE</v>
      </c>
      <c r="B352" s="9" t="str">
        <f>VLOOKUP(E352,master1!$C$9:$E$24,3,0)</f>
        <v>Joaquin P</v>
      </c>
      <c r="C352" s="8" t="str">
        <f>VLOOKUP(F352,master2!$B$1:$C$24,2,0)</f>
        <v>REP &amp; MAINTENANCE SERVICES</v>
      </c>
      <c r="D352" s="73">
        <v>1</v>
      </c>
      <c r="E352" s="74" t="s">
        <v>54</v>
      </c>
      <c r="F352" s="73" t="s">
        <v>143</v>
      </c>
      <c r="G352" s="106">
        <v>160.82</v>
      </c>
      <c r="H352" s="75" t="s">
        <v>86</v>
      </c>
      <c r="I352" s="75"/>
    </row>
    <row r="353" spans="1:9" s="76" customFormat="1" ht="12" customHeight="1">
      <c r="A353" s="8" t="str">
        <f>INDEX(master1!$A$10:$A$24,MATCH('KSB1 - Postings'!E353,master1!$C$10:$C$24,0))</f>
        <v>MAINTE</v>
      </c>
      <c r="B353" s="9" t="str">
        <f>VLOOKUP(E353,master1!$C$9:$E$24,3,0)</f>
        <v>Joaquin P</v>
      </c>
      <c r="C353" s="8" t="str">
        <f>VLOOKUP(F353,master2!$B$1:$C$24,2,0)</f>
        <v>SPARE PARTS</v>
      </c>
      <c r="D353" s="73">
        <v>1</v>
      </c>
      <c r="E353" s="74" t="s">
        <v>54</v>
      </c>
      <c r="F353" s="73" t="s">
        <v>136</v>
      </c>
      <c r="G353" s="106">
        <v>685.07500000000005</v>
      </c>
      <c r="H353" s="75" t="s">
        <v>86</v>
      </c>
      <c r="I353" s="75"/>
    </row>
    <row r="354" spans="1:9" s="76" customFormat="1" ht="12" customHeight="1">
      <c r="A354" s="8" t="str">
        <f>INDEX(master1!$A$10:$A$24,MATCH('KSB1 - Postings'!E354,master1!$C$10:$C$24,0))</f>
        <v>MAINTE</v>
      </c>
      <c r="B354" s="9" t="str">
        <f>VLOOKUP(E354,master1!$C$9:$E$24,3,0)</f>
        <v>Joaquin P</v>
      </c>
      <c r="C354" s="8" t="str">
        <f>VLOOKUP(F354,master2!$B$1:$C$24,2,0)</f>
        <v>SPARE PARTS</v>
      </c>
      <c r="D354" s="73">
        <v>1</v>
      </c>
      <c r="E354" s="74" t="s">
        <v>54</v>
      </c>
      <c r="F354" s="73" t="s">
        <v>136</v>
      </c>
      <c r="G354" s="106">
        <v>18.27</v>
      </c>
      <c r="H354" s="75" t="s">
        <v>86</v>
      </c>
      <c r="I354" s="75"/>
    </row>
    <row r="355" spans="1:9" s="76" customFormat="1" ht="12" customHeight="1">
      <c r="A355" s="8" t="str">
        <f>INDEX(master1!$A$10:$A$24,MATCH('KSB1 - Postings'!E355,master1!$C$10:$C$24,0))</f>
        <v>MAINTE</v>
      </c>
      <c r="B355" s="9" t="str">
        <f>VLOOKUP(E355,master1!$C$9:$E$24,3,0)</f>
        <v>Joaquin P</v>
      </c>
      <c r="C355" s="8" t="str">
        <f>VLOOKUP(F355,master2!$B$1:$C$24,2,0)</f>
        <v>SPARE PARTS</v>
      </c>
      <c r="D355" s="73">
        <v>1</v>
      </c>
      <c r="E355" s="74" t="s">
        <v>54</v>
      </c>
      <c r="F355" s="73" t="s">
        <v>136</v>
      </c>
      <c r="G355" s="106">
        <v>127.285</v>
      </c>
      <c r="H355" s="75" t="s">
        <v>86</v>
      </c>
      <c r="I355" s="75"/>
    </row>
    <row r="356" spans="1:9" s="76" customFormat="1" ht="12" customHeight="1">
      <c r="A356" s="8" t="str">
        <f>INDEX(master1!$A$10:$A$24,MATCH('KSB1 - Postings'!E356,master1!$C$10:$C$24,0))</f>
        <v>MAINTE</v>
      </c>
      <c r="B356" s="9" t="str">
        <f>VLOOKUP(E356,master1!$C$9:$E$24,3,0)</f>
        <v>Joaquin P</v>
      </c>
      <c r="C356" s="8" t="str">
        <f>VLOOKUP(F356,master2!$B$1:$C$24,2,0)</f>
        <v>SPARE PARTS</v>
      </c>
      <c r="D356" s="73">
        <v>1</v>
      </c>
      <c r="E356" s="74" t="s">
        <v>54</v>
      </c>
      <c r="F356" s="73" t="s">
        <v>136</v>
      </c>
      <c r="G356" s="106">
        <v>41.64</v>
      </c>
      <c r="H356" s="75" t="s">
        <v>86</v>
      </c>
      <c r="I356" s="75"/>
    </row>
    <row r="357" spans="1:9" s="76" customFormat="1" ht="12" customHeight="1">
      <c r="A357" s="8" t="str">
        <f>INDEX(master1!$A$10:$A$24,MATCH('KSB1 - Postings'!E357,master1!$C$10:$C$24,0))</f>
        <v>MAINTE</v>
      </c>
      <c r="B357" s="9" t="str">
        <f>VLOOKUP(E357,master1!$C$9:$E$24,3,0)</f>
        <v>Joaquin P</v>
      </c>
      <c r="C357" s="8" t="str">
        <f>VLOOKUP(F357,master2!$B$1:$C$24,2,0)</f>
        <v>SPARE PARTS</v>
      </c>
      <c r="D357" s="73">
        <v>1</v>
      </c>
      <c r="E357" s="74" t="s">
        <v>54</v>
      </c>
      <c r="F357" s="73" t="s">
        <v>136</v>
      </c>
      <c r="G357" s="106">
        <v>45.55</v>
      </c>
      <c r="H357" s="75" t="s">
        <v>86</v>
      </c>
      <c r="I357" s="75"/>
    </row>
    <row r="358" spans="1:9" s="76" customFormat="1" ht="12" customHeight="1">
      <c r="A358" s="8" t="str">
        <f>INDEX(master1!$A$10:$A$24,MATCH('KSB1 - Postings'!E358,master1!$C$10:$C$24,0))</f>
        <v>MAINTE</v>
      </c>
      <c r="B358" s="9" t="str">
        <f>VLOOKUP(E358,master1!$C$9:$E$24,3,0)</f>
        <v>Joaquin P</v>
      </c>
      <c r="C358" s="8" t="str">
        <f>VLOOKUP(F358,master2!$B$1:$C$24,2,0)</f>
        <v>SPARE PARTS</v>
      </c>
      <c r="D358" s="73">
        <v>1</v>
      </c>
      <c r="E358" s="74" t="s">
        <v>54</v>
      </c>
      <c r="F358" s="73" t="s">
        <v>136</v>
      </c>
      <c r="G358" s="106">
        <v>39.5</v>
      </c>
      <c r="H358" s="75" t="s">
        <v>86</v>
      </c>
      <c r="I358" s="75"/>
    </row>
    <row r="359" spans="1:9" s="76" customFormat="1" ht="12" customHeight="1">
      <c r="A359" s="8" t="str">
        <f>INDEX(master1!$A$10:$A$24,MATCH('KSB1 - Postings'!E359,master1!$C$10:$C$24,0))</f>
        <v>MAINTE</v>
      </c>
      <c r="B359" s="9" t="str">
        <f>VLOOKUP(E359,master1!$C$9:$E$24,3,0)</f>
        <v>Joaquin P</v>
      </c>
      <c r="C359" s="8" t="str">
        <f>VLOOKUP(F359,master2!$B$1:$C$24,2,0)</f>
        <v>SPARE PARTS</v>
      </c>
      <c r="D359" s="73">
        <v>1</v>
      </c>
      <c r="E359" s="74" t="s">
        <v>54</v>
      </c>
      <c r="F359" s="73" t="s">
        <v>136</v>
      </c>
      <c r="G359" s="106">
        <v>86.685000000000002</v>
      </c>
      <c r="H359" s="75" t="s">
        <v>86</v>
      </c>
      <c r="I359" s="75"/>
    </row>
    <row r="360" spans="1:9" s="76" customFormat="1" ht="12" customHeight="1">
      <c r="A360" s="8" t="str">
        <f>INDEX(master1!$A$10:$A$24,MATCH('KSB1 - Postings'!E360,master1!$C$10:$C$24,0))</f>
        <v>MAINTE</v>
      </c>
      <c r="B360" s="9" t="str">
        <f>VLOOKUP(E360,master1!$C$9:$E$24,3,0)</f>
        <v>Joaquin P</v>
      </c>
      <c r="C360" s="8" t="str">
        <f>VLOOKUP(F360,master2!$B$1:$C$24,2,0)</f>
        <v>SPARE PARTS</v>
      </c>
      <c r="D360" s="73">
        <v>1</v>
      </c>
      <c r="E360" s="74" t="s">
        <v>54</v>
      </c>
      <c r="F360" s="73" t="s">
        <v>136</v>
      </c>
      <c r="G360" s="106">
        <v>64.75</v>
      </c>
      <c r="H360" s="75" t="s">
        <v>86</v>
      </c>
      <c r="I360" s="75"/>
    </row>
    <row r="361" spans="1:9" s="76" customFormat="1" ht="12" customHeight="1">
      <c r="A361" s="8" t="str">
        <f>INDEX(master1!$A$10:$A$24,MATCH('KSB1 - Postings'!E361,master1!$C$10:$C$24,0))</f>
        <v>MAINTE</v>
      </c>
      <c r="B361" s="9" t="str">
        <f>VLOOKUP(E361,master1!$C$9:$E$24,3,0)</f>
        <v>Joaquin P</v>
      </c>
      <c r="C361" s="8" t="str">
        <f>VLOOKUP(F361,master2!$B$1:$C$24,2,0)</f>
        <v>SPARE PARTS</v>
      </c>
      <c r="D361" s="73">
        <v>1</v>
      </c>
      <c r="E361" s="74" t="s">
        <v>54</v>
      </c>
      <c r="F361" s="73" t="s">
        <v>136</v>
      </c>
      <c r="G361" s="106">
        <v>18.96</v>
      </c>
      <c r="H361" s="75" t="s">
        <v>86</v>
      </c>
      <c r="I361" s="75"/>
    </row>
    <row r="362" spans="1:9" s="76" customFormat="1" ht="12" customHeight="1">
      <c r="A362" s="8" t="str">
        <f>INDEX(master1!$A$10:$A$24,MATCH('KSB1 - Postings'!E362,master1!$C$10:$C$24,0))</f>
        <v>MAINTE</v>
      </c>
      <c r="B362" s="9" t="str">
        <f>VLOOKUP(E362,master1!$C$9:$E$24,3,0)</f>
        <v>Joaquin P</v>
      </c>
      <c r="C362" s="8" t="str">
        <f>VLOOKUP(F362,master2!$B$1:$C$24,2,0)</f>
        <v>SPARE PARTS</v>
      </c>
      <c r="D362" s="73">
        <v>1</v>
      </c>
      <c r="E362" s="74" t="s">
        <v>54</v>
      </c>
      <c r="F362" s="73" t="s">
        <v>136</v>
      </c>
      <c r="G362" s="106">
        <v>93.7</v>
      </c>
      <c r="H362" s="75" t="s">
        <v>86</v>
      </c>
      <c r="I362" s="75"/>
    </row>
    <row r="363" spans="1:9" s="76" customFormat="1" ht="12" customHeight="1">
      <c r="A363" s="8" t="str">
        <f>INDEX(master1!$A$10:$A$24,MATCH('KSB1 - Postings'!E363,master1!$C$10:$C$24,0))</f>
        <v>MAINTE</v>
      </c>
      <c r="B363" s="9" t="str">
        <f>VLOOKUP(E363,master1!$C$9:$E$24,3,0)</f>
        <v>Joaquin P</v>
      </c>
      <c r="C363" s="8" t="str">
        <f>VLOOKUP(F363,master2!$B$1:$C$24,2,0)</f>
        <v>SPARE PARTS</v>
      </c>
      <c r="D363" s="73">
        <v>1</v>
      </c>
      <c r="E363" s="74" t="s">
        <v>54</v>
      </c>
      <c r="F363" s="73" t="s">
        <v>136</v>
      </c>
      <c r="G363" s="106">
        <v>33.255000000000003</v>
      </c>
      <c r="H363" s="75" t="s">
        <v>86</v>
      </c>
      <c r="I363" s="75"/>
    </row>
    <row r="364" spans="1:9" s="76" customFormat="1" ht="12" customHeight="1">
      <c r="A364" s="8" t="str">
        <f>INDEX(master1!$A$10:$A$24,MATCH('KSB1 - Postings'!E364,master1!$C$10:$C$24,0))</f>
        <v>MAINTE</v>
      </c>
      <c r="B364" s="9" t="str">
        <f>VLOOKUP(E364,master1!$C$9:$E$24,3,0)</f>
        <v>Joaquin P</v>
      </c>
      <c r="C364" s="8" t="str">
        <f>VLOOKUP(F364,master2!$B$1:$C$24,2,0)</f>
        <v>SPARE PARTS</v>
      </c>
      <c r="D364" s="73">
        <v>1</v>
      </c>
      <c r="E364" s="74" t="s">
        <v>54</v>
      </c>
      <c r="F364" s="73" t="s">
        <v>136</v>
      </c>
      <c r="G364" s="106">
        <v>135</v>
      </c>
      <c r="H364" s="75" t="s">
        <v>86</v>
      </c>
      <c r="I364" s="75"/>
    </row>
    <row r="365" spans="1:9" s="76" customFormat="1" ht="12" customHeight="1">
      <c r="A365" s="8" t="str">
        <f>INDEX(master1!$A$10:$A$24,MATCH('KSB1 - Postings'!E365,master1!$C$10:$C$24,0))</f>
        <v>MAINTE</v>
      </c>
      <c r="B365" s="9" t="str">
        <f>VLOOKUP(E365,master1!$C$9:$E$24,3,0)</f>
        <v>Joaquin P</v>
      </c>
      <c r="C365" s="8" t="str">
        <f>VLOOKUP(F365,master2!$B$1:$C$24,2,0)</f>
        <v>SPARE PARTS</v>
      </c>
      <c r="D365" s="73">
        <v>1</v>
      </c>
      <c r="E365" s="74" t="s">
        <v>54</v>
      </c>
      <c r="F365" s="73" t="s">
        <v>136</v>
      </c>
      <c r="G365" s="106">
        <v>9024.375</v>
      </c>
      <c r="H365" s="75" t="s">
        <v>86</v>
      </c>
      <c r="I365" s="75"/>
    </row>
    <row r="366" spans="1:9" s="76" customFormat="1" ht="12" customHeight="1">
      <c r="A366" s="8" t="str">
        <f>INDEX(master1!$A$10:$A$24,MATCH('KSB1 - Postings'!E366,master1!$C$10:$C$24,0))</f>
        <v>MAINTE</v>
      </c>
      <c r="B366" s="9" t="str">
        <f>VLOOKUP(E366,master1!$C$9:$E$24,3,0)</f>
        <v>Joaquin P</v>
      </c>
      <c r="C366" s="8" t="str">
        <f>VLOOKUP(F366,master2!$B$1:$C$24,2,0)</f>
        <v>REP &amp; MAINTENANCE SERVICES</v>
      </c>
      <c r="D366" s="73">
        <v>1</v>
      </c>
      <c r="E366" s="74" t="s">
        <v>57</v>
      </c>
      <c r="F366" s="73" t="s">
        <v>143</v>
      </c>
      <c r="G366" s="106">
        <v>333.39</v>
      </c>
      <c r="H366" s="75" t="s">
        <v>86</v>
      </c>
      <c r="I366" s="75"/>
    </row>
    <row r="367" spans="1:9" s="76" customFormat="1" ht="12" customHeight="1">
      <c r="A367" s="8" t="str">
        <f>INDEX(master1!$A$10:$A$24,MATCH('KSB1 - Postings'!E367,master1!$C$10:$C$24,0))</f>
        <v>MAINTE</v>
      </c>
      <c r="B367" s="9" t="str">
        <f>VLOOKUP(E367,master1!$C$9:$E$24,3,0)</f>
        <v>Joaquin P</v>
      </c>
      <c r="C367" s="8" t="str">
        <f>VLOOKUP(F367,master2!$B$1:$C$24,2,0)</f>
        <v>REP &amp; MAINTENANCE SERVICES</v>
      </c>
      <c r="D367" s="73">
        <v>1</v>
      </c>
      <c r="E367" s="74" t="s">
        <v>57</v>
      </c>
      <c r="F367" s="73" t="s">
        <v>143</v>
      </c>
      <c r="G367" s="106">
        <v>283.5</v>
      </c>
      <c r="H367" s="75" t="s">
        <v>86</v>
      </c>
      <c r="I367" s="75"/>
    </row>
    <row r="368" spans="1:9" s="76" customFormat="1" ht="12" customHeight="1">
      <c r="A368" s="8" t="str">
        <f>INDEX(master1!$A$10:$A$24,MATCH('KSB1 - Postings'!E368,master1!$C$10:$C$24,0))</f>
        <v>MAINTE</v>
      </c>
      <c r="B368" s="9" t="str">
        <f>VLOOKUP(E368,master1!$C$9:$E$24,3,0)</f>
        <v>Joaquin P</v>
      </c>
      <c r="C368" s="8" t="str">
        <f>VLOOKUP(F368,master2!$B$1:$C$24,2,0)</f>
        <v>OTHER EXTERNAL SERVICES</v>
      </c>
      <c r="D368" s="73">
        <v>1</v>
      </c>
      <c r="E368" s="74" t="s">
        <v>57</v>
      </c>
      <c r="F368" s="73" t="s">
        <v>138</v>
      </c>
      <c r="G368" s="106">
        <v>125</v>
      </c>
      <c r="H368" s="75" t="s">
        <v>86</v>
      </c>
      <c r="I368" s="75"/>
    </row>
    <row r="369" spans="1:9" s="76" customFormat="1" ht="12" customHeight="1">
      <c r="A369" s="8" t="str">
        <f>INDEX(master1!$A$10:$A$24,MATCH('KSB1 - Postings'!E369,master1!$C$10:$C$24,0))</f>
        <v>MAINTE</v>
      </c>
      <c r="B369" s="9" t="str">
        <f>VLOOKUP(E369,master1!$C$9:$E$24,3,0)</f>
        <v>Joaquin P</v>
      </c>
      <c r="C369" s="8" t="str">
        <f>VLOOKUP(F369,master2!$B$1:$C$24,2,0)</f>
        <v>CLEANING AND WASTE PROC.</v>
      </c>
      <c r="D369" s="73">
        <v>1</v>
      </c>
      <c r="E369" s="74" t="s">
        <v>57</v>
      </c>
      <c r="F369" s="73" t="s">
        <v>128</v>
      </c>
      <c r="G369" s="106">
        <v>1446.58</v>
      </c>
      <c r="H369" s="75" t="s">
        <v>86</v>
      </c>
      <c r="I369" s="75"/>
    </row>
    <row r="370" spans="1:9" s="76" customFormat="1" ht="12" customHeight="1">
      <c r="A370" s="8" t="str">
        <f>INDEX(master1!$A$10:$A$24,MATCH('KSB1 - Postings'!E370,master1!$C$10:$C$24,0))</f>
        <v>MAINTE</v>
      </c>
      <c r="B370" s="9" t="str">
        <f>VLOOKUP(E370,master1!$C$9:$E$24,3,0)</f>
        <v>Joaquin P</v>
      </c>
      <c r="C370" s="8" t="str">
        <f>VLOOKUP(F370,master2!$B$1:$C$24,2,0)</f>
        <v>REP &amp; MAINTENANCE SERVICES</v>
      </c>
      <c r="D370" s="73">
        <v>1</v>
      </c>
      <c r="E370" s="74" t="s">
        <v>57</v>
      </c>
      <c r="F370" s="73" t="s">
        <v>143</v>
      </c>
      <c r="G370" s="106">
        <v>4850</v>
      </c>
      <c r="H370" s="75" t="s">
        <v>86</v>
      </c>
      <c r="I370" s="75"/>
    </row>
    <row r="371" spans="1:9" s="76" customFormat="1" ht="12" customHeight="1">
      <c r="A371" s="8" t="str">
        <f>INDEX(master1!$A$10:$A$24,MATCH('KSB1 - Postings'!E371,master1!$C$10:$C$24,0))</f>
        <v>MAINTE</v>
      </c>
      <c r="B371" s="9" t="str">
        <f>VLOOKUP(E371,master1!$C$9:$E$24,3,0)</f>
        <v>Joaquin P</v>
      </c>
      <c r="C371" s="8" t="str">
        <f>VLOOKUP(F371,master2!$B$1:$C$24,2,0)</f>
        <v>REP &amp; MAINTENANCE SERVICES</v>
      </c>
      <c r="D371" s="73">
        <v>1</v>
      </c>
      <c r="E371" s="74" t="s">
        <v>57</v>
      </c>
      <c r="F371" s="73" t="s">
        <v>143</v>
      </c>
      <c r="G371" s="106">
        <v>2490.29</v>
      </c>
      <c r="H371" s="75" t="s">
        <v>86</v>
      </c>
      <c r="I371" s="75"/>
    </row>
    <row r="372" spans="1:9" s="76" customFormat="1" ht="12" customHeight="1">
      <c r="A372" s="8" t="str">
        <f>INDEX(master1!$A$10:$A$24,MATCH('KSB1 - Postings'!E372,master1!$C$10:$C$24,0))</f>
        <v>MAINTE</v>
      </c>
      <c r="B372" s="9" t="str">
        <f>VLOOKUP(E372,master1!$C$9:$E$24,3,0)</f>
        <v>Joaquin P</v>
      </c>
      <c r="C372" s="8" t="str">
        <f>VLOOKUP(F372,master2!$B$1:$C$24,2,0)</f>
        <v>SPARE PARTS</v>
      </c>
      <c r="D372" s="73">
        <v>1</v>
      </c>
      <c r="E372" s="74" t="s">
        <v>57</v>
      </c>
      <c r="F372" s="73" t="s">
        <v>137</v>
      </c>
      <c r="G372" s="106">
        <v>979</v>
      </c>
      <c r="H372" s="75" t="s">
        <v>86</v>
      </c>
      <c r="I372" s="75"/>
    </row>
    <row r="373" spans="1:9" s="76" customFormat="1" ht="12" customHeight="1">
      <c r="A373" s="8" t="str">
        <f>INDEX(master1!$A$10:$A$24,MATCH('KSB1 - Postings'!E373,master1!$C$10:$C$24,0))</f>
        <v>MAINTE</v>
      </c>
      <c r="B373" s="9" t="str">
        <f>VLOOKUP(E373,master1!$C$9:$E$24,3,0)</f>
        <v>Joaquin P</v>
      </c>
      <c r="C373" s="8" t="str">
        <f>VLOOKUP(F373,master2!$B$1:$C$24,2,0)</f>
        <v>RENT EXPENSES</v>
      </c>
      <c r="D373" s="73">
        <v>1</v>
      </c>
      <c r="E373" s="74" t="s">
        <v>57</v>
      </c>
      <c r="F373" s="73" t="s">
        <v>142</v>
      </c>
      <c r="G373" s="106">
        <v>2425</v>
      </c>
      <c r="H373" s="75" t="s">
        <v>86</v>
      </c>
      <c r="I373" s="75"/>
    </row>
    <row r="374" spans="1:9" s="76" customFormat="1" ht="12" customHeight="1">
      <c r="A374" s="8" t="str">
        <f>INDEX(master1!$A$10:$A$24,MATCH('KSB1 - Postings'!E374,master1!$C$10:$C$24,0))</f>
        <v>MAINTE</v>
      </c>
      <c r="B374" s="9" t="str">
        <f>VLOOKUP(E374,master1!$C$9:$E$24,3,0)</f>
        <v>Joaquin P</v>
      </c>
      <c r="C374" s="8" t="str">
        <f>VLOOKUP(F374,master2!$B$1:$C$24,2,0)</f>
        <v>REP &amp; MAINTENANCE SERVICES</v>
      </c>
      <c r="D374" s="73">
        <v>1</v>
      </c>
      <c r="E374" s="74" t="s">
        <v>57</v>
      </c>
      <c r="F374" s="73" t="s">
        <v>143</v>
      </c>
      <c r="G374" s="106">
        <v>395</v>
      </c>
      <c r="H374" s="75" t="s">
        <v>86</v>
      </c>
      <c r="I374" s="75"/>
    </row>
    <row r="375" spans="1:9" s="76" customFormat="1" ht="12" customHeight="1">
      <c r="A375" s="8" t="str">
        <f>INDEX(master1!$A$10:$A$24,MATCH('KSB1 - Postings'!E375,master1!$C$10:$C$24,0))</f>
        <v>MAINTE</v>
      </c>
      <c r="B375" s="9" t="str">
        <f>VLOOKUP(E375,master1!$C$9:$E$24,3,0)</f>
        <v>Joaquin P</v>
      </c>
      <c r="C375" s="8" t="str">
        <f>VLOOKUP(F375,master2!$B$1:$C$24,2,0)</f>
        <v>RENT EXPENSES</v>
      </c>
      <c r="D375" s="73">
        <v>1</v>
      </c>
      <c r="E375" s="74" t="s">
        <v>57</v>
      </c>
      <c r="F375" s="73" t="s">
        <v>142</v>
      </c>
      <c r="G375" s="106">
        <v>2996.14</v>
      </c>
      <c r="H375" s="75" t="s">
        <v>86</v>
      </c>
      <c r="I375" s="75"/>
    </row>
    <row r="376" spans="1:9" s="76" customFormat="1" ht="12" customHeight="1">
      <c r="A376" s="8" t="str">
        <f>INDEX(master1!$A$10:$A$24,MATCH('KSB1 - Postings'!E376,master1!$C$10:$C$24,0))</f>
        <v>MAINTE</v>
      </c>
      <c r="B376" s="9" t="str">
        <f>VLOOKUP(E376,master1!$C$9:$E$24,3,0)</f>
        <v>Joaquin P</v>
      </c>
      <c r="C376" s="8" t="str">
        <f>VLOOKUP(F376,master2!$B$1:$C$24,2,0)</f>
        <v>RENT EXPENSES</v>
      </c>
      <c r="D376" s="73">
        <v>1</v>
      </c>
      <c r="E376" s="74" t="s">
        <v>57</v>
      </c>
      <c r="F376" s="73" t="s">
        <v>142</v>
      </c>
      <c r="G376" s="106">
        <v>2147.5</v>
      </c>
      <c r="H376" s="75" t="s">
        <v>86</v>
      </c>
      <c r="I376" s="75"/>
    </row>
    <row r="377" spans="1:9" s="76" customFormat="1" ht="12" customHeight="1">
      <c r="A377" s="8" t="str">
        <f>INDEX(master1!$A$10:$A$24,MATCH('KSB1 - Postings'!E377,master1!$C$10:$C$24,0))</f>
        <v>MAINTE</v>
      </c>
      <c r="B377" s="9" t="str">
        <f>VLOOKUP(E377,master1!$C$9:$E$24,3,0)</f>
        <v>Joaquin P</v>
      </c>
      <c r="C377" s="8" t="str">
        <f>VLOOKUP(F377,master2!$B$1:$C$24,2,0)</f>
        <v>CLEANING AND WASTE PROC.</v>
      </c>
      <c r="D377" s="73">
        <v>1</v>
      </c>
      <c r="E377" s="74" t="s">
        <v>57</v>
      </c>
      <c r="F377" s="73" t="s">
        <v>128</v>
      </c>
      <c r="G377" s="106">
        <v>1446.58</v>
      </c>
      <c r="H377" s="75" t="s">
        <v>86</v>
      </c>
      <c r="I377" s="75"/>
    </row>
    <row r="378" spans="1:9" s="76" customFormat="1" ht="12" customHeight="1">
      <c r="A378" s="8" t="str">
        <f>INDEX(master1!$A$10:$A$24,MATCH('KSB1 - Postings'!E378,master1!$C$10:$C$24,0))</f>
        <v>MAINTE</v>
      </c>
      <c r="B378" s="9" t="str">
        <f>VLOOKUP(E378,master1!$C$9:$E$24,3,0)</f>
        <v>Joaquin P</v>
      </c>
      <c r="C378" s="8" t="str">
        <f>VLOOKUP(F378,master2!$B$1:$C$24,2,0)</f>
        <v>OTHER EXTERNAL SERVICES</v>
      </c>
      <c r="D378" s="73">
        <v>1</v>
      </c>
      <c r="E378" s="74" t="s">
        <v>57</v>
      </c>
      <c r="F378" s="73" t="s">
        <v>138</v>
      </c>
      <c r="G378" s="106">
        <v>3250</v>
      </c>
      <c r="H378" s="75" t="s">
        <v>86</v>
      </c>
      <c r="I378" s="75"/>
    </row>
    <row r="379" spans="1:9" s="76" customFormat="1" ht="12" customHeight="1">
      <c r="A379" s="8" t="str">
        <f>INDEX(master1!$A$10:$A$24,MATCH('KSB1 - Postings'!E379,master1!$C$10:$C$24,0))</f>
        <v>MAINTE</v>
      </c>
      <c r="B379" s="9" t="str">
        <f>VLOOKUP(E379,master1!$C$9:$E$24,3,0)</f>
        <v>Joaquin P</v>
      </c>
      <c r="C379" s="8" t="str">
        <f>VLOOKUP(F379,master2!$B$1:$C$24,2,0)</f>
        <v>RENT EXPENSES</v>
      </c>
      <c r="D379" s="73">
        <v>1</v>
      </c>
      <c r="E379" s="74" t="s">
        <v>57</v>
      </c>
      <c r="F379" s="73" t="s">
        <v>142</v>
      </c>
      <c r="G379" s="106">
        <v>2996.14</v>
      </c>
      <c r="H379" s="75" t="s">
        <v>86</v>
      </c>
      <c r="I379" s="75"/>
    </row>
    <row r="380" spans="1:9" s="76" customFormat="1" ht="12" customHeight="1">
      <c r="A380" s="8" t="str">
        <f>INDEX(master1!$A$10:$A$24,MATCH('KSB1 - Postings'!E380,master1!$C$10:$C$24,0))</f>
        <v>LOGISTICS</v>
      </c>
      <c r="B380" s="9" t="str">
        <f>VLOOKUP(E380,master1!$C$9:$E$24,3,0)</f>
        <v>María L</v>
      </c>
      <c r="C380" s="8" t="str">
        <f>VLOOKUP(F380,master2!$B$1:$C$24,2,0)</f>
        <v>FREIGHT</v>
      </c>
      <c r="D380" s="73">
        <v>1</v>
      </c>
      <c r="E380" s="74" t="s">
        <v>68</v>
      </c>
      <c r="F380" s="73" t="s">
        <v>133</v>
      </c>
      <c r="G380" s="106">
        <v>350</v>
      </c>
      <c r="H380" s="75" t="s">
        <v>86</v>
      </c>
      <c r="I380" s="75"/>
    </row>
    <row r="381" spans="1:9" s="76" customFormat="1" ht="12" customHeight="1">
      <c r="A381" s="8" t="str">
        <f>INDEX(master1!$A$10:$A$24,MATCH('KSB1 - Postings'!E381,master1!$C$10:$C$24,0))</f>
        <v>LOGISTICS</v>
      </c>
      <c r="B381" s="9" t="str">
        <f>VLOOKUP(E381,master1!$C$9:$E$24,3,0)</f>
        <v>María L</v>
      </c>
      <c r="C381" s="8" t="str">
        <f>VLOOKUP(F381,master2!$B$1:$C$24,2,0)</f>
        <v>FREIGHT</v>
      </c>
      <c r="D381" s="73">
        <v>1</v>
      </c>
      <c r="E381" s="74" t="s">
        <v>68</v>
      </c>
      <c r="F381" s="73" t="s">
        <v>133</v>
      </c>
      <c r="G381" s="106">
        <v>21730</v>
      </c>
      <c r="H381" s="75" t="s">
        <v>86</v>
      </c>
      <c r="I381" s="75"/>
    </row>
    <row r="382" spans="1:9" s="76" customFormat="1" ht="12" customHeight="1">
      <c r="A382" s="8" t="str">
        <f>INDEX(master1!$A$10:$A$24,MATCH('KSB1 - Postings'!E382,master1!$C$10:$C$24,0))</f>
        <v>LOGISTICS</v>
      </c>
      <c r="B382" s="9" t="str">
        <f>VLOOKUP(E382,master1!$C$9:$E$24,3,0)</f>
        <v>María L</v>
      </c>
      <c r="C382" s="8" t="str">
        <f>VLOOKUP(F382,master2!$B$1:$C$24,2,0)</f>
        <v>RENT EXPENSES</v>
      </c>
      <c r="D382" s="73">
        <v>1</v>
      </c>
      <c r="E382" s="74" t="s">
        <v>68</v>
      </c>
      <c r="F382" s="73" t="s">
        <v>142</v>
      </c>
      <c r="G382" s="106">
        <v>12363.11</v>
      </c>
      <c r="H382" s="75" t="s">
        <v>86</v>
      </c>
      <c r="I382" s="75"/>
    </row>
    <row r="383" spans="1:9" s="76" customFormat="1" ht="12" customHeight="1">
      <c r="A383" s="8" t="str">
        <f>INDEX(master1!$A$10:$A$24,MATCH('KSB1 - Postings'!E383,master1!$C$10:$C$24,0))</f>
        <v>LOGISTICS</v>
      </c>
      <c r="B383" s="9" t="str">
        <f>VLOOKUP(E383,master1!$C$9:$E$24,3,0)</f>
        <v>María L</v>
      </c>
      <c r="C383" s="8" t="str">
        <f>VLOOKUP(F383,master2!$B$1:$C$24,2,0)</f>
        <v>RENT EXPENSES</v>
      </c>
      <c r="D383" s="73">
        <v>1</v>
      </c>
      <c r="E383" s="74" t="s">
        <v>68</v>
      </c>
      <c r="F383" s="73" t="s">
        <v>142</v>
      </c>
      <c r="G383" s="106">
        <v>8083.23</v>
      </c>
      <c r="H383" s="75" t="s">
        <v>86</v>
      </c>
      <c r="I383" s="75"/>
    </row>
    <row r="384" spans="1:9" s="76" customFormat="1" ht="12" customHeight="1">
      <c r="A384" s="8" t="str">
        <f>INDEX(master1!$A$10:$A$24,MATCH('KSB1 - Postings'!E384,master1!$C$10:$C$24,0))</f>
        <v>LOGISTICS</v>
      </c>
      <c r="B384" s="9" t="str">
        <f>VLOOKUP(E384,master1!$C$9:$E$24,3,0)</f>
        <v>María L</v>
      </c>
      <c r="C384" s="8" t="str">
        <f>VLOOKUP(F384,master2!$B$1:$C$24,2,0)</f>
        <v>RENT EXPENSES</v>
      </c>
      <c r="D384" s="73">
        <v>1</v>
      </c>
      <c r="E384" s="74" t="s">
        <v>68</v>
      </c>
      <c r="F384" s="73" t="s">
        <v>142</v>
      </c>
      <c r="G384" s="106">
        <v>5509.89</v>
      </c>
      <c r="H384" s="75" t="s">
        <v>86</v>
      </c>
      <c r="I384" s="75"/>
    </row>
    <row r="385" spans="1:9" s="76" customFormat="1" ht="12" customHeight="1">
      <c r="A385" s="8" t="str">
        <f>INDEX(master1!$A$10:$A$24,MATCH('KSB1 - Postings'!E385,master1!$C$10:$C$24,0))</f>
        <v>LOGISTICS</v>
      </c>
      <c r="B385" s="9" t="str">
        <f>VLOOKUP(E385,master1!$C$9:$E$24,3,0)</f>
        <v>María L</v>
      </c>
      <c r="C385" s="8" t="str">
        <f>VLOOKUP(F385,master2!$B$1:$C$24,2,0)</f>
        <v>RENT EXPENSES</v>
      </c>
      <c r="D385" s="73">
        <v>1</v>
      </c>
      <c r="E385" s="74" t="s">
        <v>68</v>
      </c>
      <c r="F385" s="73" t="s">
        <v>142</v>
      </c>
      <c r="G385" s="106">
        <v>1681.5</v>
      </c>
      <c r="H385" s="75" t="s">
        <v>86</v>
      </c>
      <c r="I385" s="75"/>
    </row>
    <row r="386" spans="1:9" s="76" customFormat="1" ht="12" customHeight="1">
      <c r="A386" s="8" t="str">
        <f>INDEX(master1!$A$10:$A$24,MATCH('KSB1 - Postings'!E386,master1!$C$10:$C$24,0))</f>
        <v>LOGISTICS</v>
      </c>
      <c r="B386" s="9" t="str">
        <f>VLOOKUP(E386,master1!$C$9:$E$24,3,0)</f>
        <v>María L</v>
      </c>
      <c r="C386" s="8" t="str">
        <f>VLOOKUP(F386,master2!$B$1:$C$24,2,0)</f>
        <v>FREIGHT</v>
      </c>
      <c r="D386" s="73">
        <v>1</v>
      </c>
      <c r="E386" s="74" t="s">
        <v>68</v>
      </c>
      <c r="F386" s="73" t="s">
        <v>132</v>
      </c>
      <c r="G386" s="106">
        <v>2475</v>
      </c>
      <c r="H386" s="75" t="s">
        <v>86</v>
      </c>
      <c r="I386" s="75"/>
    </row>
    <row r="387" spans="1:9" s="76" customFormat="1" ht="12" customHeight="1">
      <c r="A387" s="8" t="str">
        <f>INDEX(master1!$A$10:$A$24,MATCH('KSB1 - Postings'!E387,master1!$C$10:$C$24,0))</f>
        <v>LOGISTICS</v>
      </c>
      <c r="B387" s="9" t="str">
        <f>VLOOKUP(E387,master1!$C$9:$E$24,3,0)</f>
        <v>María L</v>
      </c>
      <c r="C387" s="8" t="str">
        <f>VLOOKUP(F387,master2!$B$1:$C$24,2,0)</f>
        <v>FREIGHT</v>
      </c>
      <c r="D387" s="73">
        <v>1</v>
      </c>
      <c r="E387" s="74" t="s">
        <v>68</v>
      </c>
      <c r="F387" s="73" t="s">
        <v>132</v>
      </c>
      <c r="G387" s="106">
        <v>118.44499999999999</v>
      </c>
      <c r="H387" s="75" t="s">
        <v>86</v>
      </c>
      <c r="I387" s="75"/>
    </row>
    <row r="388" spans="1:9" s="76" customFormat="1" ht="12" customHeight="1">
      <c r="A388" s="8" t="str">
        <f>INDEX(master1!$A$10:$A$24,MATCH('KSB1 - Postings'!E388,master1!$C$10:$C$24,0))</f>
        <v>LOGISTICS</v>
      </c>
      <c r="B388" s="9" t="str">
        <f>VLOOKUP(E388,master1!$C$9:$E$24,3,0)</f>
        <v>María L</v>
      </c>
      <c r="C388" s="8" t="str">
        <f>VLOOKUP(F388,master2!$B$1:$C$24,2,0)</f>
        <v>FREIGHT</v>
      </c>
      <c r="D388" s="73">
        <v>1</v>
      </c>
      <c r="E388" s="74" t="s">
        <v>68</v>
      </c>
      <c r="F388" s="73" t="s">
        <v>132</v>
      </c>
      <c r="G388" s="106">
        <v>37611.415000000001</v>
      </c>
      <c r="H388" s="75" t="s">
        <v>86</v>
      </c>
      <c r="I388" s="75"/>
    </row>
    <row r="389" spans="1:9" s="76" customFormat="1" ht="12" customHeight="1">
      <c r="A389" s="8" t="str">
        <f>INDEX(master1!$A$10:$A$24,MATCH('KSB1 - Postings'!E389,master1!$C$10:$C$24,0))</f>
        <v>LOGISTICS</v>
      </c>
      <c r="B389" s="9" t="str">
        <f>VLOOKUP(E389,master1!$C$9:$E$24,3,0)</f>
        <v>María L</v>
      </c>
      <c r="C389" s="8" t="str">
        <f>VLOOKUP(F389,master2!$B$1:$C$24,2,0)</f>
        <v>FREIGHT</v>
      </c>
      <c r="D389" s="73">
        <v>1</v>
      </c>
      <c r="E389" s="74" t="s">
        <v>68</v>
      </c>
      <c r="F389" s="73" t="s">
        <v>132</v>
      </c>
      <c r="G389" s="106">
        <v>7857.57</v>
      </c>
      <c r="H389" s="75" t="s">
        <v>86</v>
      </c>
      <c r="I389" s="75"/>
    </row>
    <row r="390" spans="1:9" s="76" customFormat="1" ht="12" customHeight="1">
      <c r="A390" s="8" t="str">
        <f>INDEX(master1!$A$10:$A$24,MATCH('KSB1 - Postings'!E390,master1!$C$10:$C$24,0))</f>
        <v>LOGISTICS</v>
      </c>
      <c r="B390" s="9" t="str">
        <f>VLOOKUP(E390,master1!$C$9:$E$24,3,0)</f>
        <v>María L</v>
      </c>
      <c r="C390" s="8" t="str">
        <f>VLOOKUP(F390,master2!$B$1:$C$24,2,0)</f>
        <v>FREIGHT</v>
      </c>
      <c r="D390" s="73">
        <v>1</v>
      </c>
      <c r="E390" s="74" t="s">
        <v>68</v>
      </c>
      <c r="F390" s="73" t="s">
        <v>132</v>
      </c>
      <c r="G390" s="106">
        <v>475.5</v>
      </c>
      <c r="H390" s="75" t="s">
        <v>86</v>
      </c>
      <c r="I390" s="75"/>
    </row>
    <row r="391" spans="1:9" s="76" customFormat="1" ht="12" customHeight="1">
      <c r="A391" s="8" t="str">
        <f>INDEX(master1!$A$10:$A$24,MATCH('KSB1 - Postings'!E391,master1!$C$10:$C$24,0))</f>
        <v>LOGISTICS</v>
      </c>
      <c r="B391" s="9" t="str">
        <f>VLOOKUP(E391,master1!$C$9:$E$24,3,0)</f>
        <v>María L</v>
      </c>
      <c r="C391" s="8" t="str">
        <f>VLOOKUP(F391,master2!$B$1:$C$24,2,0)</f>
        <v>FREIGHT</v>
      </c>
      <c r="D391" s="73">
        <v>1</v>
      </c>
      <c r="E391" s="74" t="s">
        <v>68</v>
      </c>
      <c r="F391" s="73" t="s">
        <v>132</v>
      </c>
      <c r="G391" s="106">
        <v>408.05500000000001</v>
      </c>
      <c r="H391" s="75" t="s">
        <v>86</v>
      </c>
      <c r="I391" s="75"/>
    </row>
    <row r="392" spans="1:9" s="76" customFormat="1" ht="12" customHeight="1">
      <c r="A392" s="8" t="str">
        <f>INDEX(master1!$A$10:$A$24,MATCH('KSB1 - Postings'!E392,master1!$C$10:$C$24,0))</f>
        <v>LOGISTICS</v>
      </c>
      <c r="B392" s="9" t="str">
        <f>VLOOKUP(E392,master1!$C$9:$E$24,3,0)</f>
        <v>María L</v>
      </c>
      <c r="C392" s="8" t="str">
        <f>VLOOKUP(F392,master2!$B$1:$C$24,2,0)</f>
        <v>FREIGHT</v>
      </c>
      <c r="D392" s="73">
        <v>1</v>
      </c>
      <c r="E392" s="74" t="s">
        <v>68</v>
      </c>
      <c r="F392" s="73" t="s">
        <v>132</v>
      </c>
      <c r="G392" s="106">
        <v>500</v>
      </c>
      <c r="H392" s="75" t="s">
        <v>86</v>
      </c>
      <c r="I392" s="75"/>
    </row>
    <row r="393" spans="1:9" s="76" customFormat="1" ht="12" customHeight="1">
      <c r="A393" s="8" t="str">
        <f>INDEX(master1!$A$10:$A$24,MATCH('KSB1 - Postings'!E393,master1!$C$10:$C$24,0))</f>
        <v>LOGISTICS</v>
      </c>
      <c r="B393" s="9" t="str">
        <f>VLOOKUP(E393,master1!$C$9:$E$24,3,0)</f>
        <v>María L</v>
      </c>
      <c r="C393" s="8" t="str">
        <f>VLOOKUP(F393,master2!$B$1:$C$24,2,0)</f>
        <v>FREIGHT</v>
      </c>
      <c r="D393" s="73">
        <v>1</v>
      </c>
      <c r="E393" s="74" t="s">
        <v>68</v>
      </c>
      <c r="F393" s="73" t="s">
        <v>132</v>
      </c>
      <c r="G393" s="106">
        <v>42.9</v>
      </c>
      <c r="H393" s="75" t="s">
        <v>86</v>
      </c>
      <c r="I393" s="75"/>
    </row>
    <row r="394" spans="1:9" s="76" customFormat="1" ht="12" customHeight="1">
      <c r="A394" s="8" t="str">
        <f>INDEX(master1!$A$10:$A$24,MATCH('KSB1 - Postings'!E394,master1!$C$10:$C$24,0))</f>
        <v>LOGISTICS</v>
      </c>
      <c r="B394" s="9" t="str">
        <f>VLOOKUP(E394,master1!$C$9:$E$24,3,0)</f>
        <v>María L</v>
      </c>
      <c r="C394" s="8" t="str">
        <f>VLOOKUP(F394,master2!$B$1:$C$24,2,0)</f>
        <v>FREIGHT</v>
      </c>
      <c r="D394" s="73">
        <v>1</v>
      </c>
      <c r="E394" s="74" t="s">
        <v>68</v>
      </c>
      <c r="F394" s="73" t="s">
        <v>132</v>
      </c>
      <c r="G394" s="106">
        <v>23.55</v>
      </c>
      <c r="H394" s="75" t="s">
        <v>86</v>
      </c>
      <c r="I394" s="75"/>
    </row>
    <row r="395" spans="1:9" s="76" customFormat="1" ht="12" customHeight="1">
      <c r="A395" s="8" t="str">
        <f>INDEX(master1!$A$10:$A$24,MATCH('KSB1 - Postings'!E395,master1!$C$10:$C$24,0))</f>
        <v>LOGISTICS</v>
      </c>
      <c r="B395" s="9" t="str">
        <f>VLOOKUP(E395,master1!$C$9:$E$24,3,0)</f>
        <v>María L</v>
      </c>
      <c r="C395" s="8" t="str">
        <f>VLOOKUP(F395,master2!$B$1:$C$24,2,0)</f>
        <v>FREIGHT</v>
      </c>
      <c r="D395" s="73">
        <v>1</v>
      </c>
      <c r="E395" s="74" t="s">
        <v>68</v>
      </c>
      <c r="F395" s="73" t="s">
        <v>132</v>
      </c>
      <c r="G395" s="106">
        <v>42.9</v>
      </c>
      <c r="H395" s="75" t="s">
        <v>86</v>
      </c>
      <c r="I395" s="75"/>
    </row>
    <row r="396" spans="1:9" s="76" customFormat="1" ht="12" customHeight="1">
      <c r="A396" s="8" t="str">
        <f>INDEX(master1!$A$10:$A$24,MATCH('KSB1 - Postings'!E396,master1!$C$10:$C$24,0))</f>
        <v>LOGISTICS</v>
      </c>
      <c r="B396" s="9" t="str">
        <f>VLOOKUP(E396,master1!$C$9:$E$24,3,0)</f>
        <v>María L</v>
      </c>
      <c r="C396" s="8" t="str">
        <f>VLOOKUP(F396,master2!$B$1:$C$24,2,0)</f>
        <v>FREIGHT</v>
      </c>
      <c r="D396" s="73">
        <v>1</v>
      </c>
      <c r="E396" s="74" t="s">
        <v>68</v>
      </c>
      <c r="F396" s="73" t="s">
        <v>132</v>
      </c>
      <c r="G396" s="106">
        <v>3003</v>
      </c>
      <c r="H396" s="75" t="s">
        <v>86</v>
      </c>
      <c r="I396" s="75"/>
    </row>
    <row r="397" spans="1:9" s="76" customFormat="1" ht="12" customHeight="1">
      <c r="A397" s="8" t="str">
        <f>INDEX(master1!$A$10:$A$24,MATCH('KSB1 - Postings'!E397,master1!$C$10:$C$24,0))</f>
        <v>LOGISTICS</v>
      </c>
      <c r="B397" s="9" t="str">
        <f>VLOOKUP(E397,master1!$C$9:$E$24,3,0)</f>
        <v>María L</v>
      </c>
      <c r="C397" s="8" t="str">
        <f>VLOOKUP(F397,master2!$B$1:$C$24,2,0)</f>
        <v>FREIGHT</v>
      </c>
      <c r="D397" s="73">
        <v>1</v>
      </c>
      <c r="E397" s="74" t="s">
        <v>68</v>
      </c>
      <c r="F397" s="73" t="s">
        <v>132</v>
      </c>
      <c r="G397" s="106">
        <v>129.27000000000001</v>
      </c>
      <c r="H397" s="75" t="s">
        <v>86</v>
      </c>
      <c r="I397" s="75"/>
    </row>
    <row r="398" spans="1:9" s="76" customFormat="1" ht="12" customHeight="1">
      <c r="A398" s="8" t="str">
        <f>INDEX(master1!$A$10:$A$24,MATCH('KSB1 - Postings'!E398,master1!$C$10:$C$24,0))</f>
        <v>LOGISTICS</v>
      </c>
      <c r="B398" s="9" t="str">
        <f>VLOOKUP(E398,master1!$C$9:$E$24,3,0)</f>
        <v>María L</v>
      </c>
      <c r="C398" s="8" t="str">
        <f>VLOOKUP(F398,master2!$B$1:$C$24,2,0)</f>
        <v>FREIGHT</v>
      </c>
      <c r="D398" s="73">
        <v>1</v>
      </c>
      <c r="E398" s="74" t="s">
        <v>68</v>
      </c>
      <c r="F398" s="73" t="s">
        <v>132</v>
      </c>
      <c r="G398" s="106">
        <v>119.575</v>
      </c>
      <c r="H398" s="75" t="s">
        <v>86</v>
      </c>
      <c r="I398" s="75"/>
    </row>
    <row r="399" spans="1:9" s="76" customFormat="1" ht="12" customHeight="1">
      <c r="A399" s="8" t="str">
        <f>INDEX(master1!$A$10:$A$24,MATCH('KSB1 - Postings'!E399,master1!$C$10:$C$24,0))</f>
        <v>LOGISTICS</v>
      </c>
      <c r="B399" s="9" t="str">
        <f>VLOOKUP(E399,master1!$C$9:$E$24,3,0)</f>
        <v>María L</v>
      </c>
      <c r="C399" s="8" t="str">
        <f>VLOOKUP(F399,master2!$B$1:$C$24,2,0)</f>
        <v>FREIGHT</v>
      </c>
      <c r="D399" s="73">
        <v>1</v>
      </c>
      <c r="E399" s="74" t="s">
        <v>68</v>
      </c>
      <c r="F399" s="73" t="s">
        <v>132</v>
      </c>
      <c r="G399" s="106">
        <v>11339.09</v>
      </c>
      <c r="H399" s="75" t="s">
        <v>86</v>
      </c>
      <c r="I399" s="75"/>
    </row>
    <row r="400" spans="1:9" s="76" customFormat="1" ht="12" customHeight="1">
      <c r="A400" s="8" t="str">
        <f>INDEX(master1!$A$10:$A$24,MATCH('KSB1 - Postings'!E400,master1!$C$10:$C$24,0))</f>
        <v>LOGISTICS</v>
      </c>
      <c r="B400" s="9" t="str">
        <f>VLOOKUP(E400,master1!$C$9:$E$24,3,0)</f>
        <v>María L</v>
      </c>
      <c r="C400" s="8" t="str">
        <f>VLOOKUP(F400,master2!$B$1:$C$24,2,0)</f>
        <v>FREIGHT</v>
      </c>
      <c r="D400" s="73">
        <v>1</v>
      </c>
      <c r="E400" s="74" t="s">
        <v>68</v>
      </c>
      <c r="F400" s="73" t="s">
        <v>132</v>
      </c>
      <c r="G400" s="106">
        <v>354.59500000000003</v>
      </c>
      <c r="H400" s="75" t="s">
        <v>86</v>
      </c>
      <c r="I400" s="75"/>
    </row>
    <row r="401" spans="1:9" s="76" customFormat="1" ht="12" customHeight="1">
      <c r="A401" s="8" t="str">
        <f>INDEX(master1!$A$10:$A$24,MATCH('KSB1 - Postings'!E401,master1!$C$10:$C$24,0))</f>
        <v>LOGISTICS</v>
      </c>
      <c r="B401" s="9" t="str">
        <f>VLOOKUP(E401,master1!$C$9:$E$24,3,0)</f>
        <v>María L</v>
      </c>
      <c r="C401" s="8" t="str">
        <f>VLOOKUP(F401,master2!$B$1:$C$24,2,0)</f>
        <v>FREIGHT</v>
      </c>
      <c r="D401" s="73">
        <v>1</v>
      </c>
      <c r="E401" s="74" t="s">
        <v>68</v>
      </c>
      <c r="F401" s="73" t="s">
        <v>132</v>
      </c>
      <c r="G401" s="106">
        <v>341.375</v>
      </c>
      <c r="H401" s="75" t="s">
        <v>86</v>
      </c>
      <c r="I401" s="75"/>
    </row>
    <row r="402" spans="1:9" s="76" customFormat="1" ht="12" customHeight="1">
      <c r="A402" s="8" t="str">
        <f>INDEX(master1!$A$10:$A$24,MATCH('KSB1 - Postings'!E402,master1!$C$10:$C$24,0))</f>
        <v>LOGISTICS</v>
      </c>
      <c r="B402" s="9" t="str">
        <f>VLOOKUP(E402,master1!$C$9:$E$24,3,0)</f>
        <v>María L</v>
      </c>
      <c r="C402" s="8" t="str">
        <f>VLOOKUP(F402,master2!$B$1:$C$24,2,0)</f>
        <v>FREIGHT</v>
      </c>
      <c r="D402" s="73">
        <v>1</v>
      </c>
      <c r="E402" s="74" t="s">
        <v>68</v>
      </c>
      <c r="F402" s="73" t="s">
        <v>132</v>
      </c>
      <c r="G402" s="106">
        <v>300.59500000000003</v>
      </c>
      <c r="H402" s="75" t="s">
        <v>86</v>
      </c>
      <c r="I402" s="75"/>
    </row>
    <row r="403" spans="1:9" s="76" customFormat="1" ht="12" customHeight="1">
      <c r="A403" s="8" t="str">
        <f>INDEX(master1!$A$10:$A$24,MATCH('KSB1 - Postings'!E403,master1!$C$10:$C$24,0))</f>
        <v>LOGISTICS</v>
      </c>
      <c r="B403" s="9" t="str">
        <f>VLOOKUP(E403,master1!$C$9:$E$24,3,0)</f>
        <v>María L</v>
      </c>
      <c r="C403" s="8" t="str">
        <f>VLOOKUP(F403,master2!$B$1:$C$24,2,0)</f>
        <v>FREIGHT</v>
      </c>
      <c r="D403" s="73">
        <v>1</v>
      </c>
      <c r="E403" s="74" t="s">
        <v>68</v>
      </c>
      <c r="F403" s="73" t="s">
        <v>132</v>
      </c>
      <c r="G403" s="106">
        <v>4770.8549999999996</v>
      </c>
      <c r="H403" s="75" t="s">
        <v>86</v>
      </c>
      <c r="I403" s="75"/>
    </row>
    <row r="404" spans="1:9" s="76" customFormat="1" ht="12" customHeight="1">
      <c r="A404" s="8" t="str">
        <f>INDEX(master1!$A$10:$A$24,MATCH('KSB1 - Postings'!E404,master1!$C$10:$C$24,0))</f>
        <v>LOGISTICS</v>
      </c>
      <c r="B404" s="9" t="str">
        <f>VLOOKUP(E404,master1!$C$9:$E$24,3,0)</f>
        <v>María L</v>
      </c>
      <c r="C404" s="8" t="str">
        <f>VLOOKUP(F404,master2!$B$1:$C$24,2,0)</f>
        <v>FREIGHT</v>
      </c>
      <c r="D404" s="73">
        <v>1</v>
      </c>
      <c r="E404" s="74" t="s">
        <v>68</v>
      </c>
      <c r="F404" s="73" t="s">
        <v>132</v>
      </c>
      <c r="G404" s="106">
        <v>4560.82</v>
      </c>
      <c r="H404" s="75" t="s">
        <v>86</v>
      </c>
      <c r="I404" s="75"/>
    </row>
    <row r="405" spans="1:9" s="76" customFormat="1" ht="12" customHeight="1">
      <c r="A405" s="8" t="str">
        <f>INDEX(master1!$A$10:$A$24,MATCH('KSB1 - Postings'!E405,master1!$C$10:$C$24,0))</f>
        <v>LOGISTICS</v>
      </c>
      <c r="B405" s="9" t="str">
        <f>VLOOKUP(E405,master1!$C$9:$E$24,3,0)</f>
        <v>María L</v>
      </c>
      <c r="C405" s="8" t="str">
        <f>VLOOKUP(F405,master2!$B$1:$C$24,2,0)</f>
        <v>FREIGHT</v>
      </c>
      <c r="D405" s="73">
        <v>1</v>
      </c>
      <c r="E405" s="74" t="s">
        <v>68</v>
      </c>
      <c r="F405" s="73" t="s">
        <v>132</v>
      </c>
      <c r="G405" s="106">
        <v>44.685000000000002</v>
      </c>
      <c r="H405" s="75" t="s">
        <v>86</v>
      </c>
      <c r="I405" s="75"/>
    </row>
    <row r="406" spans="1:9" s="76" customFormat="1" ht="12" customHeight="1">
      <c r="A406" s="8" t="str">
        <f>INDEX(master1!$A$10:$A$24,MATCH('KSB1 - Postings'!E406,master1!$C$10:$C$24,0))</f>
        <v>LOGISTICS</v>
      </c>
      <c r="B406" s="9" t="str">
        <f>VLOOKUP(E406,master1!$C$9:$E$24,3,0)</f>
        <v>María L</v>
      </c>
      <c r="C406" s="8" t="str">
        <f>VLOOKUP(F406,master2!$B$1:$C$24,2,0)</f>
        <v>FREIGHT</v>
      </c>
      <c r="D406" s="73">
        <v>1</v>
      </c>
      <c r="E406" s="74" t="s">
        <v>68</v>
      </c>
      <c r="F406" s="73" t="s">
        <v>132</v>
      </c>
      <c r="G406" s="106">
        <v>9137.32</v>
      </c>
      <c r="H406" s="75" t="s">
        <v>86</v>
      </c>
      <c r="I406" s="75"/>
    </row>
    <row r="407" spans="1:9" s="76" customFormat="1" ht="12" customHeight="1">
      <c r="A407" s="8" t="str">
        <f>INDEX(master1!$A$10:$A$24,MATCH('KSB1 - Postings'!E407,master1!$C$10:$C$24,0))</f>
        <v>LOGISTICS</v>
      </c>
      <c r="B407" s="9" t="str">
        <f>VLOOKUP(E407,master1!$C$9:$E$24,3,0)</f>
        <v>María L</v>
      </c>
      <c r="C407" s="8" t="str">
        <f>VLOOKUP(F407,master2!$B$1:$C$24,2,0)</f>
        <v>FREIGHT</v>
      </c>
      <c r="D407" s="73">
        <v>1</v>
      </c>
      <c r="E407" s="74" t="s">
        <v>68</v>
      </c>
      <c r="F407" s="73" t="s">
        <v>132</v>
      </c>
      <c r="G407" s="106">
        <v>32868.11</v>
      </c>
      <c r="H407" s="75" t="s">
        <v>86</v>
      </c>
      <c r="I407" s="75"/>
    </row>
    <row r="408" spans="1:9" s="76" customFormat="1" ht="12" customHeight="1">
      <c r="A408" s="8" t="str">
        <f>INDEX(master1!$A$10:$A$24,MATCH('KSB1 - Postings'!E408,master1!$C$10:$C$24,0))</f>
        <v>LOGISTICS</v>
      </c>
      <c r="B408" s="9" t="str">
        <f>VLOOKUP(E408,master1!$C$9:$E$24,3,0)</f>
        <v>María L</v>
      </c>
      <c r="C408" s="8" t="str">
        <f>VLOOKUP(F408,master2!$B$1:$C$24,2,0)</f>
        <v>FREIGHT</v>
      </c>
      <c r="D408" s="73">
        <v>1</v>
      </c>
      <c r="E408" s="74" t="s">
        <v>68</v>
      </c>
      <c r="F408" s="73" t="s">
        <v>132</v>
      </c>
      <c r="G408" s="106">
        <v>13446.275</v>
      </c>
      <c r="H408" s="75" t="s">
        <v>86</v>
      </c>
      <c r="I408" s="75"/>
    </row>
    <row r="409" spans="1:9" s="76" customFormat="1" ht="12" customHeight="1">
      <c r="A409" s="8" t="str">
        <f>INDEX(master1!$A$10:$A$24,MATCH('KSB1 - Postings'!E409,master1!$C$10:$C$24,0))</f>
        <v>LOGISTICS</v>
      </c>
      <c r="B409" s="9" t="str">
        <f>VLOOKUP(E409,master1!$C$9:$E$24,3,0)</f>
        <v>María L</v>
      </c>
      <c r="C409" s="8" t="str">
        <f>VLOOKUP(F409,master2!$B$1:$C$24,2,0)</f>
        <v>FREIGHT</v>
      </c>
      <c r="D409" s="73">
        <v>1</v>
      </c>
      <c r="E409" s="74" t="s">
        <v>68</v>
      </c>
      <c r="F409" s="73" t="s">
        <v>132</v>
      </c>
      <c r="G409" s="106">
        <v>44243.87</v>
      </c>
      <c r="H409" s="75" t="s">
        <v>86</v>
      </c>
      <c r="I409" s="75"/>
    </row>
    <row r="410" spans="1:9" s="76" customFormat="1" ht="12" customHeight="1">
      <c r="A410" s="8" t="str">
        <f>INDEX(master1!$A$10:$A$24,MATCH('KSB1 - Postings'!E410,master1!$C$10:$C$24,0))</f>
        <v>LOGISTICS</v>
      </c>
      <c r="B410" s="9" t="str">
        <f>VLOOKUP(E410,master1!$C$9:$E$24,3,0)</f>
        <v>María L</v>
      </c>
      <c r="C410" s="8" t="str">
        <f>VLOOKUP(F410,master2!$B$1:$C$24,2,0)</f>
        <v>REP &amp; MAINTENANCE SERVICES</v>
      </c>
      <c r="D410" s="73">
        <v>1</v>
      </c>
      <c r="E410" s="74" t="s">
        <v>68</v>
      </c>
      <c r="F410" s="85" t="s">
        <v>144</v>
      </c>
      <c r="G410" s="106">
        <v>5500</v>
      </c>
      <c r="H410" s="84" t="s">
        <v>86</v>
      </c>
      <c r="I410" s="75"/>
    </row>
    <row r="411" spans="1:9" s="76" customFormat="1" ht="12" customHeight="1">
      <c r="A411" s="8" t="str">
        <f>INDEX(master1!$A$10:$A$24,MATCH('KSB1 - Postings'!E411,master1!$C$10:$C$24,0))</f>
        <v>LOGISTICS</v>
      </c>
      <c r="B411" s="9" t="str">
        <f>VLOOKUP(E411,master1!$C$9:$E$24,3,0)</f>
        <v>María L</v>
      </c>
      <c r="C411" s="8" t="str">
        <f>VLOOKUP(F411,master2!$B$1:$C$24,2,0)</f>
        <v>RENT EXPENSES</v>
      </c>
      <c r="D411" s="73">
        <v>1</v>
      </c>
      <c r="E411" s="74" t="s">
        <v>68</v>
      </c>
      <c r="F411" s="85" t="s">
        <v>142</v>
      </c>
      <c r="G411" s="106">
        <v>22.31</v>
      </c>
      <c r="H411" s="84" t="s">
        <v>86</v>
      </c>
      <c r="I411" s="75"/>
    </row>
    <row r="412" spans="1:9" s="76" customFormat="1" ht="12" customHeight="1">
      <c r="A412" s="8" t="str">
        <f>INDEX(master1!$A$10:$A$24,MATCH('KSB1 - Postings'!E412,master1!$C$10:$C$24,0))</f>
        <v>LOGISTICS</v>
      </c>
      <c r="B412" s="9" t="str">
        <f>VLOOKUP(E412,master1!$C$9:$E$24,3,0)</f>
        <v>María L</v>
      </c>
      <c r="C412" s="8" t="str">
        <f>VLOOKUP(F412,master2!$B$1:$C$24,2,0)</f>
        <v>FREIGHT</v>
      </c>
      <c r="D412" s="73">
        <v>1</v>
      </c>
      <c r="E412" s="74" t="s">
        <v>68</v>
      </c>
      <c r="F412" s="85" t="s">
        <v>132</v>
      </c>
      <c r="G412" s="106">
        <v>30.59</v>
      </c>
      <c r="H412" s="84" t="s">
        <v>86</v>
      </c>
      <c r="I412" s="75"/>
    </row>
    <row r="413" spans="1:9" s="76" customFormat="1" ht="12" customHeight="1">
      <c r="A413" s="8" t="str">
        <f>INDEX(master1!$A$10:$A$24,MATCH('KSB1 - Postings'!E413,master1!$C$10:$C$24,0))</f>
        <v>LOGISTICS</v>
      </c>
      <c r="B413" s="9" t="str">
        <f>VLOOKUP(E413,master1!$C$9:$E$24,3,0)</f>
        <v>María L</v>
      </c>
      <c r="C413" s="8" t="str">
        <f>VLOOKUP(F413,master2!$B$1:$C$24,2,0)</f>
        <v>FREIGHT</v>
      </c>
      <c r="D413" s="73">
        <v>1</v>
      </c>
      <c r="E413" s="74" t="s">
        <v>68</v>
      </c>
      <c r="F413" s="85" t="s">
        <v>132</v>
      </c>
      <c r="G413" s="106">
        <v>241.13499999999999</v>
      </c>
      <c r="H413" s="84" t="s">
        <v>86</v>
      </c>
      <c r="I413" s="75"/>
    </row>
    <row r="414" spans="1:9" s="76" customFormat="1" ht="12" customHeight="1">
      <c r="A414" s="8" t="str">
        <f>INDEX(master1!$A$10:$A$24,MATCH('KSB1 - Postings'!E414,master1!$C$10:$C$24,0))</f>
        <v>LOGISTICS</v>
      </c>
      <c r="B414" s="9" t="str">
        <f>VLOOKUP(E414,master1!$C$9:$E$24,3,0)</f>
        <v>María L</v>
      </c>
      <c r="C414" s="8" t="str">
        <f>VLOOKUP(F414,master2!$B$1:$C$24,2,0)</f>
        <v>FREIGHT</v>
      </c>
      <c r="D414" s="73">
        <v>1</v>
      </c>
      <c r="E414" s="74" t="s">
        <v>68</v>
      </c>
      <c r="F414" s="85" t="s">
        <v>132</v>
      </c>
      <c r="G414" s="106">
        <v>230.66499999999999</v>
      </c>
      <c r="H414" s="84" t="s">
        <v>86</v>
      </c>
      <c r="I414" s="75"/>
    </row>
    <row r="415" spans="1:9" s="76" customFormat="1" ht="12" customHeight="1">
      <c r="A415" s="8" t="str">
        <f>INDEX(master1!$A$10:$A$24,MATCH('KSB1 - Postings'!E415,master1!$C$10:$C$24,0))</f>
        <v>LOGISTICS</v>
      </c>
      <c r="B415" s="9" t="str">
        <f>VLOOKUP(E415,master1!$C$9:$E$24,3,0)</f>
        <v>María L</v>
      </c>
      <c r="C415" s="8" t="str">
        <f>VLOOKUP(F415,master2!$B$1:$C$24,2,0)</f>
        <v>RENT EXPENSES</v>
      </c>
      <c r="D415" s="73">
        <v>1</v>
      </c>
      <c r="E415" s="74" t="s">
        <v>68</v>
      </c>
      <c r="F415" s="85" t="s">
        <v>142</v>
      </c>
      <c r="G415" s="106">
        <v>56.77</v>
      </c>
      <c r="H415" s="84" t="s">
        <v>86</v>
      </c>
      <c r="I415" s="75"/>
    </row>
    <row r="416" spans="1:9" s="76" customFormat="1" ht="12" customHeight="1">
      <c r="A416" s="8" t="str">
        <f>INDEX(master1!$A$10:$A$24,MATCH('KSB1 - Postings'!E416,master1!$C$10:$C$24,0))</f>
        <v>LOGISTICS</v>
      </c>
      <c r="B416" s="9" t="str">
        <f>VLOOKUP(E416,master1!$C$9:$E$24,3,0)</f>
        <v>María L</v>
      </c>
      <c r="C416" s="8" t="str">
        <f>VLOOKUP(F416,master2!$B$1:$C$24,2,0)</f>
        <v>RENT EXPENSES</v>
      </c>
      <c r="D416" s="73">
        <v>1</v>
      </c>
      <c r="E416" s="74" t="s">
        <v>68</v>
      </c>
      <c r="F416" s="85" t="s">
        <v>142</v>
      </c>
      <c r="G416" s="106">
        <v>314.52499999999998</v>
      </c>
      <c r="H416" s="84" t="s">
        <v>86</v>
      </c>
      <c r="I416" s="75"/>
    </row>
    <row r="417" spans="1:9" s="76" customFormat="1" ht="12" customHeight="1">
      <c r="A417" s="8" t="str">
        <f>INDEX(master1!$A$10:$A$24,MATCH('KSB1 - Postings'!E417,master1!$C$10:$C$24,0))</f>
        <v>LOGISTICS</v>
      </c>
      <c r="B417" s="9" t="str">
        <f>VLOOKUP(E417,master1!$C$9:$E$24,3,0)</f>
        <v>María L</v>
      </c>
      <c r="C417" s="8" t="str">
        <f>VLOOKUP(F417,master2!$B$1:$C$24,2,0)</f>
        <v>RENT EXPENSES</v>
      </c>
      <c r="D417" s="73">
        <v>1</v>
      </c>
      <c r="E417" s="74" t="s">
        <v>68</v>
      </c>
      <c r="F417" s="85" t="s">
        <v>142</v>
      </c>
      <c r="G417" s="106">
        <v>844.57</v>
      </c>
      <c r="H417" s="84" t="s">
        <v>86</v>
      </c>
      <c r="I417" s="75"/>
    </row>
    <row r="418" spans="1:9" s="76" customFormat="1" ht="12" customHeight="1">
      <c r="A418" s="8" t="str">
        <f>INDEX(master1!$A$10:$A$24,MATCH('KSB1 - Postings'!E418,master1!$C$10:$C$24,0))</f>
        <v>LOGISTICS</v>
      </c>
      <c r="B418" s="9" t="str">
        <f>VLOOKUP(E418,master1!$C$9:$E$24,3,0)</f>
        <v>María L</v>
      </c>
      <c r="C418" s="8" t="str">
        <f>VLOOKUP(F418,master2!$B$1:$C$24,2,0)</f>
        <v>RENT EXPENSES</v>
      </c>
      <c r="D418" s="73">
        <v>1</v>
      </c>
      <c r="E418" s="74" t="s">
        <v>68</v>
      </c>
      <c r="F418" s="85" t="s">
        <v>142</v>
      </c>
      <c r="G418" s="106">
        <v>1475.5150000000001</v>
      </c>
      <c r="H418" s="84" t="s">
        <v>86</v>
      </c>
      <c r="I418" s="75"/>
    </row>
    <row r="419" spans="1:9" s="76" customFormat="1" ht="12" customHeight="1">
      <c r="A419" s="8" t="str">
        <f>INDEX(master1!$A$10:$A$24,MATCH('KSB1 - Postings'!E419,master1!$C$10:$C$24,0))</f>
        <v>LOGISTICS</v>
      </c>
      <c r="B419" s="9" t="str">
        <f>VLOOKUP(E419,master1!$C$9:$E$24,3,0)</f>
        <v>María L</v>
      </c>
      <c r="C419" s="8" t="str">
        <f>VLOOKUP(F419,master2!$B$1:$C$24,2,0)</f>
        <v>RENT EXPENSES</v>
      </c>
      <c r="D419" s="73">
        <v>1</v>
      </c>
      <c r="E419" s="74" t="s">
        <v>68</v>
      </c>
      <c r="F419" s="85" t="s">
        <v>142</v>
      </c>
      <c r="G419" s="106">
        <v>990</v>
      </c>
      <c r="H419" s="84" t="s">
        <v>86</v>
      </c>
      <c r="I419" s="75"/>
    </row>
    <row r="420" spans="1:9" s="76" customFormat="1" ht="12" customHeight="1">
      <c r="A420" s="8" t="str">
        <f>INDEX(master1!$A$10:$A$24,MATCH('KSB1 - Postings'!E420,master1!$C$10:$C$24,0))</f>
        <v>LOGISTICS</v>
      </c>
      <c r="B420" s="9" t="str">
        <f>VLOOKUP(E420,master1!$C$9:$E$24,3,0)</f>
        <v>María L</v>
      </c>
      <c r="C420" s="8" t="str">
        <f>VLOOKUP(F420,master2!$B$1:$C$24,2,0)</f>
        <v>RENT EXPENSES</v>
      </c>
      <c r="D420" s="73">
        <v>1</v>
      </c>
      <c r="E420" s="74" t="s">
        <v>68</v>
      </c>
      <c r="F420" s="85" t="s">
        <v>142</v>
      </c>
      <c r="G420" s="106">
        <v>1912.5</v>
      </c>
      <c r="H420" s="84" t="s">
        <v>86</v>
      </c>
      <c r="I420" s="75"/>
    </row>
    <row r="421" spans="1:9" s="76" customFormat="1" ht="12" customHeight="1">
      <c r="A421" s="8" t="str">
        <f>INDEX(master1!$A$10:$A$24,MATCH('KSB1 - Postings'!E421,master1!$C$10:$C$24,0))</f>
        <v>LOGISTICS</v>
      </c>
      <c r="B421" s="9" t="str">
        <f>VLOOKUP(E421,master1!$C$9:$E$24,3,0)</f>
        <v>María L</v>
      </c>
      <c r="C421" s="8" t="str">
        <f>VLOOKUP(F421,master2!$B$1:$C$24,2,0)</f>
        <v>FREIGHT</v>
      </c>
      <c r="D421" s="73">
        <v>1</v>
      </c>
      <c r="E421" s="74" t="s">
        <v>68</v>
      </c>
      <c r="F421" s="85" t="s">
        <v>132</v>
      </c>
      <c r="G421" s="106">
        <v>1976.25</v>
      </c>
      <c r="H421" s="84" t="s">
        <v>86</v>
      </c>
      <c r="I421" s="75"/>
    </row>
    <row r="422" spans="1:9" s="76" customFormat="1" ht="12" customHeight="1">
      <c r="A422" s="8" t="str">
        <f>INDEX(master1!$A$10:$A$24,MATCH('KSB1 - Postings'!E422,master1!$C$10:$C$24,0))</f>
        <v>LOGISTICS</v>
      </c>
      <c r="B422" s="9" t="str">
        <f>VLOOKUP(E422,master1!$C$9:$E$24,3,0)</f>
        <v>María L</v>
      </c>
      <c r="C422" s="8" t="str">
        <f>VLOOKUP(F422,master2!$B$1:$C$24,2,0)</f>
        <v>FREIGHT</v>
      </c>
      <c r="D422" s="73">
        <v>1</v>
      </c>
      <c r="E422" s="74" t="s">
        <v>68</v>
      </c>
      <c r="F422" s="85" t="s">
        <v>132</v>
      </c>
      <c r="G422" s="106">
        <v>25.445</v>
      </c>
      <c r="H422" s="84" t="s">
        <v>86</v>
      </c>
      <c r="I422" s="75"/>
    </row>
    <row r="423" spans="1:9" s="76" customFormat="1" ht="12" customHeight="1">
      <c r="A423" s="8" t="str">
        <f>INDEX(master1!$A$10:$A$24,MATCH('KSB1 - Postings'!E423,master1!$C$10:$C$24,0))</f>
        <v>LOGISTICS</v>
      </c>
      <c r="B423" s="9" t="str">
        <f>VLOOKUP(E423,master1!$C$9:$E$24,3,0)</f>
        <v>María L</v>
      </c>
      <c r="C423" s="8" t="str">
        <f>VLOOKUP(F423,master2!$B$1:$C$24,2,0)</f>
        <v>FREIGHT</v>
      </c>
      <c r="D423" s="73">
        <v>1</v>
      </c>
      <c r="E423" s="74" t="s">
        <v>68</v>
      </c>
      <c r="F423" s="85" t="s">
        <v>132</v>
      </c>
      <c r="G423" s="106">
        <v>1051.4549999999999</v>
      </c>
      <c r="H423" s="84" t="s">
        <v>86</v>
      </c>
      <c r="I423" s="75"/>
    </row>
    <row r="424" spans="1:9" s="76" customFormat="1" ht="12" customHeight="1">
      <c r="A424" s="8" t="str">
        <f>INDEX(master1!$A$10:$A$24,MATCH('KSB1 - Postings'!E424,master1!$C$10:$C$24,0))</f>
        <v>LOGISTICS</v>
      </c>
      <c r="B424" s="9" t="str">
        <f>VLOOKUP(E424,master1!$C$9:$E$24,3,0)</f>
        <v>María L</v>
      </c>
      <c r="C424" s="8" t="str">
        <f>VLOOKUP(F424,master2!$B$1:$C$24,2,0)</f>
        <v>FREIGHT</v>
      </c>
      <c r="D424" s="73">
        <v>1</v>
      </c>
      <c r="E424" s="74" t="s">
        <v>68</v>
      </c>
      <c r="F424" s="85" t="s">
        <v>132</v>
      </c>
      <c r="G424" s="106">
        <v>25.895</v>
      </c>
      <c r="H424" s="84" t="s">
        <v>86</v>
      </c>
      <c r="I424" s="75"/>
    </row>
    <row r="425" spans="1:9" s="76" customFormat="1" ht="12" customHeight="1">
      <c r="A425" s="8" t="str">
        <f>INDEX(master1!$A$10:$A$24,MATCH('KSB1 - Postings'!E425,master1!$C$10:$C$24,0))</f>
        <v>LOGISTICS</v>
      </c>
      <c r="B425" s="9" t="str">
        <f>VLOOKUP(E425,master1!$C$9:$E$24,3,0)</f>
        <v>María L</v>
      </c>
      <c r="C425" s="8" t="str">
        <f>VLOOKUP(F425,master2!$B$1:$C$24,2,0)</f>
        <v>RENT EXPENSES</v>
      </c>
      <c r="D425" s="73">
        <v>1</v>
      </c>
      <c r="E425" s="74" t="s">
        <v>68</v>
      </c>
      <c r="F425" s="85" t="s">
        <v>142</v>
      </c>
      <c r="G425" s="106">
        <v>30.58</v>
      </c>
      <c r="H425" s="84" t="s">
        <v>86</v>
      </c>
      <c r="I425" s="75"/>
    </row>
    <row r="426" spans="1:9" s="76" customFormat="1" ht="12" customHeight="1">
      <c r="A426" s="8" t="str">
        <f>INDEX(master1!$A$10:$A$24,MATCH('KSB1 - Postings'!E426,master1!$C$10:$C$24,0))</f>
        <v>LOGISTICS</v>
      </c>
      <c r="B426" s="9" t="str">
        <f>VLOOKUP(E426,master1!$C$9:$E$24,3,0)</f>
        <v>María L</v>
      </c>
      <c r="C426" s="8" t="str">
        <f>VLOOKUP(F426,master2!$B$1:$C$24,2,0)</f>
        <v>RENT EXPENSES</v>
      </c>
      <c r="D426" s="73">
        <v>1</v>
      </c>
      <c r="E426" s="74" t="s">
        <v>68</v>
      </c>
      <c r="F426" s="85" t="s">
        <v>142</v>
      </c>
      <c r="G426" s="106">
        <v>533.53499999999997</v>
      </c>
      <c r="H426" s="84" t="s">
        <v>86</v>
      </c>
      <c r="I426" s="75"/>
    </row>
    <row r="427" spans="1:9" s="76" customFormat="1" ht="12" customHeight="1">
      <c r="A427" s="8" t="str">
        <f>INDEX(master1!$A$10:$A$24,MATCH('KSB1 - Postings'!E427,master1!$C$10:$C$24,0))</f>
        <v>LOGISTICS</v>
      </c>
      <c r="B427" s="9" t="str">
        <f>VLOOKUP(E427,master1!$C$9:$E$24,3,0)</f>
        <v>María L</v>
      </c>
      <c r="C427" s="8" t="str">
        <f>VLOOKUP(F427,master2!$B$1:$C$24,2,0)</f>
        <v>RENT EXPENSES</v>
      </c>
      <c r="D427" s="73">
        <v>1</v>
      </c>
      <c r="E427" s="74" t="s">
        <v>68</v>
      </c>
      <c r="F427" s="85" t="s">
        <v>142</v>
      </c>
      <c r="G427" s="106">
        <v>661.45500000000004</v>
      </c>
      <c r="H427" s="84" t="s">
        <v>86</v>
      </c>
      <c r="I427" s="75"/>
    </row>
    <row r="428" spans="1:9" s="76" customFormat="1" ht="12" customHeight="1">
      <c r="A428" s="8" t="str">
        <f>INDEX(master1!$A$10:$A$24,MATCH('KSB1 - Postings'!E428,master1!$C$10:$C$24,0))</f>
        <v>LOGISTICS</v>
      </c>
      <c r="B428" s="9" t="str">
        <f>VLOOKUP(E428,master1!$C$9:$E$24,3,0)</f>
        <v>María L</v>
      </c>
      <c r="C428" s="8" t="str">
        <f>VLOOKUP(F428,master2!$B$1:$C$24,2,0)</f>
        <v>RENT EXPENSES</v>
      </c>
      <c r="D428" s="73">
        <v>1</v>
      </c>
      <c r="E428" s="74" t="s">
        <v>68</v>
      </c>
      <c r="F428" s="85" t="s">
        <v>142</v>
      </c>
      <c r="G428" s="106">
        <v>1434.375</v>
      </c>
      <c r="H428" s="84" t="s">
        <v>86</v>
      </c>
      <c r="I428" s="75"/>
    </row>
    <row r="429" spans="1:9" s="76" customFormat="1" ht="12" customHeight="1">
      <c r="A429" s="8" t="str">
        <f>INDEX(master1!$A$10:$A$24,MATCH('KSB1 - Postings'!E429,master1!$C$10:$C$24,0))</f>
        <v>LOGISTICS</v>
      </c>
      <c r="B429" s="9" t="str">
        <f>VLOOKUP(E429,master1!$C$9:$E$24,3,0)</f>
        <v>María L</v>
      </c>
      <c r="C429" s="8" t="str">
        <f>VLOOKUP(F429,master2!$B$1:$C$24,2,0)</f>
        <v>FREIGHT</v>
      </c>
      <c r="D429" s="73">
        <v>1</v>
      </c>
      <c r="E429" s="74" t="s">
        <v>68</v>
      </c>
      <c r="F429" s="85" t="s">
        <v>132</v>
      </c>
      <c r="G429" s="106">
        <v>340</v>
      </c>
      <c r="H429" s="84" t="s">
        <v>86</v>
      </c>
      <c r="I429" s="75"/>
    </row>
    <row r="430" spans="1:9" s="76" customFormat="1" ht="12" customHeight="1">
      <c r="A430" s="8" t="str">
        <f>INDEX(master1!$A$10:$A$24,MATCH('KSB1 - Postings'!E430,master1!$C$10:$C$24,0))</f>
        <v>LOGISTICS</v>
      </c>
      <c r="B430" s="9" t="str">
        <f>VLOOKUP(E430,master1!$C$9:$E$24,3,0)</f>
        <v>María L</v>
      </c>
      <c r="C430" s="8" t="str">
        <f>VLOOKUP(F430,master2!$B$1:$C$24,2,0)</f>
        <v>FREIGHT</v>
      </c>
      <c r="D430" s="73">
        <v>1</v>
      </c>
      <c r="E430" s="74" t="s">
        <v>68</v>
      </c>
      <c r="F430" s="85" t="s">
        <v>132</v>
      </c>
      <c r="G430" s="106">
        <v>195</v>
      </c>
      <c r="H430" s="84" t="s">
        <v>86</v>
      </c>
      <c r="I430" s="75"/>
    </row>
    <row r="431" spans="1:9" s="76" customFormat="1" ht="12" customHeight="1">
      <c r="A431" s="8" t="str">
        <f>INDEX(master1!$A$10:$A$24,MATCH('KSB1 - Postings'!E431,master1!$C$10:$C$24,0))</f>
        <v>LOGISTICS</v>
      </c>
      <c r="B431" s="9" t="str">
        <f>VLOOKUP(E431,master1!$C$9:$E$24,3,0)</f>
        <v>María L</v>
      </c>
      <c r="C431" s="8" t="str">
        <f>VLOOKUP(F431,master2!$B$1:$C$24,2,0)</f>
        <v>FREIGHT</v>
      </c>
      <c r="D431" s="73">
        <v>1</v>
      </c>
      <c r="E431" s="74" t="s">
        <v>68</v>
      </c>
      <c r="F431" s="85" t="s">
        <v>132</v>
      </c>
      <c r="G431" s="106">
        <v>16.914999999999999</v>
      </c>
      <c r="H431" s="84" t="s">
        <v>86</v>
      </c>
      <c r="I431" s="75"/>
    </row>
    <row r="432" spans="1:9" s="76" customFormat="1" ht="12" customHeight="1">
      <c r="A432" s="8" t="str">
        <f>INDEX(master1!$A$10:$A$24,MATCH('KSB1 - Postings'!E432,master1!$C$10:$C$24,0))</f>
        <v>LOGISTICS</v>
      </c>
      <c r="B432" s="9" t="str">
        <f>VLOOKUP(E432,master1!$C$9:$E$24,3,0)</f>
        <v>María L</v>
      </c>
      <c r="C432" s="8" t="str">
        <f>VLOOKUP(F432,master2!$B$1:$C$24,2,0)</f>
        <v>FREIGHT</v>
      </c>
      <c r="D432" s="73">
        <v>1</v>
      </c>
      <c r="E432" s="74" t="s">
        <v>68</v>
      </c>
      <c r="F432" s="85" t="s">
        <v>132</v>
      </c>
      <c r="G432" s="106">
        <v>53.47</v>
      </c>
      <c r="H432" s="84" t="s">
        <v>86</v>
      </c>
      <c r="I432" s="75"/>
    </row>
    <row r="433" spans="1:9" s="76" customFormat="1" ht="12" customHeight="1">
      <c r="A433" s="8" t="str">
        <f>INDEX(master1!$A$10:$A$24,MATCH('KSB1 - Postings'!E433,master1!$C$10:$C$24,0))</f>
        <v>LOGISTICS</v>
      </c>
      <c r="B433" s="9" t="str">
        <f>VLOOKUP(E433,master1!$C$9:$E$24,3,0)</f>
        <v>María L</v>
      </c>
      <c r="C433" s="8" t="str">
        <f>VLOOKUP(F433,master2!$B$1:$C$24,2,0)</f>
        <v>FREIGHT</v>
      </c>
      <c r="D433" s="73">
        <v>1</v>
      </c>
      <c r="E433" s="74" t="s">
        <v>68</v>
      </c>
      <c r="F433" s="85" t="s">
        <v>132</v>
      </c>
      <c r="G433" s="106">
        <v>478.125</v>
      </c>
      <c r="H433" s="84" t="s">
        <v>86</v>
      </c>
      <c r="I433" s="75"/>
    </row>
    <row r="434" spans="1:9" s="76" customFormat="1" ht="12" customHeight="1">
      <c r="A434" s="8" t="str">
        <f>INDEX(master1!$A$10:$A$24,MATCH('KSB1 - Postings'!E434,master1!$C$10:$C$24,0))</f>
        <v>LOGISTICS</v>
      </c>
      <c r="B434" s="9" t="str">
        <f>VLOOKUP(E434,master1!$C$9:$E$24,3,0)</f>
        <v>María L</v>
      </c>
      <c r="C434" s="8" t="str">
        <f>VLOOKUP(F434,master2!$B$1:$C$24,2,0)</f>
        <v>FREIGHT</v>
      </c>
      <c r="D434" s="73">
        <v>1</v>
      </c>
      <c r="E434" s="74" t="s">
        <v>68</v>
      </c>
      <c r="F434" s="85" t="s">
        <v>132</v>
      </c>
      <c r="G434" s="106">
        <v>243.78</v>
      </c>
      <c r="H434" s="84" t="s">
        <v>86</v>
      </c>
      <c r="I434" s="75"/>
    </row>
    <row r="435" spans="1:9" s="76" customFormat="1" ht="12" customHeight="1">
      <c r="A435" s="8" t="str">
        <f>INDEX(master1!$A$10:$A$24,MATCH('KSB1 - Postings'!E435,master1!$C$10:$C$24,0))</f>
        <v>LOGISTICS</v>
      </c>
      <c r="B435" s="9" t="str">
        <f>VLOOKUP(E435,master1!$C$9:$E$24,3,0)</f>
        <v>María L</v>
      </c>
      <c r="C435" s="8" t="str">
        <f>VLOOKUP(F435,master2!$B$1:$C$24,2,0)</f>
        <v>FREIGHT</v>
      </c>
      <c r="D435" s="73">
        <v>1</v>
      </c>
      <c r="E435" s="74" t="s">
        <v>68</v>
      </c>
      <c r="F435" s="85" t="s">
        <v>132</v>
      </c>
      <c r="G435" s="106">
        <v>34924.385000000002</v>
      </c>
      <c r="H435" s="84" t="s">
        <v>86</v>
      </c>
      <c r="I435" s="75"/>
    </row>
    <row r="436" spans="1:9" s="76" customFormat="1" ht="12" customHeight="1">
      <c r="A436" s="8" t="str">
        <f>INDEX(master1!$A$10:$A$24,MATCH('KSB1 - Postings'!E436,master1!$C$10:$C$24,0))</f>
        <v>LOGISTICS</v>
      </c>
      <c r="B436" s="9" t="str">
        <f>VLOOKUP(E436,master1!$C$9:$E$24,3,0)</f>
        <v>María L</v>
      </c>
      <c r="C436" s="8" t="str">
        <f>VLOOKUP(F436,master2!$B$1:$C$24,2,0)</f>
        <v>FREIGHT</v>
      </c>
      <c r="D436" s="73">
        <v>1</v>
      </c>
      <c r="E436" s="74" t="s">
        <v>68</v>
      </c>
      <c r="F436" s="85" t="s">
        <v>132</v>
      </c>
      <c r="G436" s="106">
        <v>5572.4049999999997</v>
      </c>
      <c r="H436" s="84" t="s">
        <v>86</v>
      </c>
      <c r="I436" s="75"/>
    </row>
    <row r="437" spans="1:9" s="76" customFormat="1" ht="12" customHeight="1">
      <c r="A437" s="8" t="str">
        <f>INDEX(master1!$A$10:$A$24,MATCH('KSB1 - Postings'!E437,master1!$C$10:$C$24,0))</f>
        <v>LOGISTICS</v>
      </c>
      <c r="B437" s="9" t="str">
        <f>VLOOKUP(E437,master1!$C$9:$E$24,3,0)</f>
        <v>María L</v>
      </c>
      <c r="C437" s="8" t="str">
        <f>VLOOKUP(F437,master2!$B$1:$C$24,2,0)</f>
        <v>FREIGHT</v>
      </c>
      <c r="D437" s="73">
        <v>1</v>
      </c>
      <c r="E437" s="74" t="s">
        <v>68</v>
      </c>
      <c r="F437" s="85" t="s">
        <v>132</v>
      </c>
      <c r="G437" s="106">
        <v>4994.5649999999996</v>
      </c>
      <c r="H437" s="84" t="s">
        <v>86</v>
      </c>
      <c r="I437" s="75"/>
    </row>
    <row r="438" spans="1:9" s="76" customFormat="1" ht="12" customHeight="1">
      <c r="A438" s="8" t="str">
        <f>INDEX(master1!$A$10:$A$24,MATCH('KSB1 - Postings'!E438,master1!$C$10:$C$24,0))</f>
        <v>LOGISTICS</v>
      </c>
      <c r="B438" s="9" t="str">
        <f>VLOOKUP(E438,master1!$C$9:$E$24,3,0)</f>
        <v>María L</v>
      </c>
      <c r="C438" s="8" t="str">
        <f>VLOOKUP(F438,master2!$B$1:$C$24,2,0)</f>
        <v>FREIGHT</v>
      </c>
      <c r="D438" s="73">
        <v>1</v>
      </c>
      <c r="E438" s="74" t="s">
        <v>68</v>
      </c>
      <c r="F438" s="85" t="s">
        <v>132</v>
      </c>
      <c r="G438" s="106">
        <v>1023.29</v>
      </c>
      <c r="H438" s="84" t="s">
        <v>86</v>
      </c>
      <c r="I438" s="75"/>
    </row>
    <row r="439" spans="1:9" s="76" customFormat="1" ht="12" customHeight="1">
      <c r="A439" s="8" t="str">
        <f>INDEX(master1!$A$10:$A$24,MATCH('KSB1 - Postings'!E439,master1!$C$10:$C$24,0))</f>
        <v>LOGISTICS</v>
      </c>
      <c r="B439" s="9" t="str">
        <f>VLOOKUP(E439,master1!$C$9:$E$24,3,0)</f>
        <v>María L</v>
      </c>
      <c r="C439" s="8" t="str">
        <f>VLOOKUP(F439,master2!$B$1:$C$24,2,0)</f>
        <v>FREIGHT</v>
      </c>
      <c r="D439" s="73">
        <v>1</v>
      </c>
      <c r="E439" s="74" t="s">
        <v>68</v>
      </c>
      <c r="F439" s="85" t="s">
        <v>132</v>
      </c>
      <c r="G439" s="106">
        <v>16865.654999999999</v>
      </c>
      <c r="H439" s="84" t="s">
        <v>86</v>
      </c>
      <c r="I439" s="75"/>
    </row>
    <row r="440" spans="1:9" s="76" customFormat="1" ht="12" customHeight="1">
      <c r="A440" s="8" t="str">
        <f>INDEX(master1!$A$10:$A$24,MATCH('KSB1 - Postings'!E440,master1!$C$10:$C$24,0))</f>
        <v>LOGISTICS</v>
      </c>
      <c r="B440" s="9" t="str">
        <f>VLOOKUP(E440,master1!$C$9:$E$24,3,0)</f>
        <v>María L</v>
      </c>
      <c r="C440" s="8" t="str">
        <f>VLOOKUP(F440,master2!$B$1:$C$24,2,0)</f>
        <v>RENT EXPENSES</v>
      </c>
      <c r="D440" s="73">
        <v>1</v>
      </c>
      <c r="E440" s="74" t="s">
        <v>68</v>
      </c>
      <c r="F440" s="85" t="s">
        <v>142</v>
      </c>
      <c r="G440" s="106">
        <v>58500</v>
      </c>
      <c r="H440" s="84" t="s">
        <v>86</v>
      </c>
      <c r="I440" s="75"/>
    </row>
    <row r="441" spans="1:9" s="76" customFormat="1" ht="12" customHeight="1">
      <c r="A441" s="8" t="str">
        <f>INDEX(master1!$A$10:$A$24,MATCH('KSB1 - Postings'!E441,master1!$C$10:$C$24,0))</f>
        <v>LOGISTICS</v>
      </c>
      <c r="B441" s="9" t="str">
        <f>VLOOKUP(E441,master1!$C$9:$E$24,3,0)</f>
        <v>María L</v>
      </c>
      <c r="C441" s="8" t="str">
        <f>VLOOKUP(F441,master2!$B$1:$C$24,2,0)</f>
        <v>FREIGHT</v>
      </c>
      <c r="D441" s="73">
        <v>1</v>
      </c>
      <c r="E441" s="74" t="s">
        <v>69</v>
      </c>
      <c r="F441" s="85" t="s">
        <v>132</v>
      </c>
      <c r="G441" s="106">
        <v>2825</v>
      </c>
      <c r="H441" s="84" t="s">
        <v>86</v>
      </c>
      <c r="I441" s="75"/>
    </row>
    <row r="442" spans="1:9" s="76" customFormat="1" ht="12" customHeight="1">
      <c r="A442" s="8" t="str">
        <f>INDEX(master1!$A$10:$A$24,MATCH('KSB1 - Postings'!E442,master1!$C$10:$C$24,0))</f>
        <v>LOGISTICS</v>
      </c>
      <c r="B442" s="9" t="str">
        <f>VLOOKUP(E442,master1!$C$9:$E$24,3,0)</f>
        <v>María L</v>
      </c>
      <c r="C442" s="8" t="str">
        <f>VLOOKUP(F442,master2!$B$1:$C$24,2,0)</f>
        <v>STATIONERY</v>
      </c>
      <c r="D442" s="73">
        <v>1</v>
      </c>
      <c r="E442" s="74" t="s">
        <v>69</v>
      </c>
      <c r="F442" s="85" t="s">
        <v>146</v>
      </c>
      <c r="G442" s="106">
        <v>206.5</v>
      </c>
      <c r="H442" s="84" t="s">
        <v>86</v>
      </c>
      <c r="I442" s="75"/>
    </row>
    <row r="443" spans="1:9" s="76" customFormat="1" ht="12" customHeight="1">
      <c r="A443" s="8" t="str">
        <f>INDEX(master1!$A$10:$A$24,MATCH('KSB1 - Postings'!E443,master1!$C$10:$C$24,0))</f>
        <v>LOGISTICS</v>
      </c>
      <c r="B443" s="9" t="str">
        <f>VLOOKUP(E443,master1!$C$9:$E$24,3,0)</f>
        <v>María L</v>
      </c>
      <c r="C443" s="8" t="str">
        <f>VLOOKUP(F443,master2!$B$1:$C$24,2,0)</f>
        <v>FREIGHT</v>
      </c>
      <c r="D443" s="73">
        <v>1</v>
      </c>
      <c r="E443" s="74" t="s">
        <v>69</v>
      </c>
      <c r="F443" s="85" t="s">
        <v>132</v>
      </c>
      <c r="G443" s="106">
        <v>235</v>
      </c>
      <c r="H443" s="84" t="s">
        <v>86</v>
      </c>
      <c r="I443" s="75"/>
    </row>
    <row r="444" spans="1:9" s="76" customFormat="1" ht="12" customHeight="1">
      <c r="A444" s="8" t="str">
        <f>INDEX(master1!$A$10:$A$24,MATCH('KSB1 - Postings'!E444,master1!$C$10:$C$24,0))</f>
        <v>LOGISTICS</v>
      </c>
      <c r="B444" s="9" t="str">
        <f>VLOOKUP(E444,master1!$C$9:$E$24,3,0)</f>
        <v>María L</v>
      </c>
      <c r="C444" s="8" t="str">
        <f>VLOOKUP(F444,master2!$B$1:$C$24,2,0)</f>
        <v>FREIGHT</v>
      </c>
      <c r="D444" s="73">
        <v>1</v>
      </c>
      <c r="E444" s="74" t="s">
        <v>69</v>
      </c>
      <c r="F444" s="85" t="s">
        <v>132</v>
      </c>
      <c r="G444" s="106">
        <v>450</v>
      </c>
      <c r="H444" s="84" t="s">
        <v>86</v>
      </c>
      <c r="I444" s="75"/>
    </row>
    <row r="445" spans="1:9" s="76" customFormat="1" ht="12" customHeight="1">
      <c r="A445" s="8" t="str">
        <f>INDEX(master1!$A$10:$A$24,MATCH('KSB1 - Postings'!E445,master1!$C$10:$C$24,0))</f>
        <v>LOGISTICS</v>
      </c>
      <c r="B445" s="9" t="str">
        <f>VLOOKUP(E445,master1!$C$9:$E$24,3,0)</f>
        <v>María L</v>
      </c>
      <c r="C445" s="8" t="str">
        <f>VLOOKUP(F445,master2!$B$1:$C$24,2,0)</f>
        <v>RENT EXPENSES</v>
      </c>
      <c r="D445" s="73">
        <v>1</v>
      </c>
      <c r="E445" s="74" t="s">
        <v>69</v>
      </c>
      <c r="F445" s="85" t="s">
        <v>142</v>
      </c>
      <c r="G445" s="106">
        <v>525</v>
      </c>
      <c r="H445" s="84" t="s">
        <v>86</v>
      </c>
      <c r="I445" s="75"/>
    </row>
    <row r="446" spans="1:9" s="76" customFormat="1" ht="12" customHeight="1">
      <c r="A446" s="8" t="str">
        <f>INDEX(master1!$A$10:$A$24,MATCH('KSB1 - Postings'!E446,master1!$C$10:$C$24,0))</f>
        <v>LOGISTICS</v>
      </c>
      <c r="B446" s="9" t="str">
        <f>VLOOKUP(E446,master1!$C$9:$E$24,3,0)</f>
        <v>María L</v>
      </c>
      <c r="C446" s="8" t="str">
        <f>VLOOKUP(F446,master2!$B$1:$C$24,2,0)</f>
        <v>STATIONERY</v>
      </c>
      <c r="D446" s="73">
        <v>1</v>
      </c>
      <c r="E446" s="74" t="s">
        <v>69</v>
      </c>
      <c r="F446" s="85" t="s">
        <v>146</v>
      </c>
      <c r="G446" s="106">
        <v>826</v>
      </c>
      <c r="H446" s="84" t="s">
        <v>86</v>
      </c>
      <c r="I446" s="75"/>
    </row>
    <row r="447" spans="1:9" s="76" customFormat="1" ht="12" customHeight="1">
      <c r="A447" s="8" t="str">
        <f>INDEX(master1!$A$10:$A$24,MATCH('KSB1 - Postings'!E447,master1!$C$10:$C$24,0))</f>
        <v>LOGISTICS</v>
      </c>
      <c r="B447" s="9" t="str">
        <f>VLOOKUP(E447,master1!$C$9:$E$24,3,0)</f>
        <v>María L</v>
      </c>
      <c r="C447" s="8" t="str">
        <f>VLOOKUP(F447,master2!$B$1:$C$24,2,0)</f>
        <v>FREIGHT</v>
      </c>
      <c r="D447" s="73">
        <v>1</v>
      </c>
      <c r="E447" s="74" t="s">
        <v>69</v>
      </c>
      <c r="F447" s="85" t="s">
        <v>132</v>
      </c>
      <c r="G447" s="106">
        <v>77.5</v>
      </c>
      <c r="H447" s="84" t="s">
        <v>86</v>
      </c>
      <c r="I447" s="75"/>
    </row>
    <row r="448" spans="1:9" s="76" customFormat="1" ht="12" customHeight="1">
      <c r="A448" s="8" t="str">
        <f>INDEX(master1!$A$10:$A$24,MATCH('KSB1 - Postings'!E448,master1!$C$10:$C$24,0))</f>
        <v>LOGISTICS</v>
      </c>
      <c r="B448" s="9" t="str">
        <f>VLOOKUP(E448,master1!$C$9:$E$24,3,0)</f>
        <v>María L</v>
      </c>
      <c r="C448" s="8" t="str">
        <f>VLOOKUP(F448,master2!$B$1:$C$24,2,0)</f>
        <v>FREIGHT</v>
      </c>
      <c r="D448" s="73">
        <v>1</v>
      </c>
      <c r="E448" s="74" t="s">
        <v>69</v>
      </c>
      <c r="F448" s="85" t="s">
        <v>132</v>
      </c>
      <c r="G448" s="106">
        <v>190</v>
      </c>
      <c r="H448" s="84" t="s">
        <v>86</v>
      </c>
      <c r="I448" s="75"/>
    </row>
    <row r="449" spans="1:9" s="76" customFormat="1" ht="12" customHeight="1">
      <c r="A449" s="8" t="str">
        <f>INDEX(master1!$A$10:$A$24,MATCH('KSB1 - Postings'!E449,master1!$C$10:$C$24,0))</f>
        <v>LOGISTICS</v>
      </c>
      <c r="B449" s="9" t="str">
        <f>VLOOKUP(E449,master1!$C$9:$E$24,3,0)</f>
        <v>María L</v>
      </c>
      <c r="C449" s="8" t="str">
        <f>VLOOKUP(F449,master2!$B$1:$C$24,2,0)</f>
        <v>FREIGHT</v>
      </c>
      <c r="D449" s="73">
        <v>1</v>
      </c>
      <c r="E449" s="74" t="s">
        <v>68</v>
      </c>
      <c r="F449" s="85" t="s">
        <v>133</v>
      </c>
      <c r="G449" s="106">
        <v>26840.11</v>
      </c>
      <c r="H449" s="84" t="s">
        <v>86</v>
      </c>
      <c r="I449" s="75"/>
    </row>
    <row r="450" spans="1:9" s="76" customFormat="1" ht="12" customHeight="1">
      <c r="A450" s="8" t="str">
        <f>INDEX(master1!$A$10:$A$24,MATCH('KSB1 - Postings'!E450,master1!$C$10:$C$24,0))</f>
        <v>LOGISTICS</v>
      </c>
      <c r="B450" s="9" t="str">
        <f>VLOOKUP(E450,master1!$C$9:$E$24,3,0)</f>
        <v>María L</v>
      </c>
      <c r="C450" s="8" t="str">
        <f>VLOOKUP(F450,master2!$B$1:$C$24,2,0)</f>
        <v>FREIGHT</v>
      </c>
      <c r="D450" s="73">
        <v>1</v>
      </c>
      <c r="E450" s="74" t="s">
        <v>68</v>
      </c>
      <c r="F450" s="85" t="s">
        <v>133</v>
      </c>
      <c r="G450" s="106">
        <v>32851.18</v>
      </c>
      <c r="H450" s="84" t="s">
        <v>86</v>
      </c>
      <c r="I450" s="75"/>
    </row>
    <row r="451" spans="1:9" s="76" customFormat="1" ht="12" customHeight="1">
      <c r="A451" s="8" t="str">
        <f>INDEX(master1!$A$10:$A$24,MATCH('KSB1 - Postings'!E451,master1!$C$10:$C$24,0))</f>
        <v>LOGISTICS</v>
      </c>
      <c r="B451" s="9" t="str">
        <f>VLOOKUP(E451,master1!$C$9:$E$24,3,0)</f>
        <v>María L</v>
      </c>
      <c r="C451" s="8" t="str">
        <f>VLOOKUP(F451,master2!$B$1:$C$24,2,0)</f>
        <v>FREIGHT</v>
      </c>
      <c r="D451" s="73">
        <v>1</v>
      </c>
      <c r="E451" s="74" t="s">
        <v>68</v>
      </c>
      <c r="F451" s="85" t="s">
        <v>133</v>
      </c>
      <c r="G451" s="106">
        <v>13377.045</v>
      </c>
      <c r="H451" s="84" t="s">
        <v>86</v>
      </c>
      <c r="I451" s="75"/>
    </row>
    <row r="452" spans="1:9" s="76" customFormat="1" ht="12" customHeight="1">
      <c r="A452" s="8" t="str">
        <f>INDEX(master1!$A$10:$A$24,MATCH('KSB1 - Postings'!E452,master1!$C$10:$C$24,0))</f>
        <v>LOGISTICS</v>
      </c>
      <c r="B452" s="9" t="str">
        <f>VLOOKUP(E452,master1!$C$9:$E$24,3,0)</f>
        <v>María L</v>
      </c>
      <c r="C452" s="8" t="str">
        <f>VLOOKUP(F452,master2!$B$1:$C$24,2,0)</f>
        <v>FREIGHT</v>
      </c>
      <c r="D452" s="73">
        <v>1</v>
      </c>
      <c r="E452" s="74" t="s">
        <v>69</v>
      </c>
      <c r="F452" s="85" t="s">
        <v>132</v>
      </c>
      <c r="G452" s="106">
        <v>542.78</v>
      </c>
      <c r="H452" s="84" t="s">
        <v>86</v>
      </c>
      <c r="I452" s="75"/>
    </row>
    <row r="453" spans="1:9" s="76" customFormat="1" ht="12" customHeight="1">
      <c r="A453" s="8" t="str">
        <f>INDEX(master1!$A$10:$A$24,MATCH('KSB1 - Postings'!E453,master1!$C$10:$C$24,0))</f>
        <v>LOGISTICS</v>
      </c>
      <c r="B453" s="9" t="str">
        <f>VLOOKUP(E453,master1!$C$9:$E$24,3,0)</f>
        <v>María L</v>
      </c>
      <c r="C453" s="8" t="str">
        <f>VLOOKUP(F453,master2!$B$1:$C$24,2,0)</f>
        <v>STATIONERY</v>
      </c>
      <c r="D453" s="73">
        <v>1</v>
      </c>
      <c r="E453" s="74" t="s">
        <v>69</v>
      </c>
      <c r="F453" s="85" t="s">
        <v>146</v>
      </c>
      <c r="G453" s="106">
        <v>280</v>
      </c>
      <c r="H453" s="84" t="s">
        <v>86</v>
      </c>
      <c r="I453" s="75"/>
    </row>
    <row r="454" spans="1:9" s="76" customFormat="1" ht="12" customHeight="1">
      <c r="A454" s="8" t="str">
        <f>INDEX(master1!$A$10:$A$24,MATCH('KSB1 - Postings'!E454,master1!$C$10:$C$24,0))</f>
        <v>LOGISTICS</v>
      </c>
      <c r="B454" s="9" t="str">
        <f>VLOOKUP(E454,master1!$C$9:$E$24,3,0)</f>
        <v>María L</v>
      </c>
      <c r="C454" s="8" t="str">
        <f>VLOOKUP(F454,master2!$B$1:$C$24,2,0)</f>
        <v>STATIONERY</v>
      </c>
      <c r="D454" s="73">
        <v>1</v>
      </c>
      <c r="E454" s="74" t="s">
        <v>69</v>
      </c>
      <c r="F454" s="85" t="s">
        <v>146</v>
      </c>
      <c r="G454" s="106">
        <v>616</v>
      </c>
      <c r="H454" s="84" t="s">
        <v>86</v>
      </c>
      <c r="I454" s="75"/>
    </row>
    <row r="455" spans="1:9" s="76" customFormat="1" ht="12" customHeight="1">
      <c r="A455" s="8" t="str">
        <f>INDEX(master1!$A$10:$A$24,MATCH('KSB1 - Postings'!E455,master1!$C$10:$C$24,0))</f>
        <v>LOGISTICS</v>
      </c>
      <c r="B455" s="9" t="str">
        <f>VLOOKUP(E455,master1!$C$9:$E$24,3,0)</f>
        <v>María L</v>
      </c>
      <c r="C455" s="8" t="str">
        <f>VLOOKUP(F455,master2!$B$1:$C$24,2,0)</f>
        <v>RENT EXPENSES</v>
      </c>
      <c r="D455" s="73">
        <v>1</v>
      </c>
      <c r="E455" s="74" t="s">
        <v>69</v>
      </c>
      <c r="F455" s="85" t="s">
        <v>142</v>
      </c>
      <c r="G455" s="106">
        <v>1023</v>
      </c>
      <c r="H455" s="84" t="s">
        <v>86</v>
      </c>
      <c r="I455" s="75"/>
    </row>
    <row r="456" spans="1:9" s="76" customFormat="1" ht="12" customHeight="1">
      <c r="A456" s="8" t="str">
        <f>INDEX(master1!$A$10:$A$24,MATCH('KSB1 - Postings'!E456,master1!$C$10:$C$24,0))</f>
        <v>LOGISTICS</v>
      </c>
      <c r="B456" s="9" t="str">
        <f>VLOOKUP(E456,master1!$C$9:$E$24,3,0)</f>
        <v>María L</v>
      </c>
      <c r="C456" s="8" t="str">
        <f>VLOOKUP(F456,master2!$B$1:$C$24,2,0)</f>
        <v>RENT EXPENSES</v>
      </c>
      <c r="D456" s="73">
        <v>1</v>
      </c>
      <c r="E456" s="74" t="s">
        <v>69</v>
      </c>
      <c r="F456" s="85" t="s">
        <v>142</v>
      </c>
      <c r="G456" s="106">
        <v>1200</v>
      </c>
      <c r="H456" s="84" t="s">
        <v>86</v>
      </c>
      <c r="I456" s="75"/>
    </row>
    <row r="457" spans="1:9" s="76" customFormat="1" ht="12" customHeight="1">
      <c r="A457" s="8" t="str">
        <f>INDEX(master1!$A$10:$A$24,MATCH('KSB1 - Postings'!E457,master1!$C$10:$C$24,0))</f>
        <v>LOGISTICS</v>
      </c>
      <c r="B457" s="9" t="str">
        <f>VLOOKUP(E457,master1!$C$9:$E$24,3,0)</f>
        <v>María L</v>
      </c>
      <c r="C457" s="8" t="str">
        <f>VLOOKUP(F457,master2!$B$1:$C$24,2,0)</f>
        <v>RENT EXPENSES</v>
      </c>
      <c r="D457" s="73">
        <v>1</v>
      </c>
      <c r="E457" s="74" t="s">
        <v>69</v>
      </c>
      <c r="F457" s="85" t="s">
        <v>142</v>
      </c>
      <c r="G457" s="106">
        <v>2235</v>
      </c>
      <c r="H457" s="84" t="s">
        <v>86</v>
      </c>
      <c r="I457" s="75"/>
    </row>
    <row r="458" spans="1:9" s="76" customFormat="1" ht="12" customHeight="1">
      <c r="A458" s="8" t="str">
        <f>INDEX(master1!$A$10:$A$24,MATCH('KSB1 - Postings'!E458,master1!$C$10:$C$24,0))</f>
        <v>HR</v>
      </c>
      <c r="B458" s="9" t="str">
        <f>VLOOKUP(E458,master1!$C$9:$E$24,3,0)</f>
        <v>Paula E</v>
      </c>
      <c r="C458" s="8" t="str">
        <f>VLOOKUP(F458,master2!$B$1:$C$24,2,0)</f>
        <v>RENT EXPENSES</v>
      </c>
      <c r="D458" s="73">
        <v>1</v>
      </c>
      <c r="E458" s="74" t="s">
        <v>74</v>
      </c>
      <c r="F458" s="85" t="s">
        <v>130</v>
      </c>
      <c r="G458" s="106">
        <v>97.694999999999993</v>
      </c>
      <c r="H458" s="84" t="s">
        <v>86</v>
      </c>
      <c r="I458" s="75"/>
    </row>
    <row r="459" spans="1:9" s="76" customFormat="1" ht="12" customHeight="1">
      <c r="A459" s="8" t="str">
        <f>INDEX(master1!$A$10:$A$24,MATCH('KSB1 - Postings'!E459,master1!$C$10:$C$24,0))</f>
        <v>HR</v>
      </c>
      <c r="B459" s="9" t="str">
        <f>VLOOKUP(E459,master1!$C$9:$E$24,3,0)</f>
        <v>Paula E</v>
      </c>
      <c r="C459" s="8" t="str">
        <f>VLOOKUP(F459,master2!$B$1:$C$24,2,0)</f>
        <v>RENT EXPENSES</v>
      </c>
      <c r="D459" s="73">
        <v>1</v>
      </c>
      <c r="E459" s="74" t="s">
        <v>74</v>
      </c>
      <c r="F459" s="85" t="s">
        <v>130</v>
      </c>
      <c r="G459" s="106">
        <v>97.694999999999993</v>
      </c>
      <c r="H459" s="84" t="s">
        <v>86</v>
      </c>
      <c r="I459" s="75"/>
    </row>
    <row r="460" spans="1:9" s="76" customFormat="1" ht="12" customHeight="1">
      <c r="A460" s="8" t="str">
        <f>INDEX(master1!$A$10:$A$24,MATCH('KSB1 - Postings'!E460,master1!$C$10:$C$24,0))</f>
        <v>HR</v>
      </c>
      <c r="B460" s="9" t="str">
        <f>VLOOKUP(E460,master1!$C$9:$E$24,3,0)</f>
        <v>Paula E</v>
      </c>
      <c r="C460" s="8" t="str">
        <f>VLOOKUP(F460,master2!$B$1:$C$24,2,0)</f>
        <v>RENT EXPENSES</v>
      </c>
      <c r="D460" s="73">
        <v>1</v>
      </c>
      <c r="E460" s="74" t="s">
        <v>74</v>
      </c>
      <c r="F460" s="85" t="s">
        <v>130</v>
      </c>
      <c r="G460" s="106">
        <v>11.79</v>
      </c>
      <c r="H460" s="84" t="s">
        <v>86</v>
      </c>
      <c r="I460" s="75"/>
    </row>
    <row r="461" spans="1:9" s="76" customFormat="1" ht="12" customHeight="1">
      <c r="A461" s="8" t="str">
        <f>INDEX(master1!$A$10:$A$24,MATCH('KSB1 - Postings'!E461,master1!$C$10:$C$24,0))</f>
        <v>LOGISTICS</v>
      </c>
      <c r="B461" s="9" t="str">
        <f>VLOOKUP(E461,master1!$C$9:$E$24,3,0)</f>
        <v>María L</v>
      </c>
      <c r="C461" s="8" t="str">
        <f>VLOOKUP(F461,master2!$B$1:$C$24,2,0)</f>
        <v>RENT EXPENSES</v>
      </c>
      <c r="D461" s="73">
        <v>1</v>
      </c>
      <c r="E461" s="74" t="s">
        <v>69</v>
      </c>
      <c r="F461" s="85" t="s">
        <v>142</v>
      </c>
      <c r="G461" s="106">
        <v>2580</v>
      </c>
      <c r="H461" s="84" t="s">
        <v>86</v>
      </c>
      <c r="I461" s="75"/>
    </row>
    <row r="462" spans="1:9" s="76" customFormat="1" ht="12" customHeight="1">
      <c r="A462" s="8" t="str">
        <f>INDEX(master1!$A$10:$A$24,MATCH('KSB1 - Postings'!E462,master1!$C$10:$C$24,0))</f>
        <v>HR</v>
      </c>
      <c r="B462" s="9" t="str">
        <f>VLOOKUP(E462,master1!$C$9:$E$24,3,0)</f>
        <v>Paula E</v>
      </c>
      <c r="C462" s="8" t="str">
        <f>VLOOKUP(F462,master2!$B$1:$C$24,2,0)</f>
        <v>RENT EXPENSES</v>
      </c>
      <c r="D462" s="73">
        <v>1</v>
      </c>
      <c r="E462" s="74" t="s">
        <v>74</v>
      </c>
      <c r="F462" s="85" t="s">
        <v>130</v>
      </c>
      <c r="G462" s="106">
        <v>11.79</v>
      </c>
      <c r="H462" s="84" t="s">
        <v>86</v>
      </c>
      <c r="I462" s="75"/>
    </row>
    <row r="463" spans="1:9" s="76" customFormat="1" ht="12" customHeight="1">
      <c r="A463" s="8" t="str">
        <f>INDEX(master1!$A$10:$A$24,MATCH('KSB1 - Postings'!E463,master1!$C$10:$C$24,0))</f>
        <v>LOGISTICS</v>
      </c>
      <c r="B463" s="9" t="str">
        <f>VLOOKUP(E463,master1!$C$9:$E$24,3,0)</f>
        <v>María L</v>
      </c>
      <c r="C463" s="8" t="str">
        <f>VLOOKUP(F463,master2!$B$1:$C$24,2,0)</f>
        <v>FREIGHT</v>
      </c>
      <c r="D463" s="73">
        <v>1</v>
      </c>
      <c r="E463" s="74" t="s">
        <v>69</v>
      </c>
      <c r="F463" s="85" t="s">
        <v>132</v>
      </c>
      <c r="G463" s="106">
        <v>1950</v>
      </c>
      <c r="H463" s="84" t="s">
        <v>86</v>
      </c>
      <c r="I463" s="75"/>
    </row>
    <row r="464" spans="1:9" s="76" customFormat="1" ht="12" customHeight="1">
      <c r="A464" s="8" t="str">
        <f>INDEX(master1!$A$10:$A$24,MATCH('KSB1 - Postings'!E464,master1!$C$10:$C$24,0))</f>
        <v>LOGISTICS</v>
      </c>
      <c r="B464" s="9" t="str">
        <f>VLOOKUP(E464,master1!$C$9:$E$24,3,0)</f>
        <v>María L</v>
      </c>
      <c r="C464" s="8" t="str">
        <f>VLOOKUP(F464,master2!$B$1:$C$24,2,0)</f>
        <v>STATIONERY</v>
      </c>
      <c r="D464" s="73">
        <v>1</v>
      </c>
      <c r="E464" s="74" t="s">
        <v>69</v>
      </c>
      <c r="F464" s="85" t="s">
        <v>146</v>
      </c>
      <c r="G464" s="106">
        <v>51.2</v>
      </c>
      <c r="H464" s="84" t="s">
        <v>86</v>
      </c>
      <c r="I464" s="75"/>
    </row>
    <row r="465" spans="1:9" s="76" customFormat="1" ht="12" customHeight="1">
      <c r="A465" s="8" t="str">
        <f>INDEX(master1!$A$10:$A$24,MATCH('KSB1 - Postings'!E465,master1!$C$10:$C$24,0))</f>
        <v>LOGISTICS</v>
      </c>
      <c r="B465" s="9" t="str">
        <f>VLOOKUP(E465,master1!$C$9:$E$24,3,0)</f>
        <v>María L</v>
      </c>
      <c r="C465" s="8" t="str">
        <f>VLOOKUP(F465,master2!$B$1:$C$24,2,0)</f>
        <v>FREIGHT</v>
      </c>
      <c r="D465" s="73">
        <v>1</v>
      </c>
      <c r="E465" s="74" t="s">
        <v>69</v>
      </c>
      <c r="F465" s="85" t="s">
        <v>132</v>
      </c>
      <c r="G465" s="106">
        <v>209.255</v>
      </c>
      <c r="H465" s="84" t="s">
        <v>86</v>
      </c>
      <c r="I465" s="75"/>
    </row>
    <row r="466" spans="1:9" s="76" customFormat="1" ht="12" customHeight="1">
      <c r="A466" s="8" t="str">
        <f>INDEX(master1!$A$10:$A$24,MATCH('KSB1 - Postings'!E466,master1!$C$10:$C$24,0))</f>
        <v>LOGISTICS</v>
      </c>
      <c r="B466" s="9" t="str">
        <f>VLOOKUP(E466,master1!$C$9:$E$24,3,0)</f>
        <v>María L</v>
      </c>
      <c r="C466" s="8" t="str">
        <f>VLOOKUP(F466,master2!$B$1:$C$24,2,0)</f>
        <v>FREIGHT</v>
      </c>
      <c r="D466" s="73">
        <v>1</v>
      </c>
      <c r="E466" s="74" t="s">
        <v>69</v>
      </c>
      <c r="F466" s="85" t="s">
        <v>132</v>
      </c>
      <c r="G466" s="106">
        <v>1200</v>
      </c>
      <c r="H466" s="84" t="s">
        <v>86</v>
      </c>
      <c r="I466" s="75"/>
    </row>
    <row r="467" spans="1:9" s="76" customFormat="1" ht="12" customHeight="1">
      <c r="A467" s="8" t="str">
        <f>INDEX(master1!$A$10:$A$24,MATCH('KSB1 - Postings'!E467,master1!$C$10:$C$24,0))</f>
        <v>LOGISTICS</v>
      </c>
      <c r="B467" s="9" t="str">
        <f>VLOOKUP(E467,master1!$C$9:$E$24,3,0)</f>
        <v>María L</v>
      </c>
      <c r="C467" s="8" t="str">
        <f>VLOOKUP(F467,master2!$B$1:$C$24,2,0)</f>
        <v>FREIGHT</v>
      </c>
      <c r="D467" s="73">
        <v>1</v>
      </c>
      <c r="E467" s="74" t="s">
        <v>69</v>
      </c>
      <c r="F467" s="85" t="s">
        <v>132</v>
      </c>
      <c r="G467" s="106">
        <v>1079</v>
      </c>
      <c r="H467" s="84" t="s">
        <v>86</v>
      </c>
      <c r="I467" s="75"/>
    </row>
    <row r="468" spans="1:9" s="76" customFormat="1" ht="12" customHeight="1">
      <c r="A468" s="8" t="str">
        <f>INDEX(master1!$A$10:$A$24,MATCH('KSB1 - Postings'!E468,master1!$C$10:$C$24,0))</f>
        <v>LOGISTICS</v>
      </c>
      <c r="B468" s="9" t="str">
        <f>VLOOKUP(E468,master1!$C$9:$E$24,3,0)</f>
        <v>María L</v>
      </c>
      <c r="C468" s="8" t="str">
        <f>VLOOKUP(F468,master2!$B$1:$C$24,2,0)</f>
        <v>STATIONERY</v>
      </c>
      <c r="D468" s="73">
        <v>1</v>
      </c>
      <c r="E468" s="74" t="s">
        <v>69</v>
      </c>
      <c r="F468" s="85" t="s">
        <v>146</v>
      </c>
      <c r="G468" s="106">
        <v>49.6</v>
      </c>
      <c r="H468" s="84" t="s">
        <v>86</v>
      </c>
      <c r="I468" s="75"/>
    </row>
    <row r="469" spans="1:9" s="76" customFormat="1" ht="12" customHeight="1">
      <c r="A469" s="8" t="str">
        <f>INDEX(master1!$A$10:$A$24,MATCH('KSB1 - Postings'!E469,master1!$C$10:$C$24,0))</f>
        <v>LOGISTICS</v>
      </c>
      <c r="B469" s="9" t="str">
        <f>VLOOKUP(E469,master1!$C$9:$E$24,3,0)</f>
        <v>María L</v>
      </c>
      <c r="C469" s="8" t="str">
        <f>VLOOKUP(F469,master2!$B$1:$C$24,2,0)</f>
        <v>FREIGHT</v>
      </c>
      <c r="D469" s="73">
        <v>1</v>
      </c>
      <c r="E469" s="74" t="s">
        <v>69</v>
      </c>
      <c r="F469" s="85" t="s">
        <v>132</v>
      </c>
      <c r="G469" s="106">
        <v>128.01</v>
      </c>
      <c r="H469" s="84" t="s">
        <v>86</v>
      </c>
      <c r="I469" s="75"/>
    </row>
    <row r="470" spans="1:9" s="76" customFormat="1" ht="12" customHeight="1">
      <c r="A470" s="8" t="str">
        <f>INDEX(master1!$A$10:$A$24,MATCH('KSB1 - Postings'!E470,master1!$C$10:$C$24,0))</f>
        <v>LOGISTICS</v>
      </c>
      <c r="B470" s="9" t="str">
        <f>VLOOKUP(E470,master1!$C$9:$E$24,3,0)</f>
        <v>María L</v>
      </c>
      <c r="C470" s="8" t="str">
        <f>VLOOKUP(F470,master2!$B$1:$C$24,2,0)</f>
        <v>FREIGHT</v>
      </c>
      <c r="D470" s="73">
        <v>1</v>
      </c>
      <c r="E470" s="74" t="s">
        <v>69</v>
      </c>
      <c r="F470" s="85" t="s">
        <v>132</v>
      </c>
      <c r="G470" s="106">
        <v>2160</v>
      </c>
      <c r="H470" s="84" t="s">
        <v>86</v>
      </c>
      <c r="I470" s="75"/>
    </row>
    <row r="471" spans="1:9" s="76" customFormat="1" ht="12" customHeight="1">
      <c r="A471" s="8" t="str">
        <f>INDEX(master1!$A$10:$A$24,MATCH('KSB1 - Postings'!E471,master1!$C$10:$C$24,0))</f>
        <v>LOGISTICS</v>
      </c>
      <c r="B471" s="9" t="str">
        <f>VLOOKUP(E471,master1!$C$9:$E$24,3,0)</f>
        <v>María L</v>
      </c>
      <c r="C471" s="8" t="str">
        <f>VLOOKUP(F471,master2!$B$1:$C$24,2,0)</f>
        <v>FREIGHT</v>
      </c>
      <c r="D471" s="73">
        <v>1</v>
      </c>
      <c r="E471" s="74" t="s">
        <v>69</v>
      </c>
      <c r="F471" s="85" t="s">
        <v>132</v>
      </c>
      <c r="G471" s="106">
        <v>14.335000000000001</v>
      </c>
      <c r="H471" s="84" t="s">
        <v>86</v>
      </c>
      <c r="I471" s="75"/>
    </row>
    <row r="472" spans="1:9" s="76" customFormat="1" ht="12" customHeight="1">
      <c r="A472" s="8" t="str">
        <f>INDEX(master1!$A$10:$A$24,MATCH('KSB1 - Postings'!E472,master1!$C$10:$C$24,0))</f>
        <v>LOGISTICS</v>
      </c>
      <c r="B472" s="9" t="str">
        <f>VLOOKUP(E472,master1!$C$9:$E$24,3,0)</f>
        <v>María L</v>
      </c>
      <c r="C472" s="8" t="str">
        <f>VLOOKUP(F472,master2!$B$1:$C$24,2,0)</f>
        <v>FREIGHT</v>
      </c>
      <c r="D472" s="73">
        <v>1</v>
      </c>
      <c r="E472" s="74" t="s">
        <v>69</v>
      </c>
      <c r="F472" s="85" t="s">
        <v>132</v>
      </c>
      <c r="G472" s="106">
        <v>35.865000000000002</v>
      </c>
      <c r="H472" s="84" t="s">
        <v>86</v>
      </c>
      <c r="I472" s="75"/>
    </row>
    <row r="473" spans="1:9" s="76" customFormat="1" ht="12" customHeight="1">
      <c r="A473" s="8" t="str">
        <f>INDEX(master1!$A$10:$A$24,MATCH('KSB1 - Postings'!E473,master1!$C$10:$C$24,0))</f>
        <v>LOGISTICS</v>
      </c>
      <c r="B473" s="9" t="str">
        <f>VLOOKUP(E473,master1!$C$9:$E$24,3,0)</f>
        <v>María L</v>
      </c>
      <c r="C473" s="8" t="str">
        <f>VLOOKUP(F473,master2!$B$1:$C$24,2,0)</f>
        <v>FREIGHT</v>
      </c>
      <c r="D473" s="73">
        <v>1</v>
      </c>
      <c r="E473" s="74" t="s">
        <v>69</v>
      </c>
      <c r="F473" s="85" t="s">
        <v>132</v>
      </c>
      <c r="G473" s="106">
        <v>21.484999999999999</v>
      </c>
      <c r="H473" s="84" t="s">
        <v>86</v>
      </c>
      <c r="I473" s="75"/>
    </row>
    <row r="474" spans="1:9" s="76" customFormat="1" ht="12" customHeight="1">
      <c r="A474" s="8" t="str">
        <f>INDEX(master1!$A$10:$A$24,MATCH('KSB1 - Postings'!E474,master1!$C$10:$C$24,0))</f>
        <v>LOGISTICS</v>
      </c>
      <c r="B474" s="9" t="str">
        <f>VLOOKUP(E474,master1!$C$9:$E$24,3,0)</f>
        <v>María L</v>
      </c>
      <c r="C474" s="8" t="str">
        <f>VLOOKUP(F474,master2!$B$1:$C$24,2,0)</f>
        <v>FREIGHT</v>
      </c>
      <c r="D474" s="73">
        <v>1</v>
      </c>
      <c r="E474" s="74" t="s">
        <v>69</v>
      </c>
      <c r="F474" s="85" t="s">
        <v>132</v>
      </c>
      <c r="G474" s="106">
        <v>17.940000000000001</v>
      </c>
      <c r="H474" s="84" t="s">
        <v>86</v>
      </c>
      <c r="I474" s="75"/>
    </row>
    <row r="475" spans="1:9" s="76" customFormat="1" ht="12" customHeight="1">
      <c r="A475" s="8" t="str">
        <f>INDEX(master1!$A$10:$A$24,MATCH('KSB1 - Postings'!E475,master1!$C$10:$C$24,0))</f>
        <v>LOGISTICS</v>
      </c>
      <c r="B475" s="9" t="str">
        <f>VLOOKUP(E475,master1!$C$9:$E$24,3,0)</f>
        <v>María L</v>
      </c>
      <c r="C475" s="8" t="str">
        <f>VLOOKUP(F475,master2!$B$1:$C$24,2,0)</f>
        <v>FREIGHT</v>
      </c>
      <c r="D475" s="73">
        <v>1</v>
      </c>
      <c r="E475" s="74" t="s">
        <v>69</v>
      </c>
      <c r="F475" s="85" t="s">
        <v>132</v>
      </c>
      <c r="G475" s="106">
        <v>17.864999999999998</v>
      </c>
      <c r="H475" s="84" t="s">
        <v>86</v>
      </c>
      <c r="I475" s="75"/>
    </row>
    <row r="476" spans="1:9" s="76" customFormat="1" ht="12" customHeight="1">
      <c r="A476" s="8" t="str">
        <f>INDEX(master1!$A$10:$A$24,MATCH('KSB1 - Postings'!E476,master1!$C$10:$C$24,0))</f>
        <v>LOGISTICS</v>
      </c>
      <c r="B476" s="9" t="str">
        <f>VLOOKUP(E476,master1!$C$9:$E$24,3,0)</f>
        <v>María L</v>
      </c>
      <c r="C476" s="8" t="str">
        <f>VLOOKUP(F476,master2!$B$1:$C$24,2,0)</f>
        <v>FREIGHT</v>
      </c>
      <c r="D476" s="73">
        <v>1</v>
      </c>
      <c r="E476" s="74" t="s">
        <v>69</v>
      </c>
      <c r="F476" s="85" t="s">
        <v>132</v>
      </c>
      <c r="G476" s="106">
        <v>46.115000000000002</v>
      </c>
      <c r="H476" s="84" t="s">
        <v>86</v>
      </c>
      <c r="I476" s="75"/>
    </row>
    <row r="477" spans="1:9" s="76" customFormat="1" ht="12" customHeight="1">
      <c r="A477" s="8" t="str">
        <f>INDEX(master1!$A$10:$A$24,MATCH('KSB1 - Postings'!E477,master1!$C$10:$C$24,0))</f>
        <v>LOGISTICS</v>
      </c>
      <c r="B477" s="9" t="str">
        <f>VLOOKUP(E477,master1!$C$9:$E$24,3,0)</f>
        <v>María L</v>
      </c>
      <c r="C477" s="8" t="str">
        <f>VLOOKUP(F477,master2!$B$1:$C$24,2,0)</f>
        <v>FREIGHT</v>
      </c>
      <c r="D477" s="73">
        <v>1</v>
      </c>
      <c r="E477" s="74" t="s">
        <v>69</v>
      </c>
      <c r="F477" s="85" t="s">
        <v>132</v>
      </c>
      <c r="G477" s="106">
        <v>100</v>
      </c>
      <c r="H477" s="84" t="s">
        <v>86</v>
      </c>
      <c r="I477" s="75"/>
    </row>
    <row r="478" spans="1:9" s="76" customFormat="1" ht="12" customHeight="1">
      <c r="A478" s="8" t="str">
        <f>INDEX(master1!$A$10:$A$24,MATCH('KSB1 - Postings'!E478,master1!$C$10:$C$24,0))</f>
        <v>LOGISTICS</v>
      </c>
      <c r="B478" s="9" t="str">
        <f>VLOOKUP(E478,master1!$C$9:$E$24,3,0)</f>
        <v>María L</v>
      </c>
      <c r="C478" s="8" t="str">
        <f>VLOOKUP(F478,master2!$B$1:$C$24,2,0)</f>
        <v>FREIGHT</v>
      </c>
      <c r="D478" s="73">
        <v>1</v>
      </c>
      <c r="E478" s="74" t="s">
        <v>69</v>
      </c>
      <c r="F478" s="85" t="s">
        <v>132</v>
      </c>
      <c r="G478" s="106">
        <v>2025</v>
      </c>
      <c r="H478" s="84" t="s">
        <v>86</v>
      </c>
      <c r="I478" s="75"/>
    </row>
    <row r="479" spans="1:9" s="76" customFormat="1" ht="12" customHeight="1">
      <c r="A479" s="8" t="str">
        <f>INDEX(master1!$A$10:$A$24,MATCH('KSB1 - Postings'!E479,master1!$C$10:$C$24,0))</f>
        <v>LOGISTICS</v>
      </c>
      <c r="B479" s="9" t="str">
        <f>VLOOKUP(E479,master1!$C$9:$E$24,3,0)</f>
        <v>María L</v>
      </c>
      <c r="C479" s="8" t="str">
        <f>VLOOKUP(F479,master2!$B$1:$C$24,2,0)</f>
        <v>FREIGHT</v>
      </c>
      <c r="D479" s="73">
        <v>1</v>
      </c>
      <c r="E479" s="74" t="s">
        <v>69</v>
      </c>
      <c r="F479" s="85" t="s">
        <v>132</v>
      </c>
      <c r="G479" s="106">
        <v>765</v>
      </c>
      <c r="H479" s="84" t="s">
        <v>86</v>
      </c>
      <c r="I479" s="75"/>
    </row>
    <row r="480" spans="1:9" s="76" customFormat="1" ht="12" customHeight="1">
      <c r="A480" s="8" t="str">
        <f>INDEX(master1!$A$10:$A$24,MATCH('KSB1 - Postings'!E480,master1!$C$10:$C$24,0))</f>
        <v>LOGISTICS</v>
      </c>
      <c r="B480" s="9" t="str">
        <f>VLOOKUP(E480,master1!$C$9:$E$24,3,0)</f>
        <v>María L</v>
      </c>
      <c r="C480" s="8" t="str">
        <f>VLOOKUP(F480,master2!$B$1:$C$24,2,0)</f>
        <v>RENT EXPENSES</v>
      </c>
      <c r="D480" s="73">
        <v>1</v>
      </c>
      <c r="E480" s="74" t="s">
        <v>69</v>
      </c>
      <c r="F480" s="85" t="s">
        <v>142</v>
      </c>
      <c r="G480" s="106">
        <v>190.19</v>
      </c>
      <c r="H480" s="84" t="s">
        <v>86</v>
      </c>
      <c r="I480" s="75"/>
    </row>
    <row r="481" spans="1:9" s="76" customFormat="1" ht="12" customHeight="1">
      <c r="A481" s="8" t="str">
        <f>INDEX(master1!$A$10:$A$24,MATCH('KSB1 - Postings'!E481,master1!$C$10:$C$24,0))</f>
        <v>LOGISTICS</v>
      </c>
      <c r="B481" s="9" t="str">
        <f>VLOOKUP(E481,master1!$C$9:$E$24,3,0)</f>
        <v>María L</v>
      </c>
      <c r="C481" s="8" t="str">
        <f>VLOOKUP(F481,master2!$B$1:$C$24,2,0)</f>
        <v>RENT EXPENSES</v>
      </c>
      <c r="D481" s="73">
        <v>1</v>
      </c>
      <c r="E481" s="74" t="s">
        <v>69</v>
      </c>
      <c r="F481" s="85" t="s">
        <v>142</v>
      </c>
      <c r="G481" s="106">
        <v>1800</v>
      </c>
      <c r="H481" s="84" t="s">
        <v>86</v>
      </c>
      <c r="I481" s="75"/>
    </row>
    <row r="482" spans="1:9" s="76" customFormat="1" ht="12" customHeight="1">
      <c r="A482" s="8" t="str">
        <f>INDEX(master1!$A$10:$A$24,MATCH('KSB1 - Postings'!E482,master1!$C$10:$C$24,0))</f>
        <v>QUALITY</v>
      </c>
      <c r="B482" s="9" t="str">
        <f>VLOOKUP(E482,master1!$C$9:$E$24,3,0)</f>
        <v>Jennifer A</v>
      </c>
      <c r="C482" s="8" t="str">
        <f>VLOOKUP(F482,master2!$B$1:$C$24,2,0)</f>
        <v>SPARE PARTS</v>
      </c>
      <c r="D482" s="73">
        <v>1</v>
      </c>
      <c r="E482" s="74" t="s">
        <v>73</v>
      </c>
      <c r="F482" s="85" t="s">
        <v>136</v>
      </c>
      <c r="G482" s="106">
        <v>546.29499999999996</v>
      </c>
      <c r="H482" s="84" t="s">
        <v>86</v>
      </c>
      <c r="I482" s="75"/>
    </row>
    <row r="483" spans="1:9" s="76" customFormat="1" ht="12" customHeight="1">
      <c r="A483" s="8" t="str">
        <f>INDEX(master1!$A$10:$A$24,MATCH('KSB1 - Postings'!E483,master1!$C$10:$C$24,0))</f>
        <v>QUALITY</v>
      </c>
      <c r="B483" s="9" t="str">
        <f>VLOOKUP(E483,master1!$C$9:$E$24,3,0)</f>
        <v>Jennifer A</v>
      </c>
      <c r="C483" s="8" t="str">
        <f>VLOOKUP(F483,master2!$B$1:$C$24,2,0)</f>
        <v>SPARE PARTS</v>
      </c>
      <c r="D483" s="73">
        <v>1</v>
      </c>
      <c r="E483" s="74" t="s">
        <v>73</v>
      </c>
      <c r="F483" s="85" t="s">
        <v>136</v>
      </c>
      <c r="G483" s="106">
        <v>105.22499999999999</v>
      </c>
      <c r="H483" s="84" t="s">
        <v>86</v>
      </c>
      <c r="I483" s="75"/>
    </row>
    <row r="484" spans="1:9" s="76" customFormat="1" ht="12" customHeight="1">
      <c r="A484" s="8" t="str">
        <f>INDEX(master1!$A$10:$A$24,MATCH('KSB1 - Postings'!E484,master1!$C$10:$C$24,0))</f>
        <v>QUALITY</v>
      </c>
      <c r="B484" s="9" t="str">
        <f>VLOOKUP(E484,master1!$C$9:$E$24,3,0)</f>
        <v>Jennifer A</v>
      </c>
      <c r="C484" s="8" t="str">
        <f>VLOOKUP(F484,master2!$B$1:$C$24,2,0)</f>
        <v>SPARE PARTS</v>
      </c>
      <c r="D484" s="73">
        <v>1</v>
      </c>
      <c r="E484" s="74" t="s">
        <v>73</v>
      </c>
      <c r="F484" s="85" t="s">
        <v>136</v>
      </c>
      <c r="G484" s="106">
        <v>546.29</v>
      </c>
      <c r="H484" s="84" t="s">
        <v>86</v>
      </c>
      <c r="I484" s="75"/>
    </row>
    <row r="485" spans="1:9" s="76" customFormat="1" ht="12" customHeight="1">
      <c r="A485" s="8" t="str">
        <f>INDEX(master1!$A$10:$A$24,MATCH('KSB1 - Postings'!E485,master1!$C$10:$C$24,0))</f>
        <v>QUALITY</v>
      </c>
      <c r="B485" s="9" t="str">
        <f>VLOOKUP(E485,master1!$C$9:$E$24,3,0)</f>
        <v>Jennifer A</v>
      </c>
      <c r="C485" s="8" t="str">
        <f>VLOOKUP(F485,master2!$B$1:$C$24,2,0)</f>
        <v>SPARE PARTS</v>
      </c>
      <c r="D485" s="73">
        <v>1</v>
      </c>
      <c r="E485" s="74" t="s">
        <v>73</v>
      </c>
      <c r="F485" s="85" t="s">
        <v>136</v>
      </c>
      <c r="G485" s="106">
        <v>985.74</v>
      </c>
      <c r="H485" s="84" t="s">
        <v>86</v>
      </c>
      <c r="I485" s="75"/>
    </row>
    <row r="486" spans="1:9" s="76" customFormat="1" ht="12" customHeight="1">
      <c r="A486" s="8" t="str">
        <f>INDEX(master1!$A$10:$A$24,MATCH('KSB1 - Postings'!E486,master1!$C$10:$C$24,0))</f>
        <v>QUALITY</v>
      </c>
      <c r="B486" s="9" t="str">
        <f>VLOOKUP(E486,master1!$C$9:$E$24,3,0)</f>
        <v>Jennifer A</v>
      </c>
      <c r="C486" s="8" t="str">
        <f>VLOOKUP(F486,master2!$B$1:$C$24,2,0)</f>
        <v>SPARE PARTS</v>
      </c>
      <c r="D486" s="73">
        <v>1</v>
      </c>
      <c r="E486" s="74" t="s">
        <v>73</v>
      </c>
      <c r="F486" s="85" t="s">
        <v>136</v>
      </c>
      <c r="G486" s="106">
        <v>18.96</v>
      </c>
      <c r="H486" s="84" t="s">
        <v>86</v>
      </c>
      <c r="I486" s="75"/>
    </row>
    <row r="487" spans="1:9" s="76" customFormat="1" ht="12" customHeight="1">
      <c r="A487" s="8" t="str">
        <f>INDEX(master1!$A$10:$A$24,MATCH('KSB1 - Postings'!E487,master1!$C$10:$C$24,0))</f>
        <v>QUALITY</v>
      </c>
      <c r="B487" s="9" t="str">
        <f>VLOOKUP(E487,master1!$C$9:$E$24,3,0)</f>
        <v>Jennifer A</v>
      </c>
      <c r="C487" s="8" t="str">
        <f>VLOOKUP(F487,master2!$B$1:$C$24,2,0)</f>
        <v>OTHER EXTERNAL SERVICES</v>
      </c>
      <c r="D487" s="73">
        <v>1</v>
      </c>
      <c r="E487" s="74" t="s">
        <v>72</v>
      </c>
      <c r="F487" s="85" t="s">
        <v>138</v>
      </c>
      <c r="G487" s="106">
        <v>796.13</v>
      </c>
      <c r="H487" s="84" t="s">
        <v>86</v>
      </c>
      <c r="I487" s="75"/>
    </row>
    <row r="488" spans="1:9" s="76" customFormat="1" ht="12" customHeight="1">
      <c r="A488" s="8" t="str">
        <f>INDEX(master1!$A$10:$A$24,MATCH('KSB1 - Postings'!E488,master1!$C$10:$C$24,0))</f>
        <v>QUALITY</v>
      </c>
      <c r="B488" s="9" t="str">
        <f>VLOOKUP(E488,master1!$C$9:$E$24,3,0)</f>
        <v>Jennifer A</v>
      </c>
      <c r="C488" s="8" t="str">
        <f>VLOOKUP(F488,master2!$B$1:$C$24,2,0)</f>
        <v>OTHER EXTERNAL SERVICES</v>
      </c>
      <c r="D488" s="73">
        <v>1</v>
      </c>
      <c r="E488" s="74" t="s">
        <v>72</v>
      </c>
      <c r="F488" s="85" t="s">
        <v>138</v>
      </c>
      <c r="G488" s="106">
        <v>2310.25</v>
      </c>
      <c r="H488" s="84" t="s">
        <v>86</v>
      </c>
      <c r="I488" s="75"/>
    </row>
    <row r="489" spans="1:9" s="76" customFormat="1" ht="12" customHeight="1">
      <c r="A489" s="8" t="str">
        <f>INDEX(master1!$A$10:$A$24,MATCH('KSB1 - Postings'!E489,master1!$C$10:$C$24,0))</f>
        <v>QUALITY</v>
      </c>
      <c r="B489" s="9" t="str">
        <f>VLOOKUP(E489,master1!$C$9:$E$24,3,0)</f>
        <v>Jennifer A</v>
      </c>
      <c r="C489" s="8" t="str">
        <f>VLOOKUP(F489,master2!$B$1:$C$24,2,0)</f>
        <v>SPARE PARTS</v>
      </c>
      <c r="D489" s="73">
        <v>1</v>
      </c>
      <c r="E489" s="74" t="s">
        <v>73</v>
      </c>
      <c r="F489" s="85" t="s">
        <v>136</v>
      </c>
      <c r="G489" s="106">
        <v>546.29499999999996</v>
      </c>
      <c r="H489" s="84" t="s">
        <v>86</v>
      </c>
      <c r="I489" s="75"/>
    </row>
    <row r="490" spans="1:9" s="76" customFormat="1" ht="12" customHeight="1">
      <c r="A490" s="8" t="str">
        <f>INDEX(master1!$A$10:$A$24,MATCH('KSB1 - Postings'!E490,master1!$C$10:$C$24,0))</f>
        <v>QUALITY</v>
      </c>
      <c r="B490" s="9" t="str">
        <f>VLOOKUP(E490,master1!$C$9:$E$24,3,0)</f>
        <v>Jennifer A</v>
      </c>
      <c r="C490" s="8" t="str">
        <f>VLOOKUP(F490,master2!$B$1:$C$24,2,0)</f>
        <v>SPARE PARTS</v>
      </c>
      <c r="D490" s="73">
        <v>1</v>
      </c>
      <c r="E490" s="74" t="s">
        <v>73</v>
      </c>
      <c r="F490" s="85" t="s">
        <v>136</v>
      </c>
      <c r="G490" s="106">
        <v>105.23</v>
      </c>
      <c r="H490" s="84" t="s">
        <v>86</v>
      </c>
      <c r="I490" s="75"/>
    </row>
    <row r="491" spans="1:9" s="76" customFormat="1" ht="12" customHeight="1">
      <c r="A491" s="8" t="str">
        <f>INDEX(master1!$A$10:$A$24,MATCH('KSB1 - Postings'!E491,master1!$C$10:$C$24,0))</f>
        <v>QUALITY</v>
      </c>
      <c r="B491" s="9" t="str">
        <f>VLOOKUP(E491,master1!$C$9:$E$24,3,0)</f>
        <v>Jennifer A</v>
      </c>
      <c r="C491" s="8" t="str">
        <f>VLOOKUP(F491,master2!$B$1:$C$24,2,0)</f>
        <v>SPARE PARTS</v>
      </c>
      <c r="D491" s="73">
        <v>1</v>
      </c>
      <c r="E491" s="74" t="s">
        <v>73</v>
      </c>
      <c r="F491" s="85" t="s">
        <v>136</v>
      </c>
      <c r="G491" s="106">
        <v>36.25</v>
      </c>
      <c r="H491" s="84" t="s">
        <v>86</v>
      </c>
      <c r="I491" s="75"/>
    </row>
    <row r="492" spans="1:9" s="76" customFormat="1" ht="12" customHeight="1">
      <c r="A492" s="8" t="str">
        <f>INDEX(master1!$A$10:$A$24,MATCH('KSB1 - Postings'!E492,master1!$C$10:$C$24,0))</f>
        <v>QUALITY</v>
      </c>
      <c r="B492" s="9" t="str">
        <f>VLOOKUP(E492,master1!$C$9:$E$24,3,0)</f>
        <v>Jennifer A</v>
      </c>
      <c r="C492" s="8" t="str">
        <f>VLOOKUP(F492,master2!$B$1:$C$24,2,0)</f>
        <v>SPARE PARTS</v>
      </c>
      <c r="D492" s="73">
        <v>1</v>
      </c>
      <c r="E492" s="74" t="s">
        <v>73</v>
      </c>
      <c r="F492" s="85" t="s">
        <v>136</v>
      </c>
      <c r="G492" s="106">
        <v>545.51</v>
      </c>
      <c r="H492" s="84" t="s">
        <v>86</v>
      </c>
      <c r="I492" s="75"/>
    </row>
    <row r="493" spans="1:9" s="76" customFormat="1" ht="12" customHeight="1">
      <c r="A493" s="8" t="str">
        <f>INDEX(master1!$A$10:$A$24,MATCH('KSB1 - Postings'!E493,master1!$C$10:$C$24,0))</f>
        <v>QUALITY</v>
      </c>
      <c r="B493" s="9" t="str">
        <f>VLOOKUP(E493,master1!$C$9:$E$24,3,0)</f>
        <v>Jennifer A</v>
      </c>
      <c r="C493" s="8" t="str">
        <f>VLOOKUP(F493,master2!$B$1:$C$24,2,0)</f>
        <v>SPARE PARTS</v>
      </c>
      <c r="D493" s="73">
        <v>1</v>
      </c>
      <c r="E493" s="74" t="s">
        <v>73</v>
      </c>
      <c r="F493" s="85" t="s">
        <v>136</v>
      </c>
      <c r="G493" s="106">
        <v>65.150000000000006</v>
      </c>
      <c r="H493" s="84" t="s">
        <v>86</v>
      </c>
      <c r="I493" s="75"/>
    </row>
    <row r="494" spans="1:9" s="76" customFormat="1" ht="12" customHeight="1">
      <c r="A494" s="8" t="str">
        <f>INDEX(master1!$A$10:$A$24,MATCH('KSB1 - Postings'!E494,master1!$C$10:$C$24,0))</f>
        <v>QUALITY</v>
      </c>
      <c r="B494" s="9" t="str">
        <f>VLOOKUP(E494,master1!$C$9:$E$24,3,0)</f>
        <v>Jennifer A</v>
      </c>
      <c r="C494" s="8" t="str">
        <f>VLOOKUP(F494,master2!$B$1:$C$24,2,0)</f>
        <v>SPARE PARTS</v>
      </c>
      <c r="D494" s="73">
        <v>1</v>
      </c>
      <c r="E494" s="74" t="s">
        <v>73</v>
      </c>
      <c r="F494" s="85" t="s">
        <v>136</v>
      </c>
      <c r="G494" s="106">
        <v>60.31</v>
      </c>
      <c r="H494" s="84" t="s">
        <v>86</v>
      </c>
      <c r="I494" s="75"/>
    </row>
    <row r="495" spans="1:9" s="76" customFormat="1" ht="12" customHeight="1">
      <c r="A495" s="8" t="str">
        <f>INDEX(master1!$A$10:$A$24,MATCH('KSB1 - Postings'!E495,master1!$C$10:$C$24,0))</f>
        <v>QUALITY</v>
      </c>
      <c r="B495" s="9" t="str">
        <f>VLOOKUP(E495,master1!$C$9:$E$24,3,0)</f>
        <v>Jennifer A</v>
      </c>
      <c r="C495" s="8" t="str">
        <f>VLOOKUP(F495,master2!$B$1:$C$24,2,0)</f>
        <v>SPARE PARTS</v>
      </c>
      <c r="D495" s="73">
        <v>1</v>
      </c>
      <c r="E495" s="74" t="s">
        <v>73</v>
      </c>
      <c r="F495" s="85" t="s">
        <v>136</v>
      </c>
      <c r="G495" s="106">
        <v>198.84</v>
      </c>
      <c r="H495" s="84" t="s">
        <v>86</v>
      </c>
      <c r="I495" s="75"/>
    </row>
    <row r="496" spans="1:9" s="76" customFormat="1" ht="12" customHeight="1">
      <c r="A496" s="8" t="str">
        <f>INDEX(master1!$A$10:$A$24,MATCH('KSB1 - Postings'!E496,master1!$C$10:$C$24,0))</f>
        <v>QUALITY</v>
      </c>
      <c r="B496" s="9" t="str">
        <f>VLOOKUP(E496,master1!$C$9:$E$24,3,0)</f>
        <v>Jennifer A</v>
      </c>
      <c r="C496" s="8" t="str">
        <f>VLOOKUP(F496,master2!$B$1:$C$24,2,0)</f>
        <v>SPARE PARTS</v>
      </c>
      <c r="D496" s="73">
        <v>1</v>
      </c>
      <c r="E496" s="74" t="s">
        <v>73</v>
      </c>
      <c r="F496" s="85" t="s">
        <v>136</v>
      </c>
      <c r="G496" s="106">
        <v>545.51</v>
      </c>
      <c r="H496" s="84" t="s">
        <v>86</v>
      </c>
      <c r="I496" s="75"/>
    </row>
    <row r="497" spans="1:9" s="76" customFormat="1" ht="12" customHeight="1">
      <c r="A497" s="8" t="str">
        <f>INDEX(master1!$A$10:$A$24,MATCH('KSB1 - Postings'!E497,master1!$C$10:$C$24,0))</f>
        <v>QUALITY</v>
      </c>
      <c r="B497" s="9" t="str">
        <f>VLOOKUP(E497,master1!$C$9:$E$24,3,0)</f>
        <v>Jennifer A</v>
      </c>
      <c r="C497" s="8" t="str">
        <f>VLOOKUP(F497,master2!$B$1:$C$24,2,0)</f>
        <v>SPARE PARTS</v>
      </c>
      <c r="D497" s="73">
        <v>1</v>
      </c>
      <c r="E497" s="74" t="s">
        <v>73</v>
      </c>
      <c r="F497" s="85" t="s">
        <v>136</v>
      </c>
      <c r="G497" s="106">
        <v>985.74</v>
      </c>
      <c r="H497" s="84" t="s">
        <v>86</v>
      </c>
      <c r="I497" s="75"/>
    </row>
    <row r="498" spans="1:9" s="76" customFormat="1" ht="12" customHeight="1">
      <c r="A498" s="8" t="str">
        <f>INDEX(master1!$A$10:$A$24,MATCH('KSB1 - Postings'!E498,master1!$C$10:$C$24,0))</f>
        <v>QUALITY</v>
      </c>
      <c r="B498" s="9" t="str">
        <f>VLOOKUP(E498,master1!$C$9:$E$24,3,0)</f>
        <v>Jennifer A</v>
      </c>
      <c r="C498" s="8" t="str">
        <f>VLOOKUP(F498,master2!$B$1:$C$24,2,0)</f>
        <v>SPARE PARTS</v>
      </c>
      <c r="D498" s="73">
        <v>1</v>
      </c>
      <c r="E498" s="74" t="s">
        <v>73</v>
      </c>
      <c r="F498" s="85" t="s">
        <v>136</v>
      </c>
      <c r="G498" s="106">
        <v>63.5</v>
      </c>
      <c r="H498" s="84" t="s">
        <v>86</v>
      </c>
      <c r="I498" s="75"/>
    </row>
    <row r="499" spans="1:9" s="76" customFormat="1" ht="12" customHeight="1">
      <c r="A499" s="8" t="str">
        <f>INDEX(master1!$A$10:$A$24,MATCH('KSB1 - Postings'!E499,master1!$C$10:$C$24,0))</f>
        <v>QUALITY</v>
      </c>
      <c r="B499" s="9" t="str">
        <f>VLOOKUP(E499,master1!$C$9:$E$24,3,0)</f>
        <v>Jennifer A</v>
      </c>
      <c r="C499" s="8" t="str">
        <f>VLOOKUP(F499,master2!$B$1:$C$24,2,0)</f>
        <v>SPARE PARTS</v>
      </c>
      <c r="D499" s="73">
        <v>1</v>
      </c>
      <c r="E499" s="74" t="s">
        <v>73</v>
      </c>
      <c r="F499" s="85" t="s">
        <v>136</v>
      </c>
      <c r="G499" s="106">
        <v>105.22499999999999</v>
      </c>
      <c r="H499" s="84" t="s">
        <v>86</v>
      </c>
      <c r="I499" s="75"/>
    </row>
    <row r="500" spans="1:9" s="76" customFormat="1" ht="12" customHeight="1">
      <c r="A500" s="8" t="str">
        <f>INDEX(master1!$A$10:$A$24,MATCH('KSB1 - Postings'!E500,master1!$C$10:$C$24,0))</f>
        <v>QUALITY</v>
      </c>
      <c r="B500" s="9" t="str">
        <f>VLOOKUP(E500,master1!$C$9:$E$24,3,0)</f>
        <v>Jennifer A</v>
      </c>
      <c r="C500" s="8" t="str">
        <f>VLOOKUP(F500,master2!$B$1:$C$24,2,0)</f>
        <v>OTHER EXTERNAL SERVICES</v>
      </c>
      <c r="D500" s="73">
        <v>1</v>
      </c>
      <c r="E500" s="74" t="s">
        <v>72</v>
      </c>
      <c r="F500" s="85" t="s">
        <v>138</v>
      </c>
      <c r="G500" s="106">
        <v>259</v>
      </c>
      <c r="H500" s="84" t="s">
        <v>86</v>
      </c>
      <c r="I500" s="75"/>
    </row>
    <row r="501" spans="1:9" s="76" customFormat="1" ht="12" customHeight="1">
      <c r="A501" s="8" t="str">
        <f>INDEX(master1!$A$10:$A$24,MATCH('KSB1 - Postings'!E501,master1!$C$10:$C$24,0))</f>
        <v>QUALITY</v>
      </c>
      <c r="B501" s="9" t="str">
        <f>VLOOKUP(E501,master1!$C$9:$E$24,3,0)</f>
        <v>Jennifer A</v>
      </c>
      <c r="C501" s="8" t="str">
        <f>VLOOKUP(F501,master2!$B$1:$C$24,2,0)</f>
        <v>OTHER EXTERNAL SERVICES</v>
      </c>
      <c r="D501" s="73">
        <v>1</v>
      </c>
      <c r="E501" s="74" t="s">
        <v>72</v>
      </c>
      <c r="F501" s="85" t="s">
        <v>138</v>
      </c>
      <c r="G501" s="106">
        <v>259</v>
      </c>
      <c r="H501" s="84" t="s">
        <v>86</v>
      </c>
      <c r="I501" s="75"/>
    </row>
    <row r="502" spans="1:9" s="76" customFormat="1" ht="12" customHeight="1">
      <c r="A502" s="8" t="str">
        <f>INDEX(master1!$A$10:$A$24,MATCH('KSB1 - Postings'!E502,master1!$C$10:$C$24,0))</f>
        <v>QUALITY</v>
      </c>
      <c r="B502" s="9" t="str">
        <f>VLOOKUP(E502,master1!$C$9:$E$24,3,0)</f>
        <v>Jennifer A</v>
      </c>
      <c r="C502" s="8" t="str">
        <f>VLOOKUP(F502,master2!$B$1:$C$24,2,0)</f>
        <v>OTHER EXTERNAL SERVICES</v>
      </c>
      <c r="D502" s="73">
        <v>1</v>
      </c>
      <c r="E502" s="74" t="s">
        <v>72</v>
      </c>
      <c r="F502" s="85" t="s">
        <v>138</v>
      </c>
      <c r="G502" s="106">
        <v>337</v>
      </c>
      <c r="H502" s="84" t="s">
        <v>86</v>
      </c>
      <c r="I502" s="75"/>
    </row>
    <row r="503" spans="1:9" s="76" customFormat="1" ht="12" customHeight="1">
      <c r="A503" s="8" t="str">
        <f>INDEX(master1!$A$10:$A$24,MATCH('KSB1 - Postings'!E503,master1!$C$10:$C$24,0))</f>
        <v>QUALITY</v>
      </c>
      <c r="B503" s="9" t="str">
        <f>VLOOKUP(E503,master1!$C$9:$E$24,3,0)</f>
        <v>Jennifer A</v>
      </c>
      <c r="C503" s="8" t="str">
        <f>VLOOKUP(F503,master2!$B$1:$C$24,2,0)</f>
        <v>OTHER EXTERNAL SERVICES</v>
      </c>
      <c r="D503" s="73">
        <v>1</v>
      </c>
      <c r="E503" s="74" t="s">
        <v>72</v>
      </c>
      <c r="F503" s="85" t="s">
        <v>138</v>
      </c>
      <c r="G503" s="106">
        <v>259</v>
      </c>
      <c r="H503" s="84" t="s">
        <v>86</v>
      </c>
      <c r="I503" s="75"/>
    </row>
    <row r="504" spans="1:9" s="76" customFormat="1" ht="12" customHeight="1">
      <c r="A504" s="8" t="str">
        <f>INDEX(master1!$A$10:$A$24,MATCH('KSB1 - Postings'!E504,master1!$C$10:$C$24,0))</f>
        <v>QUALITY</v>
      </c>
      <c r="B504" s="9" t="str">
        <f>VLOOKUP(E504,master1!$C$9:$E$24,3,0)</f>
        <v>Jennifer A</v>
      </c>
      <c r="C504" s="8" t="str">
        <f>VLOOKUP(F504,master2!$B$1:$C$24,2,0)</f>
        <v>OTHER EXTERNAL SERVICES</v>
      </c>
      <c r="D504" s="73">
        <v>1</v>
      </c>
      <c r="E504" s="74" t="s">
        <v>72</v>
      </c>
      <c r="F504" s="85" t="s">
        <v>138</v>
      </c>
      <c r="G504" s="106">
        <v>259</v>
      </c>
      <c r="H504" s="84" t="s">
        <v>86</v>
      </c>
      <c r="I504" s="75"/>
    </row>
    <row r="505" spans="1:9" s="76" customFormat="1" ht="12" customHeight="1">
      <c r="A505" s="8" t="str">
        <f>INDEX(master1!$A$10:$A$24,MATCH('KSB1 - Postings'!E505,master1!$C$10:$C$24,0))</f>
        <v>QUALITY</v>
      </c>
      <c r="B505" s="9" t="str">
        <f>VLOOKUP(E505,master1!$C$9:$E$24,3,0)</f>
        <v>Jennifer A</v>
      </c>
      <c r="C505" s="8" t="str">
        <f>VLOOKUP(F505,master2!$B$1:$C$24,2,0)</f>
        <v>OTHER EXTERNAL SERVICES</v>
      </c>
      <c r="D505" s="73">
        <v>1</v>
      </c>
      <c r="E505" s="74" t="s">
        <v>72</v>
      </c>
      <c r="F505" s="85" t="s">
        <v>138</v>
      </c>
      <c r="G505" s="106">
        <v>259</v>
      </c>
      <c r="H505" s="84" t="s">
        <v>86</v>
      </c>
      <c r="I505" s="75"/>
    </row>
    <row r="506" spans="1:9" s="76" customFormat="1" ht="12" customHeight="1">
      <c r="A506" s="8" t="str">
        <f>INDEX(master1!$A$10:$A$24,MATCH('KSB1 - Postings'!E506,master1!$C$10:$C$24,0))</f>
        <v>QUALITY</v>
      </c>
      <c r="B506" s="9" t="str">
        <f>VLOOKUP(E506,master1!$C$9:$E$24,3,0)</f>
        <v>Jennifer A</v>
      </c>
      <c r="C506" s="8" t="str">
        <f>VLOOKUP(F506,master2!$B$1:$C$24,2,0)</f>
        <v>OTHER EXTERNAL SERVICES</v>
      </c>
      <c r="D506" s="73">
        <v>1</v>
      </c>
      <c r="E506" s="74" t="s">
        <v>72</v>
      </c>
      <c r="F506" s="85" t="s">
        <v>138</v>
      </c>
      <c r="G506" s="106">
        <v>772</v>
      </c>
      <c r="H506" s="84" t="s">
        <v>86</v>
      </c>
      <c r="I506" s="75"/>
    </row>
    <row r="507" spans="1:9" s="76" customFormat="1" ht="12" customHeight="1">
      <c r="A507" s="8" t="str">
        <f>INDEX(master1!$A$10:$A$24,MATCH('KSB1 - Postings'!E507,master1!$C$10:$C$24,0))</f>
        <v>QUALITY</v>
      </c>
      <c r="B507" s="9" t="str">
        <f>VLOOKUP(E507,master1!$C$9:$E$24,3,0)</f>
        <v>Jennifer A</v>
      </c>
      <c r="C507" s="8" t="str">
        <f>VLOOKUP(F507,master2!$B$1:$C$24,2,0)</f>
        <v>OTHER EXTERNAL SERVICES</v>
      </c>
      <c r="D507" s="73">
        <v>1</v>
      </c>
      <c r="E507" s="74" t="s">
        <v>72</v>
      </c>
      <c r="F507" s="85" t="s">
        <v>138</v>
      </c>
      <c r="G507" s="106">
        <v>97.55</v>
      </c>
      <c r="H507" s="84" t="s">
        <v>86</v>
      </c>
      <c r="I507" s="75"/>
    </row>
    <row r="508" spans="1:9" s="76" customFormat="1" ht="12" customHeight="1">
      <c r="A508" s="8" t="str">
        <f>INDEX(master1!$A$10:$A$24,MATCH('KSB1 - Postings'!E508,master1!$C$10:$C$24,0))</f>
        <v>QUALITY</v>
      </c>
      <c r="B508" s="9" t="str">
        <f>VLOOKUP(E508,master1!$C$9:$E$24,3,0)</f>
        <v>Jennifer A</v>
      </c>
      <c r="C508" s="8" t="str">
        <f>VLOOKUP(F508,master2!$B$1:$C$24,2,0)</f>
        <v>SPARE PARTS</v>
      </c>
      <c r="D508" s="73">
        <v>1</v>
      </c>
      <c r="E508" s="74" t="s">
        <v>73</v>
      </c>
      <c r="F508" s="85" t="s">
        <v>136</v>
      </c>
      <c r="G508" s="106">
        <v>198.845</v>
      </c>
      <c r="H508" s="84" t="s">
        <v>86</v>
      </c>
      <c r="I508" s="75"/>
    </row>
    <row r="509" spans="1:9" s="76" customFormat="1" ht="12" customHeight="1">
      <c r="A509" s="8" t="str">
        <f>INDEX(master1!$A$10:$A$24,MATCH('KSB1 - Postings'!E509,master1!$C$10:$C$24,0))</f>
        <v>QUALITY</v>
      </c>
      <c r="B509" s="9" t="str">
        <f>VLOOKUP(E509,master1!$C$9:$E$24,3,0)</f>
        <v>Jennifer A</v>
      </c>
      <c r="C509" s="8" t="str">
        <f>VLOOKUP(F509,master2!$B$1:$C$24,2,0)</f>
        <v>STATIONERY</v>
      </c>
      <c r="D509" s="73">
        <v>1</v>
      </c>
      <c r="E509" s="74" t="s">
        <v>72</v>
      </c>
      <c r="F509" s="85" t="s">
        <v>146</v>
      </c>
      <c r="G509" s="106">
        <v>10</v>
      </c>
      <c r="H509" s="84" t="s">
        <v>86</v>
      </c>
      <c r="I509" s="75"/>
    </row>
    <row r="510" spans="1:9" s="76" customFormat="1" ht="12" customHeight="1">
      <c r="A510" s="8" t="str">
        <f>INDEX(master1!$A$10:$A$24,MATCH('KSB1 - Postings'!E510,master1!$C$10:$C$24,0))</f>
        <v>QUALITY</v>
      </c>
      <c r="B510" s="9" t="str">
        <f>VLOOKUP(E510,master1!$C$9:$E$24,3,0)</f>
        <v>Jennifer A</v>
      </c>
      <c r="C510" s="8" t="str">
        <f>VLOOKUP(F510,master2!$B$1:$C$24,2,0)</f>
        <v>OTHER EXTERNAL SERVICES</v>
      </c>
      <c r="D510" s="73">
        <v>1</v>
      </c>
      <c r="E510" s="74" t="s">
        <v>72</v>
      </c>
      <c r="F510" s="85" t="s">
        <v>138</v>
      </c>
      <c r="G510" s="106">
        <v>51.55</v>
      </c>
      <c r="H510" s="84" t="s">
        <v>86</v>
      </c>
      <c r="I510" s="75"/>
    </row>
    <row r="511" spans="1:9" s="76" customFormat="1" ht="12" customHeight="1">
      <c r="A511" s="8" t="str">
        <f>INDEX(master1!$A$10:$A$24,MATCH('KSB1 - Postings'!E511,master1!$C$10:$C$24,0))</f>
        <v>QUALITY</v>
      </c>
      <c r="B511" s="9" t="str">
        <f>VLOOKUP(E511,master1!$C$9:$E$24,3,0)</f>
        <v>Jennifer A</v>
      </c>
      <c r="C511" s="8" t="str">
        <f>VLOOKUP(F511,master2!$B$1:$C$24,2,0)</f>
        <v>OTHER EXTERNAL SERVICES</v>
      </c>
      <c r="D511" s="73">
        <v>1</v>
      </c>
      <c r="E511" s="74" t="s">
        <v>72</v>
      </c>
      <c r="F511" s="85" t="s">
        <v>138</v>
      </c>
      <c r="G511" s="106">
        <v>15000</v>
      </c>
      <c r="H511" s="84" t="s">
        <v>86</v>
      </c>
      <c r="I511" s="75"/>
    </row>
    <row r="512" spans="1:9" s="76" customFormat="1" ht="12" customHeight="1">
      <c r="A512" s="8" t="str">
        <f>INDEX(master1!$A$10:$A$24,MATCH('KSB1 - Postings'!E512,master1!$C$10:$C$24,0))</f>
        <v>QUALITY</v>
      </c>
      <c r="B512" s="9" t="str">
        <f>VLOOKUP(E512,master1!$C$9:$E$24,3,0)</f>
        <v>Jennifer A</v>
      </c>
      <c r="C512" s="8" t="str">
        <f>VLOOKUP(F512,master2!$B$1:$C$24,2,0)</f>
        <v>OTHER EXTERNAL SERVICES</v>
      </c>
      <c r="D512" s="73">
        <v>1</v>
      </c>
      <c r="E512" s="74" t="s">
        <v>72</v>
      </c>
      <c r="F512" s="85" t="s">
        <v>138</v>
      </c>
      <c r="G512" s="106">
        <v>6742.0550000000003</v>
      </c>
      <c r="H512" s="84" t="s">
        <v>86</v>
      </c>
      <c r="I512" s="75"/>
    </row>
    <row r="513" spans="1:9" s="76" customFormat="1" ht="12" customHeight="1">
      <c r="A513" s="8" t="str">
        <f>INDEX(master1!$A$10:$A$24,MATCH('KSB1 - Postings'!E513,master1!$C$10:$C$24,0))</f>
        <v>QUALITY</v>
      </c>
      <c r="B513" s="9" t="str">
        <f>VLOOKUP(E513,master1!$C$9:$E$24,3,0)</f>
        <v>Jennifer A</v>
      </c>
      <c r="C513" s="8" t="str">
        <f>VLOOKUP(F513,master2!$B$1:$C$24,2,0)</f>
        <v>OTHER EXTERNAL SERVICES</v>
      </c>
      <c r="D513" s="73">
        <v>1</v>
      </c>
      <c r="E513" s="74" t="s">
        <v>72</v>
      </c>
      <c r="F513" s="85" t="s">
        <v>138</v>
      </c>
      <c r="G513" s="106">
        <v>1293.45</v>
      </c>
      <c r="H513" s="84" t="s">
        <v>86</v>
      </c>
      <c r="I513" s="75"/>
    </row>
    <row r="514" spans="1:9" s="76" customFormat="1" ht="12" customHeight="1">
      <c r="A514" s="8" t="str">
        <f>INDEX(master1!$A$10:$A$24,MATCH('KSB1 - Postings'!E514,master1!$C$10:$C$24,0))</f>
        <v>QUALITY</v>
      </c>
      <c r="B514" s="9" t="str">
        <f>VLOOKUP(E514,master1!$C$9:$E$24,3,0)</f>
        <v>Jennifer A</v>
      </c>
      <c r="C514" s="8" t="str">
        <f>VLOOKUP(F514,master2!$B$1:$C$24,2,0)</f>
        <v>OTHER EXTERNAL SERVICES</v>
      </c>
      <c r="D514" s="73">
        <v>1</v>
      </c>
      <c r="E514" s="74" t="s">
        <v>72</v>
      </c>
      <c r="F514" s="85" t="s">
        <v>138</v>
      </c>
      <c r="G514" s="106">
        <v>19489.494999999999</v>
      </c>
      <c r="H514" s="84" t="s">
        <v>86</v>
      </c>
      <c r="I514" s="75"/>
    </row>
    <row r="515" spans="1:9" s="76" customFormat="1" ht="12" customHeight="1">
      <c r="A515" s="8" t="str">
        <f>INDEX(master1!$A$10:$A$24,MATCH('KSB1 - Postings'!E515,master1!$C$10:$C$24,0))</f>
        <v>QUALITY</v>
      </c>
      <c r="B515" s="9" t="str">
        <f>VLOOKUP(E515,master1!$C$9:$E$24,3,0)</f>
        <v>Jennifer A</v>
      </c>
      <c r="C515" s="8" t="str">
        <f>VLOOKUP(F515,master2!$B$1:$C$24,2,0)</f>
        <v>OTHER EXTERNAL SERVICES</v>
      </c>
      <c r="D515" s="73">
        <v>1</v>
      </c>
      <c r="E515" s="74" t="s">
        <v>72</v>
      </c>
      <c r="F515" s="85" t="s">
        <v>138</v>
      </c>
      <c r="G515" s="106">
        <v>214.22499999999999</v>
      </c>
      <c r="H515" s="84" t="s">
        <v>86</v>
      </c>
      <c r="I515" s="75"/>
    </row>
    <row r="516" spans="1:9" s="76" customFormat="1" ht="12" customHeight="1">
      <c r="A516" s="8" t="str">
        <f>INDEX(master1!$A$10:$A$24,MATCH('KSB1 - Postings'!E516,master1!$C$10:$C$24,0))</f>
        <v>QUALITY</v>
      </c>
      <c r="B516" s="9" t="str">
        <f>VLOOKUP(E516,master1!$C$9:$E$24,3,0)</f>
        <v>Jennifer A</v>
      </c>
      <c r="C516" s="8" t="str">
        <f>VLOOKUP(F516,master2!$B$1:$C$24,2,0)</f>
        <v>OTHER EXTERNAL SERVICES</v>
      </c>
      <c r="D516" s="73">
        <v>1</v>
      </c>
      <c r="E516" s="74" t="s">
        <v>72</v>
      </c>
      <c r="F516" s="85" t="s">
        <v>138</v>
      </c>
      <c r="G516" s="106">
        <v>285.63499999999999</v>
      </c>
      <c r="H516" s="84" t="s">
        <v>86</v>
      </c>
      <c r="I516" s="75"/>
    </row>
    <row r="517" spans="1:9" s="76" customFormat="1" ht="12" customHeight="1">
      <c r="A517" s="8" t="str">
        <f>INDEX(master1!$A$10:$A$24,MATCH('KSB1 - Postings'!E517,master1!$C$10:$C$24,0))</f>
        <v>QUALITY</v>
      </c>
      <c r="B517" s="9" t="str">
        <f>VLOOKUP(E517,master1!$C$9:$E$24,3,0)</f>
        <v>Jennifer A</v>
      </c>
      <c r="C517" s="8" t="str">
        <f>VLOOKUP(F517,master2!$B$1:$C$24,2,0)</f>
        <v>OTHER EXTERNAL SERVICES</v>
      </c>
      <c r="D517" s="73">
        <v>1</v>
      </c>
      <c r="E517" s="74" t="s">
        <v>72</v>
      </c>
      <c r="F517" s="85" t="s">
        <v>138</v>
      </c>
      <c r="G517" s="106">
        <v>511.32</v>
      </c>
      <c r="H517" s="84" t="s">
        <v>86</v>
      </c>
      <c r="I517" s="75"/>
    </row>
    <row r="518" spans="1:9" s="76" customFormat="1" ht="12" customHeight="1">
      <c r="A518" s="8" t="str">
        <f>INDEX(master1!$A$10:$A$24,MATCH('KSB1 - Postings'!E518,master1!$C$10:$C$24,0))</f>
        <v>QUALITY</v>
      </c>
      <c r="B518" s="9" t="str">
        <f>VLOOKUP(E518,master1!$C$9:$E$24,3,0)</f>
        <v>Jennifer A</v>
      </c>
      <c r="C518" s="8" t="str">
        <f>VLOOKUP(F518,master2!$B$1:$C$24,2,0)</f>
        <v>OTHER EXTERNAL SERVICES</v>
      </c>
      <c r="D518" s="73">
        <v>1</v>
      </c>
      <c r="E518" s="74" t="s">
        <v>72</v>
      </c>
      <c r="F518" s="85" t="s">
        <v>138</v>
      </c>
      <c r="G518" s="106">
        <v>286.38</v>
      </c>
      <c r="H518" s="84" t="s">
        <v>86</v>
      </c>
      <c r="I518" s="75"/>
    </row>
    <row r="519" spans="1:9" s="76" customFormat="1" ht="12" customHeight="1">
      <c r="A519" s="8" t="str">
        <f>INDEX(master1!$A$10:$A$24,MATCH('KSB1 - Postings'!E519,master1!$C$10:$C$24,0))</f>
        <v>QUALITY</v>
      </c>
      <c r="B519" s="9" t="str">
        <f>VLOOKUP(E519,master1!$C$9:$E$24,3,0)</f>
        <v>Jennifer A</v>
      </c>
      <c r="C519" s="8" t="str">
        <f>VLOOKUP(F519,master2!$B$1:$C$24,2,0)</f>
        <v>OTHER EXTERNAL SERVICES</v>
      </c>
      <c r="D519" s="73">
        <v>1</v>
      </c>
      <c r="E519" s="74" t="s">
        <v>72</v>
      </c>
      <c r="F519" s="85" t="s">
        <v>138</v>
      </c>
      <c r="G519" s="106">
        <v>5075</v>
      </c>
      <c r="H519" s="84" t="s">
        <v>86</v>
      </c>
      <c r="I519" s="75"/>
    </row>
    <row r="520" spans="1:9" s="76" customFormat="1" ht="12" customHeight="1">
      <c r="A520" s="8" t="str">
        <f>INDEX(master1!$A$10:$A$24,MATCH('KSB1 - Postings'!E520,master1!$C$10:$C$24,0))</f>
        <v>QUALITY</v>
      </c>
      <c r="B520" s="9" t="str">
        <f>VLOOKUP(E520,master1!$C$9:$E$24,3,0)</f>
        <v>Jennifer A</v>
      </c>
      <c r="C520" s="8" t="str">
        <f>VLOOKUP(F520,master2!$B$1:$C$24,2,0)</f>
        <v>OTHER EXTERNAL SERVICES</v>
      </c>
      <c r="D520" s="73">
        <v>1</v>
      </c>
      <c r="E520" s="74" t="s">
        <v>72</v>
      </c>
      <c r="F520" s="85" t="s">
        <v>138</v>
      </c>
      <c r="G520" s="106">
        <v>808.06</v>
      </c>
      <c r="H520" s="84" t="s">
        <v>86</v>
      </c>
      <c r="I520" s="75"/>
    </row>
    <row r="521" spans="1:9" s="76" customFormat="1" ht="12" customHeight="1">
      <c r="A521" s="8" t="str">
        <f>INDEX(master1!$A$10:$A$24,MATCH('KSB1 - Postings'!E521,master1!$C$10:$C$24,0))</f>
        <v>QUALITY</v>
      </c>
      <c r="B521" s="9" t="str">
        <f>VLOOKUP(E521,master1!$C$9:$E$24,3,0)</f>
        <v>Jennifer A</v>
      </c>
      <c r="C521" s="8" t="str">
        <f>VLOOKUP(F521,master2!$B$1:$C$24,2,0)</f>
        <v>OTHER EXTERNAL SERVICES</v>
      </c>
      <c r="D521" s="73">
        <v>1</v>
      </c>
      <c r="E521" s="74" t="s">
        <v>72</v>
      </c>
      <c r="F521" s="85" t="s">
        <v>138</v>
      </c>
      <c r="G521" s="106">
        <v>143.24</v>
      </c>
      <c r="H521" s="84" t="s">
        <v>86</v>
      </c>
      <c r="I521" s="75"/>
    </row>
    <row r="522" spans="1:9" s="76" customFormat="1" ht="12" customHeight="1">
      <c r="A522" s="8" t="str">
        <f>INDEX(master1!$A$10:$A$24,MATCH('KSB1 - Postings'!E522,master1!$C$10:$C$24,0))</f>
        <v>QUALITY</v>
      </c>
      <c r="B522" s="9" t="str">
        <f>VLOOKUP(E522,master1!$C$9:$E$24,3,0)</f>
        <v>Jennifer A</v>
      </c>
      <c r="C522" s="8" t="str">
        <f>VLOOKUP(F522,master2!$B$1:$C$24,2,0)</f>
        <v>OTHER EXTERNAL SERVICES</v>
      </c>
      <c r="D522" s="73">
        <v>1</v>
      </c>
      <c r="E522" s="74" t="s">
        <v>72</v>
      </c>
      <c r="F522" s="85" t="s">
        <v>138</v>
      </c>
      <c r="G522" s="106">
        <v>250.67</v>
      </c>
      <c r="H522" s="84" t="s">
        <v>86</v>
      </c>
      <c r="I522" s="75"/>
    </row>
    <row r="523" spans="1:9" s="76" customFormat="1" ht="12" customHeight="1">
      <c r="A523" s="8" t="str">
        <f>INDEX(master1!$A$10:$A$24,MATCH('KSB1 - Postings'!E523,master1!$C$10:$C$24,0))</f>
        <v>QUALITY</v>
      </c>
      <c r="B523" s="9" t="str">
        <f>VLOOKUP(E523,master1!$C$9:$E$24,3,0)</f>
        <v>Jennifer A</v>
      </c>
      <c r="C523" s="8" t="str">
        <f>VLOOKUP(F523,master2!$B$1:$C$24,2,0)</f>
        <v>OTHER EXTERNAL SERVICES</v>
      </c>
      <c r="D523" s="73">
        <v>1</v>
      </c>
      <c r="E523" s="74" t="s">
        <v>72</v>
      </c>
      <c r="F523" s="85" t="s">
        <v>138</v>
      </c>
      <c r="G523" s="106">
        <v>435.73</v>
      </c>
      <c r="H523" s="84" t="s">
        <v>86</v>
      </c>
      <c r="I523" s="75"/>
    </row>
    <row r="524" spans="1:9" s="76" customFormat="1" ht="12" customHeight="1">
      <c r="A524" s="8" t="str">
        <f>INDEX(master1!$A$10:$A$24,MATCH('KSB1 - Postings'!E524,master1!$C$10:$C$24,0))</f>
        <v>QUALITY</v>
      </c>
      <c r="B524" s="9" t="str">
        <f>VLOOKUP(E524,master1!$C$9:$E$24,3,0)</f>
        <v>Jennifer A</v>
      </c>
      <c r="C524" s="8" t="str">
        <f>VLOOKUP(F524,master2!$B$1:$C$24,2,0)</f>
        <v>OTHER EXTERNAL SERVICES</v>
      </c>
      <c r="D524" s="73">
        <v>1</v>
      </c>
      <c r="E524" s="74" t="s">
        <v>72</v>
      </c>
      <c r="F524" s="85" t="s">
        <v>138</v>
      </c>
      <c r="G524" s="106">
        <v>498.95</v>
      </c>
      <c r="H524" s="84" t="s">
        <v>86</v>
      </c>
      <c r="I524" s="75"/>
    </row>
    <row r="525" spans="1:9" s="76" customFormat="1" ht="12" customHeight="1">
      <c r="A525" s="8" t="str">
        <f>INDEX(master1!$A$10:$A$24,MATCH('KSB1 - Postings'!E525,master1!$C$10:$C$24,0))</f>
        <v>QUALITY</v>
      </c>
      <c r="B525" s="9" t="str">
        <f>VLOOKUP(E525,master1!$C$9:$E$24,3,0)</f>
        <v>Jennifer A</v>
      </c>
      <c r="C525" s="8" t="str">
        <f>VLOOKUP(F525,master2!$B$1:$C$24,2,0)</f>
        <v>OTHER EXTERNAL SERVICES</v>
      </c>
      <c r="D525" s="73">
        <v>1</v>
      </c>
      <c r="E525" s="74" t="s">
        <v>72</v>
      </c>
      <c r="F525" s="85" t="s">
        <v>138</v>
      </c>
      <c r="G525" s="106">
        <v>1425.4749999999999</v>
      </c>
      <c r="H525" s="84" t="s">
        <v>86</v>
      </c>
      <c r="I525" s="75"/>
    </row>
    <row r="526" spans="1:9" s="76" customFormat="1" ht="12" customHeight="1">
      <c r="A526" s="8" t="str">
        <f>INDEX(master1!$A$10:$A$24,MATCH('KSB1 - Postings'!E526,master1!$C$10:$C$24,0))</f>
        <v>QUALITY</v>
      </c>
      <c r="B526" s="9" t="str">
        <f>VLOOKUP(E526,master1!$C$9:$E$24,3,0)</f>
        <v>Jennifer A</v>
      </c>
      <c r="C526" s="8" t="str">
        <f>VLOOKUP(F526,master2!$B$1:$C$24,2,0)</f>
        <v>OTHER EXTERNAL SERVICES</v>
      </c>
      <c r="D526" s="73">
        <v>1</v>
      </c>
      <c r="E526" s="74" t="s">
        <v>72</v>
      </c>
      <c r="F526" s="85" t="s">
        <v>138</v>
      </c>
      <c r="G526" s="106">
        <v>394.15499999999997</v>
      </c>
      <c r="H526" s="84" t="s">
        <v>86</v>
      </c>
      <c r="I526" s="75"/>
    </row>
    <row r="527" spans="1:9" s="76" customFormat="1" ht="12" customHeight="1">
      <c r="A527" s="8" t="str">
        <f>INDEX(master1!$A$10:$A$24,MATCH('KSB1 - Postings'!E527,master1!$C$10:$C$24,0))</f>
        <v>QUALITY</v>
      </c>
      <c r="B527" s="9" t="str">
        <f>VLOOKUP(E527,master1!$C$9:$E$24,3,0)</f>
        <v>Jennifer A</v>
      </c>
      <c r="C527" s="8" t="str">
        <f>VLOOKUP(F527,master2!$B$1:$C$24,2,0)</f>
        <v>SPARE PARTS</v>
      </c>
      <c r="D527" s="73">
        <v>1</v>
      </c>
      <c r="E527" s="74" t="s">
        <v>73</v>
      </c>
      <c r="F527" s="85" t="s">
        <v>137</v>
      </c>
      <c r="G527" s="106">
        <v>251.63</v>
      </c>
      <c r="H527" s="84" t="s">
        <v>86</v>
      </c>
      <c r="I527" s="75"/>
    </row>
    <row r="528" spans="1:9" s="76" customFormat="1" ht="12" customHeight="1">
      <c r="A528" s="8" t="str">
        <f>INDEX(master1!$A$10:$A$24,MATCH('KSB1 - Postings'!E528,master1!$C$10:$C$24,0))</f>
        <v>QUALITY</v>
      </c>
      <c r="B528" s="9" t="str">
        <f>VLOOKUP(E528,master1!$C$9:$E$24,3,0)</f>
        <v>Jennifer A</v>
      </c>
      <c r="C528" s="8" t="str">
        <f>VLOOKUP(F528,master2!$B$1:$C$24,2,0)</f>
        <v>SPARE PARTS</v>
      </c>
      <c r="D528" s="73">
        <v>1</v>
      </c>
      <c r="E528" s="74" t="s">
        <v>73</v>
      </c>
      <c r="F528" s="85" t="s">
        <v>137</v>
      </c>
      <c r="G528" s="106">
        <v>472</v>
      </c>
      <c r="H528" s="84" t="s">
        <v>86</v>
      </c>
      <c r="I528" s="75"/>
    </row>
    <row r="529" spans="1:9" s="76" customFormat="1" ht="12" customHeight="1">
      <c r="A529" s="8" t="str">
        <f>INDEX(master1!$A$10:$A$24,MATCH('KSB1 - Postings'!E529,master1!$C$10:$C$24,0))</f>
        <v>QUALITY</v>
      </c>
      <c r="B529" s="9" t="str">
        <f>VLOOKUP(E529,master1!$C$9:$E$24,3,0)</f>
        <v>Jennifer A</v>
      </c>
      <c r="C529" s="8" t="str">
        <f>VLOOKUP(F529,master2!$B$1:$C$24,2,0)</f>
        <v>OTHER EXTERNAL SERVICES</v>
      </c>
      <c r="D529" s="73">
        <v>1</v>
      </c>
      <c r="E529" s="74" t="s">
        <v>73</v>
      </c>
      <c r="F529" s="85" t="s">
        <v>138</v>
      </c>
      <c r="G529" s="106">
        <v>240</v>
      </c>
      <c r="H529" s="84" t="s">
        <v>86</v>
      </c>
      <c r="I529" s="75"/>
    </row>
    <row r="530" spans="1:9" s="76" customFormat="1" ht="12" customHeight="1">
      <c r="A530" s="8" t="str">
        <f>INDEX(master1!$A$10:$A$24,MATCH('KSB1 - Postings'!E530,master1!$C$10:$C$24,0))</f>
        <v>QUALITY</v>
      </c>
      <c r="B530" s="9" t="str">
        <f>VLOOKUP(E530,master1!$C$9:$E$24,3,0)</f>
        <v>Jennifer A</v>
      </c>
      <c r="C530" s="8" t="str">
        <f>VLOOKUP(F530,master2!$B$1:$C$24,2,0)</f>
        <v>SPARE PARTS</v>
      </c>
      <c r="D530" s="73">
        <v>1</v>
      </c>
      <c r="E530" s="74" t="s">
        <v>73</v>
      </c>
      <c r="F530" s="85" t="s">
        <v>137</v>
      </c>
      <c r="G530" s="106">
        <v>125</v>
      </c>
      <c r="H530" s="84" t="s">
        <v>86</v>
      </c>
      <c r="I530" s="75"/>
    </row>
    <row r="531" spans="1:9" s="76" customFormat="1" ht="12" customHeight="1">
      <c r="A531" s="8" t="str">
        <f>INDEX(master1!$A$10:$A$24,MATCH('KSB1 - Postings'!E531,master1!$C$10:$C$24,0))</f>
        <v>HR</v>
      </c>
      <c r="B531" s="9" t="str">
        <f>VLOOKUP(E531,master1!$C$9:$E$24,3,0)</f>
        <v>Paula E</v>
      </c>
      <c r="C531" s="8" t="str">
        <f>VLOOKUP(F531,master2!$B$1:$C$24,2,0)</f>
        <v>RENT EXPENSES</v>
      </c>
      <c r="D531" s="73">
        <v>1</v>
      </c>
      <c r="E531" s="74" t="s">
        <v>74</v>
      </c>
      <c r="F531" s="85" t="s">
        <v>130</v>
      </c>
      <c r="G531" s="106">
        <v>89.5</v>
      </c>
      <c r="H531" s="84" t="s">
        <v>86</v>
      </c>
      <c r="I531" s="75"/>
    </row>
    <row r="532" spans="1:9" s="76" customFormat="1" ht="12" customHeight="1">
      <c r="A532" s="8" t="str">
        <f>INDEX(master1!$A$10:$A$24,MATCH('KSB1 - Postings'!E532,master1!$C$10:$C$24,0))</f>
        <v>HR</v>
      </c>
      <c r="B532" s="9" t="str">
        <f>VLOOKUP(E532,master1!$C$9:$E$24,3,0)</f>
        <v>Paula E</v>
      </c>
      <c r="C532" s="8" t="str">
        <f>VLOOKUP(F532,master2!$B$1:$C$24,2,0)</f>
        <v>RENT EXPENSES</v>
      </c>
      <c r="D532" s="73">
        <v>1</v>
      </c>
      <c r="E532" s="74" t="s">
        <v>74</v>
      </c>
      <c r="F532" s="85" t="s">
        <v>130</v>
      </c>
      <c r="G532" s="106">
        <v>20.585000000000001</v>
      </c>
      <c r="H532" s="84" t="s">
        <v>86</v>
      </c>
      <c r="I532" s="75"/>
    </row>
    <row r="533" spans="1:9" s="76" customFormat="1" ht="12" customHeight="1">
      <c r="A533" s="8" t="str">
        <f>INDEX(master1!$A$10:$A$24,MATCH('KSB1 - Postings'!E533,master1!$C$10:$C$24,0))</f>
        <v>QUALITY</v>
      </c>
      <c r="B533" s="9" t="str">
        <f>VLOOKUP(E533,master1!$C$9:$E$24,3,0)</f>
        <v>Jennifer A</v>
      </c>
      <c r="C533" s="8" t="str">
        <f>VLOOKUP(F533,master2!$B$1:$C$24,2,0)</f>
        <v>SPARE PARTS</v>
      </c>
      <c r="D533" s="73">
        <v>1</v>
      </c>
      <c r="E533" s="74" t="s">
        <v>73</v>
      </c>
      <c r="F533" s="85" t="s">
        <v>137</v>
      </c>
      <c r="G533" s="106">
        <v>547.03499999999997</v>
      </c>
      <c r="H533" s="84" t="s">
        <v>86</v>
      </c>
      <c r="I533" s="75"/>
    </row>
    <row r="534" spans="1:9" s="76" customFormat="1" ht="12" customHeight="1">
      <c r="A534" s="8" t="str">
        <f>INDEX(master1!$A$10:$A$24,MATCH('KSB1 - Postings'!E534,master1!$C$10:$C$24,0))</f>
        <v>HR</v>
      </c>
      <c r="B534" s="9" t="str">
        <f>VLOOKUP(E534,master1!$C$9:$E$24,3,0)</f>
        <v>Paula E</v>
      </c>
      <c r="C534" s="8" t="str">
        <f>VLOOKUP(F534,master2!$B$1:$C$24,2,0)</f>
        <v>RENT EXPENSES</v>
      </c>
      <c r="D534" s="73">
        <v>1</v>
      </c>
      <c r="E534" s="74" t="s">
        <v>74</v>
      </c>
      <c r="F534" s="85" t="s">
        <v>130</v>
      </c>
      <c r="G534" s="106">
        <v>10.295</v>
      </c>
      <c r="H534" s="84" t="s">
        <v>86</v>
      </c>
      <c r="I534" s="75"/>
    </row>
    <row r="535" spans="1:9" s="76" customFormat="1" ht="12" customHeight="1">
      <c r="A535" s="8" t="str">
        <f>INDEX(master1!$A$10:$A$24,MATCH('KSB1 - Postings'!E535,master1!$C$10:$C$24,0))</f>
        <v>HR</v>
      </c>
      <c r="B535" s="9" t="str">
        <f>VLOOKUP(E535,master1!$C$9:$E$24,3,0)</f>
        <v>Paula E</v>
      </c>
      <c r="C535" s="8" t="str">
        <f>VLOOKUP(F535,master2!$B$1:$C$24,2,0)</f>
        <v>RENT EXPENSES</v>
      </c>
      <c r="D535" s="73">
        <v>1</v>
      </c>
      <c r="E535" s="74" t="s">
        <v>74</v>
      </c>
      <c r="F535" s="85" t="s">
        <v>130</v>
      </c>
      <c r="G535" s="106">
        <v>10.295</v>
      </c>
      <c r="H535" s="84" t="s">
        <v>86</v>
      </c>
      <c r="I535" s="75"/>
    </row>
    <row r="536" spans="1:9" s="76" customFormat="1" ht="12" customHeight="1">
      <c r="A536" s="8" t="str">
        <f>INDEX(master1!$A$10:$A$24,MATCH('KSB1 - Postings'!E536,master1!$C$10:$C$24,0))</f>
        <v>QUALITY</v>
      </c>
      <c r="B536" s="9" t="str">
        <f>VLOOKUP(E536,master1!$C$9:$E$24,3,0)</f>
        <v>Jennifer A</v>
      </c>
      <c r="C536" s="8" t="str">
        <f>VLOOKUP(F536,master2!$B$1:$C$24,2,0)</f>
        <v>TRAVEL EXPENSES</v>
      </c>
      <c r="D536" s="73">
        <v>1</v>
      </c>
      <c r="E536" s="74" t="s">
        <v>73</v>
      </c>
      <c r="F536" s="85" t="s">
        <v>147</v>
      </c>
      <c r="G536" s="106">
        <v>74.97</v>
      </c>
      <c r="H536" s="84" t="s">
        <v>86</v>
      </c>
      <c r="I536" s="75"/>
    </row>
    <row r="537" spans="1:9" s="76" customFormat="1" ht="12" customHeight="1">
      <c r="A537" s="8" t="str">
        <f>INDEX(master1!$A$10:$A$24,MATCH('KSB1 - Postings'!E537,master1!$C$10:$C$24,0))</f>
        <v>QUALITY</v>
      </c>
      <c r="B537" s="9" t="str">
        <f>VLOOKUP(E537,master1!$C$9:$E$24,3,0)</f>
        <v>Jennifer A</v>
      </c>
      <c r="C537" s="8" t="str">
        <f>VLOOKUP(F537,master2!$B$1:$C$24,2,0)</f>
        <v>SPARE PARTS</v>
      </c>
      <c r="D537" s="73">
        <v>1</v>
      </c>
      <c r="E537" s="74" t="s">
        <v>73</v>
      </c>
      <c r="F537" s="85" t="s">
        <v>137</v>
      </c>
      <c r="G537" s="106">
        <v>569.15</v>
      </c>
      <c r="H537" s="84" t="s">
        <v>86</v>
      </c>
      <c r="I537" s="75"/>
    </row>
    <row r="538" spans="1:9" s="76" customFormat="1" ht="12" customHeight="1">
      <c r="A538" s="8" t="str">
        <f>INDEX(master1!$A$10:$A$24,MATCH('KSB1 - Postings'!E538,master1!$C$10:$C$24,0))</f>
        <v>QUALITY</v>
      </c>
      <c r="B538" s="9" t="str">
        <f>VLOOKUP(E538,master1!$C$9:$E$24,3,0)</f>
        <v>Jennifer A</v>
      </c>
      <c r="C538" s="8" t="str">
        <f>VLOOKUP(F538,master2!$B$1:$C$24,2,0)</f>
        <v>SPARE PARTS</v>
      </c>
      <c r="D538" s="73">
        <v>1</v>
      </c>
      <c r="E538" s="74" t="s">
        <v>73</v>
      </c>
      <c r="F538" s="85" t="s">
        <v>137</v>
      </c>
      <c r="G538" s="106">
        <v>77.05</v>
      </c>
      <c r="H538" s="84" t="s">
        <v>86</v>
      </c>
      <c r="I538" s="75"/>
    </row>
    <row r="539" spans="1:9" s="76" customFormat="1" ht="12" customHeight="1">
      <c r="A539" s="8" t="str">
        <f>INDEX(master1!$A$10:$A$24,MATCH('KSB1 - Postings'!E539,master1!$C$10:$C$24,0))</f>
        <v>QUALITY</v>
      </c>
      <c r="B539" s="9" t="str">
        <f>VLOOKUP(E539,master1!$C$9:$E$24,3,0)</f>
        <v>Jennifer A</v>
      </c>
      <c r="C539" s="8" t="str">
        <f>VLOOKUP(F539,master2!$B$1:$C$24,2,0)</f>
        <v>OTHER EXTERNAL SERVICES</v>
      </c>
      <c r="D539" s="73">
        <v>1</v>
      </c>
      <c r="E539" s="74" t="s">
        <v>73</v>
      </c>
      <c r="F539" s="85" t="s">
        <v>138</v>
      </c>
      <c r="G539" s="106">
        <v>297.98</v>
      </c>
      <c r="H539" s="84" t="s">
        <v>86</v>
      </c>
      <c r="I539" s="75"/>
    </row>
    <row r="540" spans="1:9" s="76" customFormat="1" ht="12" customHeight="1">
      <c r="A540" s="8" t="str">
        <f>INDEX(master1!$A$10:$A$24,MATCH('KSB1 - Postings'!E540,master1!$C$10:$C$24,0))</f>
        <v>QUALITY</v>
      </c>
      <c r="B540" s="9" t="str">
        <f>VLOOKUP(E540,master1!$C$9:$E$24,3,0)</f>
        <v>Jennifer A</v>
      </c>
      <c r="C540" s="8" t="str">
        <f>VLOOKUP(F540,master2!$B$1:$C$24,2,0)</f>
        <v>OTHER EXTERNAL SERVICES</v>
      </c>
      <c r="D540" s="73">
        <v>1</v>
      </c>
      <c r="E540" s="74" t="s">
        <v>73</v>
      </c>
      <c r="F540" s="85" t="s">
        <v>138</v>
      </c>
      <c r="G540" s="106">
        <v>300</v>
      </c>
      <c r="H540" s="84" t="s">
        <v>86</v>
      </c>
      <c r="I540" s="75"/>
    </row>
    <row r="541" spans="1:9" s="76" customFormat="1" ht="12" customHeight="1">
      <c r="A541" s="8" t="str">
        <f>INDEX(master1!$A$10:$A$24,MATCH('KSB1 - Postings'!E541,master1!$C$10:$C$24,0))</f>
        <v>QUALITY</v>
      </c>
      <c r="B541" s="9" t="str">
        <f>VLOOKUP(E541,master1!$C$9:$E$24,3,0)</f>
        <v>Jennifer A</v>
      </c>
      <c r="C541" s="8" t="str">
        <f>VLOOKUP(F541,master2!$B$1:$C$24,2,0)</f>
        <v>SPARE PARTS</v>
      </c>
      <c r="D541" s="73">
        <v>1</v>
      </c>
      <c r="E541" s="74" t="s">
        <v>73</v>
      </c>
      <c r="F541" s="85" t="s">
        <v>137</v>
      </c>
      <c r="G541" s="106">
        <v>4288.5</v>
      </c>
      <c r="H541" s="84" t="s">
        <v>86</v>
      </c>
      <c r="I541" s="75"/>
    </row>
    <row r="542" spans="1:9" s="76" customFormat="1" ht="12" customHeight="1">
      <c r="A542" s="8" t="str">
        <f>INDEX(master1!$A$10:$A$24,MATCH('KSB1 - Postings'!E542,master1!$C$10:$C$24,0))</f>
        <v>QUALITY</v>
      </c>
      <c r="B542" s="9" t="str">
        <f>VLOOKUP(E542,master1!$C$9:$E$24,3,0)</f>
        <v>Jennifer A</v>
      </c>
      <c r="C542" s="8" t="str">
        <f>VLOOKUP(F542,master2!$B$1:$C$24,2,0)</f>
        <v>SPARE PARTS</v>
      </c>
      <c r="D542" s="73">
        <v>1</v>
      </c>
      <c r="E542" s="74" t="s">
        <v>73</v>
      </c>
      <c r="F542" s="85" t="s">
        <v>137</v>
      </c>
      <c r="G542" s="106">
        <v>391.5</v>
      </c>
      <c r="H542" s="84" t="s">
        <v>86</v>
      </c>
      <c r="I542" s="75"/>
    </row>
    <row r="543" spans="1:9" s="76" customFormat="1" ht="12" customHeight="1">
      <c r="A543" s="8" t="str">
        <f>INDEX(master1!$A$10:$A$24,MATCH('KSB1 - Postings'!E543,master1!$C$10:$C$24,0))</f>
        <v>QUALITY</v>
      </c>
      <c r="B543" s="9" t="str">
        <f>VLOOKUP(E543,master1!$C$9:$E$24,3,0)</f>
        <v>Jennifer A</v>
      </c>
      <c r="C543" s="8" t="str">
        <f>VLOOKUP(F543,master2!$B$1:$C$24,2,0)</f>
        <v>SPARE PARTS</v>
      </c>
      <c r="D543" s="73">
        <v>1</v>
      </c>
      <c r="E543" s="74" t="s">
        <v>73</v>
      </c>
      <c r="F543" s="85" t="s">
        <v>137</v>
      </c>
      <c r="G543" s="106">
        <v>13.3</v>
      </c>
      <c r="H543" s="84" t="s">
        <v>86</v>
      </c>
      <c r="I543" s="75"/>
    </row>
    <row r="544" spans="1:9" s="76" customFormat="1" ht="12" customHeight="1">
      <c r="A544" s="8" t="str">
        <f>INDEX(master1!$A$10:$A$24,MATCH('KSB1 - Postings'!E544,master1!$C$10:$C$24,0))</f>
        <v>QUALITY</v>
      </c>
      <c r="B544" s="9" t="str">
        <f>VLOOKUP(E544,master1!$C$9:$E$24,3,0)</f>
        <v>Jennifer A</v>
      </c>
      <c r="C544" s="8" t="str">
        <f>VLOOKUP(F544,master2!$B$1:$C$24,2,0)</f>
        <v>SPARE PARTS</v>
      </c>
      <c r="D544" s="73">
        <v>1</v>
      </c>
      <c r="E544" s="74" t="s">
        <v>73</v>
      </c>
      <c r="F544" s="85" t="s">
        <v>137</v>
      </c>
      <c r="G544" s="106">
        <v>479.32499999999999</v>
      </c>
      <c r="H544" s="84" t="s">
        <v>86</v>
      </c>
      <c r="I544" s="75"/>
    </row>
    <row r="545" spans="1:9" s="76" customFormat="1" ht="12" customHeight="1">
      <c r="A545" s="8" t="str">
        <f>INDEX(master1!$A$10:$A$24,MATCH('KSB1 - Postings'!E545,master1!$C$10:$C$24,0))</f>
        <v>QUALITY</v>
      </c>
      <c r="B545" s="9" t="str">
        <f>VLOOKUP(E545,master1!$C$9:$E$24,3,0)</f>
        <v>Jennifer A</v>
      </c>
      <c r="C545" s="8" t="str">
        <f>VLOOKUP(F545,master2!$B$1:$C$24,2,0)</f>
        <v>TRAVEL EXPENSES</v>
      </c>
      <c r="D545" s="73">
        <v>1</v>
      </c>
      <c r="E545" s="74" t="s">
        <v>73</v>
      </c>
      <c r="F545" s="85" t="s">
        <v>147</v>
      </c>
      <c r="G545" s="106">
        <v>160.57</v>
      </c>
      <c r="H545" s="84" t="s">
        <v>86</v>
      </c>
      <c r="I545" s="75"/>
    </row>
    <row r="546" spans="1:9" s="76" customFormat="1" ht="12" customHeight="1">
      <c r="A546" s="8" t="str">
        <f>INDEX(master1!$A$10:$A$24,MATCH('KSB1 - Postings'!E546,master1!$C$10:$C$24,0))</f>
        <v>QUALITY</v>
      </c>
      <c r="B546" s="9" t="str">
        <f>VLOOKUP(E546,master1!$C$9:$E$24,3,0)</f>
        <v>Jennifer A</v>
      </c>
      <c r="C546" s="8" t="str">
        <f>VLOOKUP(F546,master2!$B$1:$C$24,2,0)</f>
        <v>OTHER EXTERNAL SERVICES</v>
      </c>
      <c r="D546" s="73">
        <v>1</v>
      </c>
      <c r="E546" s="74" t="s">
        <v>73</v>
      </c>
      <c r="F546" s="85" t="s">
        <v>138</v>
      </c>
      <c r="G546" s="106">
        <v>1048.6500000000001</v>
      </c>
      <c r="H546" s="84" t="s">
        <v>86</v>
      </c>
      <c r="I546" s="75"/>
    </row>
    <row r="547" spans="1:9" s="76" customFormat="1" ht="12" customHeight="1">
      <c r="A547" s="8" t="str">
        <f>INDEX(master1!$A$10:$A$24,MATCH('KSB1 - Postings'!E547,master1!$C$10:$C$24,0))</f>
        <v>QUALITY</v>
      </c>
      <c r="B547" s="9" t="str">
        <f>VLOOKUP(E547,master1!$C$9:$E$24,3,0)</f>
        <v>Jennifer A</v>
      </c>
      <c r="C547" s="8" t="str">
        <f>VLOOKUP(F547,master2!$B$1:$C$24,2,0)</f>
        <v>SPARE PARTS</v>
      </c>
      <c r="D547" s="73">
        <v>1</v>
      </c>
      <c r="E547" s="74" t="s">
        <v>73</v>
      </c>
      <c r="F547" s="85" t="s">
        <v>137</v>
      </c>
      <c r="G547" s="106">
        <v>1105</v>
      </c>
      <c r="H547" s="84" t="s">
        <v>86</v>
      </c>
      <c r="I547" s="75"/>
    </row>
    <row r="548" spans="1:9" s="76" customFormat="1" ht="12" customHeight="1">
      <c r="A548" s="8" t="str">
        <f>INDEX(master1!$A$10:$A$24,MATCH('KSB1 - Postings'!E548,master1!$C$10:$C$24,0))</f>
        <v>QUALITY</v>
      </c>
      <c r="B548" s="9" t="str">
        <f>VLOOKUP(E548,master1!$C$9:$E$24,3,0)</f>
        <v>Jennifer A</v>
      </c>
      <c r="C548" s="8" t="str">
        <f>VLOOKUP(F548,master2!$B$1:$C$24,2,0)</f>
        <v>SPARE PARTS</v>
      </c>
      <c r="D548" s="73">
        <v>1</v>
      </c>
      <c r="E548" s="74" t="s">
        <v>73</v>
      </c>
      <c r="F548" s="85" t="s">
        <v>137</v>
      </c>
      <c r="G548" s="106">
        <v>128.405</v>
      </c>
      <c r="H548" s="84" t="s">
        <v>86</v>
      </c>
      <c r="I548" s="75"/>
    </row>
    <row r="549" spans="1:9" s="76" customFormat="1" ht="12" customHeight="1">
      <c r="A549" s="8" t="str">
        <f>INDEX(master1!$A$10:$A$24,MATCH('KSB1 - Postings'!E549,master1!$C$10:$C$24,0))</f>
        <v>QUALITY</v>
      </c>
      <c r="B549" s="9" t="str">
        <f>VLOOKUP(E549,master1!$C$9:$E$24,3,0)</f>
        <v>Jennifer A</v>
      </c>
      <c r="C549" s="8" t="str">
        <f>VLOOKUP(F549,master2!$B$1:$C$24,2,0)</f>
        <v>SPARE PARTS</v>
      </c>
      <c r="D549" s="73">
        <v>1</v>
      </c>
      <c r="E549" s="74" t="s">
        <v>73</v>
      </c>
      <c r="F549" s="85" t="s">
        <v>137</v>
      </c>
      <c r="G549" s="106">
        <v>59.924999999999997</v>
      </c>
      <c r="H549" s="84" t="s">
        <v>86</v>
      </c>
      <c r="I549" s="75"/>
    </row>
    <row r="550" spans="1:9" s="76" customFormat="1" ht="12" customHeight="1">
      <c r="A550" s="8" t="str">
        <f>INDEX(master1!$A$10:$A$24,MATCH('KSB1 - Postings'!E550,master1!$C$10:$C$24,0))</f>
        <v>QUALITY</v>
      </c>
      <c r="B550" s="9" t="str">
        <f>VLOOKUP(E550,master1!$C$9:$E$24,3,0)</f>
        <v>Jennifer A</v>
      </c>
      <c r="C550" s="8" t="str">
        <f>VLOOKUP(F550,master2!$B$1:$C$24,2,0)</f>
        <v>SPARE PARTS</v>
      </c>
      <c r="D550" s="73">
        <v>1</v>
      </c>
      <c r="E550" s="74" t="s">
        <v>73</v>
      </c>
      <c r="F550" s="85" t="s">
        <v>137</v>
      </c>
      <c r="G550" s="106">
        <v>3316.94</v>
      </c>
      <c r="H550" s="84" t="s">
        <v>86</v>
      </c>
      <c r="I550" s="75"/>
    </row>
    <row r="551" spans="1:9" s="76" customFormat="1" ht="12" customHeight="1">
      <c r="A551" s="8" t="str">
        <f>INDEX(master1!$A$10:$A$24,MATCH('KSB1 - Postings'!E551,master1!$C$10:$C$24,0))</f>
        <v>QUALITY</v>
      </c>
      <c r="B551" s="9" t="str">
        <f>VLOOKUP(E551,master1!$C$9:$E$24,3,0)</f>
        <v>Jennifer A</v>
      </c>
      <c r="C551" s="8" t="str">
        <f>VLOOKUP(F551,master2!$B$1:$C$24,2,0)</f>
        <v>SPARE PARTS</v>
      </c>
      <c r="D551" s="73">
        <v>1</v>
      </c>
      <c r="E551" s="74" t="s">
        <v>73</v>
      </c>
      <c r="F551" s="85" t="s">
        <v>137</v>
      </c>
      <c r="G551" s="106">
        <v>4055.49</v>
      </c>
      <c r="H551" s="84" t="s">
        <v>86</v>
      </c>
      <c r="I551" s="75"/>
    </row>
    <row r="552" spans="1:9" s="76" customFormat="1" ht="12" customHeight="1">
      <c r="A552" s="8" t="str">
        <f>INDEX(master1!$A$10:$A$24,MATCH('KSB1 - Postings'!E552,master1!$C$10:$C$24,0))</f>
        <v>QUALITY</v>
      </c>
      <c r="B552" s="9" t="str">
        <f>VLOOKUP(E552,master1!$C$9:$E$24,3,0)</f>
        <v>Jennifer A</v>
      </c>
      <c r="C552" s="8" t="str">
        <f>VLOOKUP(F552,master2!$B$1:$C$24,2,0)</f>
        <v>OTHER EXTERNAL SERVICES</v>
      </c>
      <c r="D552" s="73">
        <v>1</v>
      </c>
      <c r="E552" s="74" t="s">
        <v>73</v>
      </c>
      <c r="F552" s="85" t="s">
        <v>138</v>
      </c>
      <c r="G552" s="106">
        <v>10432.99</v>
      </c>
      <c r="H552" s="84" t="s">
        <v>86</v>
      </c>
      <c r="I552" s="75"/>
    </row>
    <row r="553" spans="1:9" s="76" customFormat="1" ht="12" customHeight="1">
      <c r="A553" s="8" t="str">
        <f>INDEX(master1!$A$10:$A$24,MATCH('KSB1 - Postings'!E553,master1!$C$10:$C$24,0))</f>
        <v>QUALITY</v>
      </c>
      <c r="B553" s="9" t="str">
        <f>VLOOKUP(E553,master1!$C$9:$E$24,3,0)</f>
        <v>Jennifer A</v>
      </c>
      <c r="C553" s="8" t="str">
        <f>VLOOKUP(F553,master2!$B$1:$C$24,2,0)</f>
        <v>OTHER EXTERNAL SERVICES</v>
      </c>
      <c r="D553" s="73">
        <v>1</v>
      </c>
      <c r="E553" s="74" t="s">
        <v>73</v>
      </c>
      <c r="F553" s="85" t="s">
        <v>138</v>
      </c>
      <c r="G553" s="106">
        <v>39638.93</v>
      </c>
      <c r="H553" s="84" t="s">
        <v>86</v>
      </c>
      <c r="I553" s="75"/>
    </row>
    <row r="554" spans="1:9" s="76" customFormat="1" ht="12" customHeight="1">
      <c r="A554" s="8" t="str">
        <f>INDEX(master1!$A$10:$A$24,MATCH('KSB1 - Postings'!E554,master1!$C$10:$C$24,0))</f>
        <v>QUALITY</v>
      </c>
      <c r="B554" s="9" t="str">
        <f>VLOOKUP(E554,master1!$C$9:$E$24,3,0)</f>
        <v>Jennifer A</v>
      </c>
      <c r="C554" s="8" t="str">
        <f>VLOOKUP(F554,master2!$B$1:$C$24,2,0)</f>
        <v>SPARE PARTS</v>
      </c>
      <c r="D554" s="73">
        <v>1</v>
      </c>
      <c r="E554" s="74" t="s">
        <v>73</v>
      </c>
      <c r="F554" s="85" t="s">
        <v>137</v>
      </c>
      <c r="G554" s="106">
        <v>4323</v>
      </c>
      <c r="H554" s="84" t="s">
        <v>86</v>
      </c>
      <c r="I554" s="75"/>
    </row>
    <row r="555" spans="1:9" s="76" customFormat="1" ht="12" customHeight="1">
      <c r="A555" s="8" t="str">
        <f>INDEX(master1!$A$10:$A$24,MATCH('KSB1 - Postings'!E555,master1!$C$10:$C$24,0))</f>
        <v>QUALITY</v>
      </c>
      <c r="B555" s="9" t="str">
        <f>VLOOKUP(E555,master1!$C$9:$E$24,3,0)</f>
        <v>Jennifer A</v>
      </c>
      <c r="C555" s="8" t="str">
        <f>VLOOKUP(F555,master2!$B$1:$C$24,2,0)</f>
        <v>STATIONERY</v>
      </c>
      <c r="D555" s="73">
        <v>1</v>
      </c>
      <c r="E555" s="74" t="s">
        <v>73</v>
      </c>
      <c r="F555" s="85" t="s">
        <v>146</v>
      </c>
      <c r="G555" s="106">
        <v>119.815</v>
      </c>
      <c r="H555" s="84" t="s">
        <v>86</v>
      </c>
      <c r="I555" s="75"/>
    </row>
    <row r="556" spans="1:9" s="76" customFormat="1" ht="12" customHeight="1">
      <c r="A556" s="8" t="str">
        <f>INDEX(master1!$A$10:$A$24,MATCH('KSB1 - Postings'!E556,master1!$C$10:$C$24,0))</f>
        <v>QUALITY</v>
      </c>
      <c r="B556" s="9" t="str">
        <f>VLOOKUP(E556,master1!$C$9:$E$24,3,0)</f>
        <v>Jennifer A</v>
      </c>
      <c r="C556" s="8" t="str">
        <f>VLOOKUP(F556,master2!$B$1:$C$24,2,0)</f>
        <v>SPARE PARTS</v>
      </c>
      <c r="D556" s="73">
        <v>1</v>
      </c>
      <c r="E556" s="74" t="s">
        <v>73</v>
      </c>
      <c r="F556" s="85" t="s">
        <v>137</v>
      </c>
      <c r="G556" s="106">
        <v>15</v>
      </c>
      <c r="H556" s="84" t="s">
        <v>86</v>
      </c>
      <c r="I556" s="75"/>
    </row>
    <row r="557" spans="1:9" s="76" customFormat="1" ht="12" customHeight="1">
      <c r="A557" s="8" t="str">
        <f>INDEX(master1!$A$10:$A$24,MATCH('KSB1 - Postings'!E557,master1!$C$10:$C$24,0))</f>
        <v>QUALITY</v>
      </c>
      <c r="B557" s="9" t="str">
        <f>VLOOKUP(E557,master1!$C$9:$E$24,3,0)</f>
        <v>Jennifer A</v>
      </c>
      <c r="C557" s="8" t="str">
        <f>VLOOKUP(F557,master2!$B$1:$C$24,2,0)</f>
        <v>SPARE PARTS</v>
      </c>
      <c r="D557" s="73">
        <v>1</v>
      </c>
      <c r="E557" s="74" t="s">
        <v>73</v>
      </c>
      <c r="F557" s="85" t="s">
        <v>137</v>
      </c>
      <c r="G557" s="106">
        <v>645</v>
      </c>
      <c r="H557" s="84" t="s">
        <v>86</v>
      </c>
      <c r="I557" s="75"/>
    </row>
    <row r="558" spans="1:9" s="76" customFormat="1" ht="12" customHeight="1">
      <c r="A558" s="8" t="str">
        <f>INDEX(master1!$A$10:$A$24,MATCH('KSB1 - Postings'!E558,master1!$C$10:$C$24,0))</f>
        <v>QUALITY</v>
      </c>
      <c r="B558" s="9" t="str">
        <f>VLOOKUP(E558,master1!$C$9:$E$24,3,0)</f>
        <v>Jennifer A</v>
      </c>
      <c r="C558" s="8" t="str">
        <f>VLOOKUP(F558,master2!$B$1:$C$24,2,0)</f>
        <v>OTHER EXTERNAL SERVICES</v>
      </c>
      <c r="D558" s="73">
        <v>1</v>
      </c>
      <c r="E558" s="74" t="s">
        <v>73</v>
      </c>
      <c r="F558" s="85" t="s">
        <v>138</v>
      </c>
      <c r="G558" s="106">
        <v>557.5</v>
      </c>
      <c r="H558" s="84" t="s">
        <v>86</v>
      </c>
      <c r="I558" s="75"/>
    </row>
    <row r="559" spans="1:9" s="76" customFormat="1" ht="12" customHeight="1">
      <c r="A559" s="8" t="str">
        <f>INDEX(master1!$A$10:$A$24,MATCH('KSB1 - Postings'!E559,master1!$C$10:$C$24,0))</f>
        <v>QUALITY</v>
      </c>
      <c r="B559" s="9" t="str">
        <f>VLOOKUP(E559,master1!$C$9:$E$24,3,0)</f>
        <v>Jennifer A</v>
      </c>
      <c r="C559" s="8" t="str">
        <f>VLOOKUP(F559,master2!$B$1:$C$24,2,0)</f>
        <v>SPARE PARTS</v>
      </c>
      <c r="D559" s="73">
        <v>1</v>
      </c>
      <c r="E559" s="74" t="s">
        <v>73</v>
      </c>
      <c r="F559" s="85" t="s">
        <v>137</v>
      </c>
      <c r="G559" s="106">
        <v>1103.1500000000001</v>
      </c>
      <c r="H559" s="84" t="s">
        <v>86</v>
      </c>
      <c r="I559" s="75"/>
    </row>
    <row r="560" spans="1:9" s="76" customFormat="1" ht="12" customHeight="1">
      <c r="A560" s="8" t="str">
        <f>INDEX(master1!$A$10:$A$24,MATCH('KSB1 - Postings'!E560,master1!$C$10:$C$24,0))</f>
        <v>QUALITY</v>
      </c>
      <c r="B560" s="9" t="str">
        <f>VLOOKUP(E560,master1!$C$9:$E$24,3,0)</f>
        <v>Jennifer A</v>
      </c>
      <c r="C560" s="8" t="str">
        <f>VLOOKUP(F560,master2!$B$1:$C$24,2,0)</f>
        <v>SPARE PARTS</v>
      </c>
      <c r="D560" s="73">
        <v>1</v>
      </c>
      <c r="E560" s="74" t="s">
        <v>73</v>
      </c>
      <c r="F560" s="85" t="s">
        <v>137</v>
      </c>
      <c r="G560" s="106">
        <v>114.6</v>
      </c>
      <c r="H560" s="84" t="s">
        <v>86</v>
      </c>
      <c r="I560" s="75"/>
    </row>
    <row r="561" spans="1:9" s="76" customFormat="1" ht="12" customHeight="1">
      <c r="A561" s="8" t="str">
        <f>INDEX(master1!$A$10:$A$24,MATCH('KSB1 - Postings'!E561,master1!$C$10:$C$24,0))</f>
        <v>QUALITY</v>
      </c>
      <c r="B561" s="9" t="str">
        <f>VLOOKUP(E561,master1!$C$9:$E$24,3,0)</f>
        <v>Jennifer A</v>
      </c>
      <c r="C561" s="8" t="str">
        <f>VLOOKUP(F561,master2!$B$1:$C$24,2,0)</f>
        <v>OTHER EXTERNAL SERVICES</v>
      </c>
      <c r="D561" s="73">
        <v>1</v>
      </c>
      <c r="E561" s="74" t="s">
        <v>73</v>
      </c>
      <c r="F561" s="85" t="s">
        <v>138</v>
      </c>
      <c r="G561" s="106">
        <v>469.5</v>
      </c>
      <c r="H561" s="84" t="s">
        <v>86</v>
      </c>
      <c r="I561" s="75"/>
    </row>
    <row r="562" spans="1:9" s="76" customFormat="1" ht="12" customHeight="1">
      <c r="A562" s="8" t="str">
        <f>INDEX(master1!$A$10:$A$24,MATCH('KSB1 - Postings'!E562,master1!$C$10:$C$24,0))</f>
        <v>QUALITY</v>
      </c>
      <c r="B562" s="9" t="str">
        <f>VLOOKUP(E562,master1!$C$9:$E$24,3,0)</f>
        <v>Jennifer A</v>
      </c>
      <c r="C562" s="8" t="str">
        <f>VLOOKUP(F562,master2!$B$1:$C$24,2,0)</f>
        <v>SPARE PARTS</v>
      </c>
      <c r="D562" s="73">
        <v>1</v>
      </c>
      <c r="E562" s="74" t="s">
        <v>73</v>
      </c>
      <c r="F562" s="85" t="s">
        <v>137</v>
      </c>
      <c r="G562" s="106">
        <v>133.5</v>
      </c>
      <c r="H562" s="84" t="s">
        <v>86</v>
      </c>
      <c r="I562" s="75"/>
    </row>
    <row r="563" spans="1:9" s="76" customFormat="1" ht="12" customHeight="1">
      <c r="A563" s="8" t="str">
        <f>INDEX(master1!$A$10:$A$24,MATCH('KSB1 - Postings'!E563,master1!$C$10:$C$24,0))</f>
        <v>QUALITY</v>
      </c>
      <c r="B563" s="9" t="str">
        <f>VLOOKUP(E563,master1!$C$9:$E$24,3,0)</f>
        <v>Jennifer A</v>
      </c>
      <c r="C563" s="8" t="str">
        <f>VLOOKUP(F563,master2!$B$1:$C$24,2,0)</f>
        <v>OTHER EXTERNAL SERVICES</v>
      </c>
      <c r="D563" s="73">
        <v>1</v>
      </c>
      <c r="E563" s="74" t="s">
        <v>73</v>
      </c>
      <c r="F563" s="85" t="s">
        <v>138</v>
      </c>
      <c r="G563" s="106">
        <v>296.5</v>
      </c>
      <c r="H563" s="84" t="s">
        <v>86</v>
      </c>
      <c r="I563" s="75"/>
    </row>
    <row r="564" spans="1:9" s="76" customFormat="1" ht="12" customHeight="1">
      <c r="A564" s="8" t="str">
        <f>INDEX(master1!$A$10:$A$24,MATCH('KSB1 - Postings'!E564,master1!$C$10:$C$24,0))</f>
        <v>QUALITY</v>
      </c>
      <c r="B564" s="9" t="str">
        <f>VLOOKUP(E564,master1!$C$9:$E$24,3,0)</f>
        <v>Jennifer A</v>
      </c>
      <c r="C564" s="8" t="str">
        <f>VLOOKUP(F564,master2!$B$1:$C$24,2,0)</f>
        <v>SPARE PARTS</v>
      </c>
      <c r="D564" s="73">
        <v>1</v>
      </c>
      <c r="E564" s="74" t="s">
        <v>73</v>
      </c>
      <c r="F564" s="85" t="s">
        <v>137</v>
      </c>
      <c r="G564" s="106">
        <v>112.5</v>
      </c>
      <c r="H564" s="84" t="s">
        <v>86</v>
      </c>
      <c r="I564" s="75"/>
    </row>
    <row r="565" spans="1:9" s="76" customFormat="1" ht="12" customHeight="1">
      <c r="A565" s="8" t="str">
        <f>INDEX(master1!$A$10:$A$24,MATCH('KSB1 - Postings'!E565,master1!$C$10:$C$24,0))</f>
        <v>QUALITY</v>
      </c>
      <c r="B565" s="9" t="str">
        <f>VLOOKUP(E565,master1!$C$9:$E$24,3,0)</f>
        <v>Jennifer A</v>
      </c>
      <c r="C565" s="8" t="str">
        <f>VLOOKUP(F565,master2!$B$1:$C$24,2,0)</f>
        <v>STATIONERY</v>
      </c>
      <c r="D565" s="73">
        <v>1</v>
      </c>
      <c r="E565" s="74" t="s">
        <v>73</v>
      </c>
      <c r="F565" s="85" t="s">
        <v>146</v>
      </c>
      <c r="G565" s="106">
        <v>344.25</v>
      </c>
      <c r="H565" s="84" t="s">
        <v>86</v>
      </c>
      <c r="I565" s="75"/>
    </row>
    <row r="566" spans="1:9" s="76" customFormat="1" ht="12" customHeight="1">
      <c r="A566" s="8" t="str">
        <f>INDEX(master1!$A$10:$A$24,MATCH('KSB1 - Postings'!E566,master1!$C$10:$C$24,0))</f>
        <v>QUALITY</v>
      </c>
      <c r="B566" s="9" t="str">
        <f>VLOOKUP(E566,master1!$C$9:$E$24,3,0)</f>
        <v>Jennifer A</v>
      </c>
      <c r="C566" s="8" t="str">
        <f>VLOOKUP(F566,master2!$B$1:$C$24,2,0)</f>
        <v>STATIONERY</v>
      </c>
      <c r="D566" s="73">
        <v>1</v>
      </c>
      <c r="E566" s="74" t="s">
        <v>73</v>
      </c>
      <c r="F566" s="85" t="s">
        <v>146</v>
      </c>
      <c r="G566" s="106">
        <v>10</v>
      </c>
      <c r="H566" s="84" t="s">
        <v>86</v>
      </c>
      <c r="I566" s="75"/>
    </row>
    <row r="567" spans="1:9" s="76" customFormat="1" ht="12" customHeight="1">
      <c r="A567" s="8" t="str">
        <f>INDEX(master1!$A$10:$A$24,MATCH('KSB1 - Postings'!E567,master1!$C$10:$C$24,0))</f>
        <v>QUALITY</v>
      </c>
      <c r="B567" s="9" t="str">
        <f>VLOOKUP(E567,master1!$C$9:$E$24,3,0)</f>
        <v>Jennifer A</v>
      </c>
      <c r="C567" s="8" t="str">
        <f>VLOOKUP(F567,master2!$B$1:$C$24,2,0)</f>
        <v>OTHER EXTERNAL SERVICES</v>
      </c>
      <c r="D567" s="73">
        <v>1</v>
      </c>
      <c r="E567" s="74" t="s">
        <v>73</v>
      </c>
      <c r="F567" s="85" t="s">
        <v>138</v>
      </c>
      <c r="G567" s="106">
        <v>410</v>
      </c>
      <c r="H567" s="84" t="s">
        <v>86</v>
      </c>
      <c r="I567" s="75"/>
    </row>
    <row r="568" spans="1:9" s="76" customFormat="1" ht="12" customHeight="1">
      <c r="A568" s="8" t="str">
        <f>INDEX(master1!$A$10:$A$24,MATCH('KSB1 - Postings'!E568,master1!$C$10:$C$24,0))</f>
        <v>QUALITY</v>
      </c>
      <c r="B568" s="9" t="str">
        <f>VLOOKUP(E568,master1!$C$9:$E$24,3,0)</f>
        <v>Jennifer A</v>
      </c>
      <c r="C568" s="8" t="str">
        <f>VLOOKUP(F568,master2!$B$1:$C$24,2,0)</f>
        <v>SPARE PARTS</v>
      </c>
      <c r="D568" s="73">
        <v>1</v>
      </c>
      <c r="E568" s="74" t="s">
        <v>73</v>
      </c>
      <c r="F568" s="85" t="s">
        <v>137</v>
      </c>
      <c r="G568" s="106">
        <v>437.6</v>
      </c>
      <c r="H568" s="84" t="s">
        <v>86</v>
      </c>
      <c r="I568" s="75"/>
    </row>
    <row r="569" spans="1:9" s="76" customFormat="1" ht="12" customHeight="1">
      <c r="A569" s="8" t="str">
        <f>INDEX(master1!$A$10:$A$24,MATCH('KSB1 - Postings'!E569,master1!$C$10:$C$24,0))</f>
        <v>QUALITY</v>
      </c>
      <c r="B569" s="9" t="str">
        <f>VLOOKUP(E569,master1!$C$9:$E$24,3,0)</f>
        <v>Jennifer A</v>
      </c>
      <c r="C569" s="8" t="str">
        <f>VLOOKUP(F569,master2!$B$1:$C$24,2,0)</f>
        <v>OTHER EXTERNAL SERVICES</v>
      </c>
      <c r="D569" s="73">
        <v>1</v>
      </c>
      <c r="E569" s="74" t="s">
        <v>73</v>
      </c>
      <c r="F569" s="85" t="s">
        <v>138</v>
      </c>
      <c r="G569" s="106">
        <v>691.5</v>
      </c>
      <c r="H569" s="84" t="s">
        <v>86</v>
      </c>
      <c r="I569" s="75"/>
    </row>
    <row r="570" spans="1:9" s="76" customFormat="1" ht="12" customHeight="1">
      <c r="A570" s="8" t="str">
        <f>INDEX(master1!$A$10:$A$24,MATCH('KSB1 - Postings'!E570,master1!$C$10:$C$24,0))</f>
        <v>QUALITY</v>
      </c>
      <c r="B570" s="9" t="str">
        <f>VLOOKUP(E570,master1!$C$9:$E$24,3,0)</f>
        <v>Jennifer A</v>
      </c>
      <c r="C570" s="8" t="str">
        <f>VLOOKUP(F570,master2!$B$1:$C$24,2,0)</f>
        <v>SPARE PARTS</v>
      </c>
      <c r="D570" s="73">
        <v>1</v>
      </c>
      <c r="E570" s="74" t="s">
        <v>73</v>
      </c>
      <c r="F570" s="85" t="s">
        <v>137</v>
      </c>
      <c r="G570" s="106">
        <v>285</v>
      </c>
      <c r="H570" s="84" t="s">
        <v>86</v>
      </c>
      <c r="I570" s="75"/>
    </row>
    <row r="571" spans="1:9" s="76" customFormat="1" ht="12" customHeight="1">
      <c r="A571" s="8" t="str">
        <f>INDEX(master1!$A$10:$A$24,MATCH('KSB1 - Postings'!E571,master1!$C$10:$C$24,0))</f>
        <v>QUALITY</v>
      </c>
      <c r="B571" s="9" t="str">
        <f>VLOOKUP(E571,master1!$C$9:$E$24,3,0)</f>
        <v>Jennifer A</v>
      </c>
      <c r="C571" s="8" t="str">
        <f>VLOOKUP(F571,master2!$B$1:$C$24,2,0)</f>
        <v>OTHER EXTERNAL SERVICES</v>
      </c>
      <c r="D571" s="73">
        <v>1</v>
      </c>
      <c r="E571" s="74" t="s">
        <v>73</v>
      </c>
      <c r="F571" s="85" t="s">
        <v>138</v>
      </c>
      <c r="G571" s="106">
        <v>310</v>
      </c>
      <c r="H571" s="84" t="s">
        <v>86</v>
      </c>
      <c r="I571" s="75"/>
    </row>
    <row r="572" spans="1:9" s="76" customFormat="1" ht="12" customHeight="1">
      <c r="A572" s="8" t="str">
        <f>INDEX(master1!$A$10:$A$24,MATCH('KSB1 - Postings'!E572,master1!$C$10:$C$24,0))</f>
        <v>QUALITY</v>
      </c>
      <c r="B572" s="9" t="str">
        <f>VLOOKUP(E572,master1!$C$9:$E$24,3,0)</f>
        <v>Jennifer A</v>
      </c>
      <c r="C572" s="8" t="str">
        <f>VLOOKUP(F572,master2!$B$1:$C$24,2,0)</f>
        <v>OTHER EXTERNAL SERVICES</v>
      </c>
      <c r="D572" s="73">
        <v>1</v>
      </c>
      <c r="E572" s="74" t="s">
        <v>73</v>
      </c>
      <c r="F572" s="85" t="s">
        <v>138</v>
      </c>
      <c r="G572" s="106">
        <v>160</v>
      </c>
      <c r="H572" s="84" t="s">
        <v>86</v>
      </c>
      <c r="I572" s="75"/>
    </row>
    <row r="573" spans="1:9" s="76" customFormat="1" ht="12" customHeight="1">
      <c r="A573" s="8" t="str">
        <f>INDEX(master1!$A$10:$A$24,MATCH('KSB1 - Postings'!E573,master1!$C$10:$C$24,0))</f>
        <v>QUALITY</v>
      </c>
      <c r="B573" s="9" t="str">
        <f>VLOOKUP(E573,master1!$C$9:$E$24,3,0)</f>
        <v>Jennifer A</v>
      </c>
      <c r="C573" s="8" t="str">
        <f>VLOOKUP(F573,master2!$B$1:$C$24,2,0)</f>
        <v>OTHER EXTERNAL SERVICES</v>
      </c>
      <c r="D573" s="73">
        <v>1</v>
      </c>
      <c r="E573" s="74" t="s">
        <v>73</v>
      </c>
      <c r="F573" s="85" t="s">
        <v>138</v>
      </c>
      <c r="G573" s="106">
        <v>255</v>
      </c>
      <c r="H573" s="84" t="s">
        <v>86</v>
      </c>
      <c r="I573" s="75"/>
    </row>
    <row r="574" spans="1:9" s="76" customFormat="1" ht="12" customHeight="1">
      <c r="A574" s="8" t="str">
        <f>INDEX(master1!$A$10:$A$24,MATCH('KSB1 - Postings'!E574,master1!$C$10:$C$24,0))</f>
        <v>QUALITY</v>
      </c>
      <c r="B574" s="9" t="str">
        <f>VLOOKUP(E574,master1!$C$9:$E$24,3,0)</f>
        <v>Jennifer A</v>
      </c>
      <c r="C574" s="8" t="str">
        <f>VLOOKUP(F574,master2!$B$1:$C$24,2,0)</f>
        <v>SPARE PARTS</v>
      </c>
      <c r="D574" s="73">
        <v>1</v>
      </c>
      <c r="E574" s="74" t="s">
        <v>73</v>
      </c>
      <c r="F574" s="85" t="s">
        <v>137</v>
      </c>
      <c r="G574" s="106">
        <v>4323</v>
      </c>
      <c r="H574" s="84" t="s">
        <v>86</v>
      </c>
      <c r="I574" s="75"/>
    </row>
    <row r="575" spans="1:9" s="76" customFormat="1" ht="12" customHeight="1">
      <c r="A575" s="8" t="str">
        <f>INDEX(master1!$A$10:$A$24,MATCH('KSB1 - Postings'!E575,master1!$C$10:$C$24,0))</f>
        <v>QUALITY</v>
      </c>
      <c r="B575" s="9" t="str">
        <f>VLOOKUP(E575,master1!$C$9:$E$24,3,0)</f>
        <v>Jennifer A</v>
      </c>
      <c r="C575" s="8" t="str">
        <f>VLOOKUP(F575,master2!$B$1:$C$24,2,0)</f>
        <v>SPARE PARTS</v>
      </c>
      <c r="D575" s="73">
        <v>1</v>
      </c>
      <c r="E575" s="74" t="s">
        <v>73</v>
      </c>
      <c r="F575" s="85" t="s">
        <v>137</v>
      </c>
      <c r="G575" s="106">
        <v>7639.9449999999997</v>
      </c>
      <c r="H575" s="84" t="s">
        <v>86</v>
      </c>
      <c r="I575" s="75"/>
    </row>
    <row r="576" spans="1:9" s="76" customFormat="1" ht="12" customHeight="1">
      <c r="A576" s="8" t="str">
        <f>INDEX(master1!$A$10:$A$24,MATCH('KSB1 - Postings'!E576,master1!$C$10:$C$24,0))</f>
        <v>HR</v>
      </c>
      <c r="B576" s="9" t="str">
        <f>VLOOKUP(E576,master1!$C$9:$E$24,3,0)</f>
        <v>Paula E</v>
      </c>
      <c r="C576" s="8" t="str">
        <f>VLOOKUP(F576,master2!$B$1:$C$24,2,0)</f>
        <v>TRAVEL EXPENSES</v>
      </c>
      <c r="D576" s="73">
        <v>1</v>
      </c>
      <c r="E576" s="74" t="s">
        <v>74</v>
      </c>
      <c r="F576" s="85" t="s">
        <v>147</v>
      </c>
      <c r="G576" s="106">
        <v>670.82500000000005</v>
      </c>
      <c r="H576" s="84" t="s">
        <v>86</v>
      </c>
      <c r="I576" s="75"/>
    </row>
    <row r="577" spans="1:9" s="76" customFormat="1" ht="12" customHeight="1">
      <c r="A577" s="8" t="str">
        <f>INDEX(master1!$A$10:$A$24,MATCH('KSB1 - Postings'!E577,master1!$C$10:$C$24,0))</f>
        <v>HR</v>
      </c>
      <c r="B577" s="9" t="str">
        <f>VLOOKUP(E577,master1!$C$9:$E$24,3,0)</f>
        <v>Paula E</v>
      </c>
      <c r="C577" s="8" t="str">
        <f>VLOOKUP(F577,master2!$B$1:$C$24,2,0)</f>
        <v>TRAVEL EXPENSES</v>
      </c>
      <c r="D577" s="73">
        <v>1</v>
      </c>
      <c r="E577" s="74" t="s">
        <v>74</v>
      </c>
      <c r="F577" s="85" t="s">
        <v>147</v>
      </c>
      <c r="G577" s="106">
        <v>481.1</v>
      </c>
      <c r="H577" s="84" t="s">
        <v>86</v>
      </c>
      <c r="I577" s="75"/>
    </row>
    <row r="578" spans="1:9" s="76" customFormat="1" ht="12" customHeight="1">
      <c r="A578" s="8" t="str">
        <f>INDEX(master1!$A$10:$A$24,MATCH('KSB1 - Postings'!E578,master1!$C$10:$C$24,0))</f>
        <v>HR</v>
      </c>
      <c r="B578" s="9" t="str">
        <f>VLOOKUP(E578,master1!$C$9:$E$24,3,0)</f>
        <v>Paula E</v>
      </c>
      <c r="C578" s="8" t="str">
        <f>VLOOKUP(F578,master2!$B$1:$C$24,2,0)</f>
        <v>TRAVEL EXPENSES</v>
      </c>
      <c r="D578" s="73">
        <v>1</v>
      </c>
      <c r="E578" s="74" t="s">
        <v>74</v>
      </c>
      <c r="F578" s="85" t="s">
        <v>147</v>
      </c>
      <c r="G578" s="106">
        <v>128.07499999999999</v>
      </c>
      <c r="H578" s="84" t="s">
        <v>86</v>
      </c>
      <c r="I578" s="75"/>
    </row>
    <row r="579" spans="1:9" s="76" customFormat="1" ht="12" customHeight="1">
      <c r="A579" s="8" t="str">
        <f>INDEX(master1!$A$10:$A$24,MATCH('KSB1 - Postings'!E579,master1!$C$10:$C$24,0))</f>
        <v>HR</v>
      </c>
      <c r="B579" s="9" t="str">
        <f>VLOOKUP(E579,master1!$C$9:$E$24,3,0)</f>
        <v>Paula E</v>
      </c>
      <c r="C579" s="8" t="str">
        <f>VLOOKUP(F579,master2!$B$1:$C$24,2,0)</f>
        <v>RENT EXPENSES</v>
      </c>
      <c r="D579" s="77">
        <v>1</v>
      </c>
      <c r="E579" s="74" t="s">
        <v>74</v>
      </c>
      <c r="F579" s="85" t="s">
        <v>130</v>
      </c>
      <c r="G579" s="106">
        <v>89.5</v>
      </c>
      <c r="H579" s="84" t="s">
        <v>86</v>
      </c>
      <c r="I579" s="78"/>
    </row>
    <row r="580" spans="1:9" s="76" customFormat="1" ht="12" customHeight="1">
      <c r="A580" s="8" t="str">
        <f>INDEX(master1!$A$10:$A$24,MATCH('KSB1 - Postings'!E580,master1!$C$10:$C$24,0))</f>
        <v>HR</v>
      </c>
      <c r="B580" s="9" t="str">
        <f>VLOOKUP(E580,master1!$C$9:$E$24,3,0)</f>
        <v>Paula E</v>
      </c>
      <c r="C580" s="8" t="str">
        <f>VLOOKUP(F580,master2!$B$1:$C$24,2,0)</f>
        <v>RENT EXPENSES</v>
      </c>
      <c r="D580" s="77">
        <v>1</v>
      </c>
      <c r="E580" s="74" t="s">
        <v>74</v>
      </c>
      <c r="F580" s="85" t="s">
        <v>130</v>
      </c>
      <c r="G580" s="106">
        <v>108.345</v>
      </c>
      <c r="H580" s="84" t="s">
        <v>86</v>
      </c>
      <c r="I580" s="78"/>
    </row>
    <row r="581" spans="1:9" s="76" customFormat="1" ht="12" customHeight="1">
      <c r="A581" s="8" t="str">
        <f>INDEX(master1!$A$10:$A$24,MATCH('KSB1 - Postings'!E581,master1!$C$10:$C$24,0))</f>
        <v>HR</v>
      </c>
      <c r="B581" s="9" t="str">
        <f>VLOOKUP(E581,master1!$C$9:$E$24,3,0)</f>
        <v>Paula E</v>
      </c>
      <c r="C581" s="8" t="str">
        <f>VLOOKUP(F581,master2!$B$1:$C$24,2,0)</f>
        <v>RENT EXPENSES</v>
      </c>
      <c r="D581" s="77">
        <v>1</v>
      </c>
      <c r="E581" s="74" t="s">
        <v>74</v>
      </c>
      <c r="F581" s="85" t="s">
        <v>130</v>
      </c>
      <c r="G581" s="106">
        <v>108.345</v>
      </c>
      <c r="H581" s="84" t="s">
        <v>86</v>
      </c>
      <c r="I581" s="78"/>
    </row>
    <row r="582" spans="1:9" s="76" customFormat="1" ht="12" customHeight="1">
      <c r="A582" s="8" t="str">
        <f>INDEX(master1!$A$10:$A$24,MATCH('KSB1 - Postings'!E582,master1!$C$10:$C$24,0))</f>
        <v>HR</v>
      </c>
      <c r="B582" s="9" t="str">
        <f>VLOOKUP(E582,master1!$C$9:$E$24,3,0)</f>
        <v>Paula E</v>
      </c>
      <c r="C582" s="8" t="str">
        <f>VLOOKUP(F582,master2!$B$1:$C$24,2,0)</f>
        <v>RENT EXPENSES</v>
      </c>
      <c r="D582" s="77">
        <v>1</v>
      </c>
      <c r="E582" s="74" t="s">
        <v>74</v>
      </c>
      <c r="F582" s="85" t="s">
        <v>130</v>
      </c>
      <c r="G582" s="106">
        <v>10.295</v>
      </c>
      <c r="H582" s="84" t="s">
        <v>86</v>
      </c>
      <c r="I582" s="78"/>
    </row>
    <row r="583" spans="1:9" s="76" customFormat="1" ht="12" customHeight="1">
      <c r="A583" s="8" t="str">
        <f>INDEX(master1!$A$10:$A$24,MATCH('KSB1 - Postings'!E583,master1!$C$10:$C$24,0))</f>
        <v>HR</v>
      </c>
      <c r="B583" s="9" t="str">
        <f>VLOOKUP(E583,master1!$C$9:$E$24,3,0)</f>
        <v>Paula E</v>
      </c>
      <c r="C583" s="8" t="str">
        <f>VLOOKUP(F583,master2!$B$1:$C$24,2,0)</f>
        <v>RENT EXPENSES</v>
      </c>
      <c r="D583" s="77">
        <v>1</v>
      </c>
      <c r="E583" s="74" t="s">
        <v>74</v>
      </c>
      <c r="F583" s="85" t="s">
        <v>130</v>
      </c>
      <c r="G583" s="106">
        <v>10.295</v>
      </c>
      <c r="H583" s="84" t="s">
        <v>86</v>
      </c>
      <c r="I583" s="78"/>
    </row>
    <row r="584" spans="1:9" s="76" customFormat="1" ht="12" customHeight="1">
      <c r="A584" s="8" t="str">
        <f>INDEX(master1!$A$10:$A$24,MATCH('KSB1 - Postings'!E584,master1!$C$10:$C$24,0))</f>
        <v>HR</v>
      </c>
      <c r="B584" s="9" t="str">
        <f>VLOOKUP(E584,master1!$C$9:$E$24,3,0)</f>
        <v>Paula E</v>
      </c>
      <c r="C584" s="8" t="str">
        <f>VLOOKUP(F584,master2!$B$1:$C$24,2,0)</f>
        <v>OTHER SOCIAL EXPENSES</v>
      </c>
      <c r="D584" s="77">
        <v>1</v>
      </c>
      <c r="E584" s="79" t="s">
        <v>74</v>
      </c>
      <c r="F584" s="85" t="s">
        <v>139</v>
      </c>
      <c r="G584" s="106">
        <v>300</v>
      </c>
      <c r="H584" s="84" t="s">
        <v>86</v>
      </c>
      <c r="I584" s="78"/>
    </row>
    <row r="585" spans="1:9" s="76" customFormat="1" ht="12" customHeight="1">
      <c r="A585" s="8" t="str">
        <f>INDEX(master1!$A$10:$A$24,MATCH('KSB1 - Postings'!E585,master1!$C$10:$C$24,0))</f>
        <v>HR</v>
      </c>
      <c r="B585" s="9" t="str">
        <f>VLOOKUP(E585,master1!$C$9:$E$24,3,0)</f>
        <v>Paula E</v>
      </c>
      <c r="C585" s="8" t="str">
        <f>VLOOKUP(F585,master2!$B$1:$C$24,2,0)</f>
        <v>OTHER SOCIAL EXPENSES</v>
      </c>
      <c r="D585" s="77">
        <v>1</v>
      </c>
      <c r="E585" s="79" t="s">
        <v>74</v>
      </c>
      <c r="F585" s="85" t="s">
        <v>139</v>
      </c>
      <c r="G585" s="106">
        <v>46.72</v>
      </c>
      <c r="H585" s="84" t="s">
        <v>86</v>
      </c>
      <c r="I585" s="78"/>
    </row>
    <row r="586" spans="1:9" s="76" customFormat="1" ht="12" customHeight="1">
      <c r="A586" s="8" t="str">
        <f>INDEX(master1!$A$10:$A$24,MATCH('KSB1 - Postings'!E586,master1!$C$10:$C$24,0))</f>
        <v>HR</v>
      </c>
      <c r="B586" s="9" t="str">
        <f>VLOOKUP(E586,master1!$C$9:$E$24,3,0)</f>
        <v>Paula E</v>
      </c>
      <c r="C586" s="8" t="str">
        <f>VLOOKUP(F586,master2!$B$1:$C$24,2,0)</f>
        <v>RENT EXPENSES</v>
      </c>
      <c r="D586" s="77">
        <v>1</v>
      </c>
      <c r="E586" s="79" t="s">
        <v>74</v>
      </c>
      <c r="F586" s="85" t="s">
        <v>142</v>
      </c>
      <c r="G586" s="106">
        <v>1500</v>
      </c>
      <c r="H586" s="84" t="s">
        <v>86</v>
      </c>
      <c r="I586" s="78"/>
    </row>
    <row r="587" spans="1:9" s="76" customFormat="1" ht="12" customHeight="1">
      <c r="A587" s="8" t="str">
        <f>INDEX(master1!$A$10:$A$24,MATCH('KSB1 - Postings'!E587,master1!$C$10:$C$24,0))</f>
        <v>HR</v>
      </c>
      <c r="B587" s="9" t="str">
        <f>VLOOKUP(E587,master1!$C$9:$E$24,3,0)</f>
        <v>Paula E</v>
      </c>
      <c r="C587" s="8" t="str">
        <f>VLOOKUP(F587,master2!$B$1:$C$24,2,0)</f>
        <v>COMMUNICATIONS</v>
      </c>
      <c r="D587" s="77">
        <v>1</v>
      </c>
      <c r="E587" s="79" t="s">
        <v>74</v>
      </c>
      <c r="F587" s="85" t="s">
        <v>129</v>
      </c>
      <c r="G587" s="106">
        <v>10.164999999999999</v>
      </c>
      <c r="H587" s="84" t="s">
        <v>86</v>
      </c>
      <c r="I587" s="78"/>
    </row>
    <row r="588" spans="1:9" s="76" customFormat="1" ht="12" customHeight="1">
      <c r="A588" s="8" t="str">
        <f>INDEX(master1!$A$10:$A$24,MATCH('KSB1 - Postings'!E588,master1!$C$10:$C$24,0))</f>
        <v>HR</v>
      </c>
      <c r="B588" s="9" t="str">
        <f>VLOOKUP(E588,master1!$C$9:$E$24,3,0)</f>
        <v>Paula E</v>
      </c>
      <c r="C588" s="8" t="str">
        <f>VLOOKUP(F588,master2!$B$1:$C$24,2,0)</f>
        <v>RENT EXPENSES</v>
      </c>
      <c r="D588" s="77">
        <v>1</v>
      </c>
      <c r="E588" s="79" t="s">
        <v>74</v>
      </c>
      <c r="F588" s="85" t="s">
        <v>142</v>
      </c>
      <c r="G588" s="106">
        <v>2975</v>
      </c>
      <c r="H588" s="84" t="s">
        <v>86</v>
      </c>
      <c r="I588" s="78"/>
    </row>
    <row r="589" spans="1:9" s="76" customFormat="1" ht="12" customHeight="1">
      <c r="A589" s="8" t="str">
        <f>INDEX(master1!$A$10:$A$24,MATCH('KSB1 - Postings'!E589,master1!$C$10:$C$24,0))</f>
        <v>HR</v>
      </c>
      <c r="B589" s="9" t="str">
        <f>VLOOKUP(E589,master1!$C$9:$E$24,3,0)</f>
        <v>Paula E</v>
      </c>
      <c r="C589" s="8" t="str">
        <f>VLOOKUP(F589,master2!$B$1:$C$24,2,0)</f>
        <v>RENT EXPENSES</v>
      </c>
      <c r="D589" s="77">
        <v>1</v>
      </c>
      <c r="E589" s="79" t="s">
        <v>74</v>
      </c>
      <c r="F589" s="85" t="s">
        <v>142</v>
      </c>
      <c r="G589" s="106">
        <v>2975</v>
      </c>
      <c r="H589" s="84" t="s">
        <v>86</v>
      </c>
      <c r="I589" s="78"/>
    </row>
    <row r="590" spans="1:9" s="76" customFormat="1" ht="12" customHeight="1">
      <c r="A590" s="8" t="str">
        <f>INDEX(master1!$A$10:$A$24,MATCH('KSB1 - Postings'!E590,master1!$C$10:$C$24,0))</f>
        <v>HR</v>
      </c>
      <c r="B590" s="9" t="str">
        <f>VLOOKUP(E590,master1!$C$9:$E$24,3,0)</f>
        <v>Paula E</v>
      </c>
      <c r="C590" s="8" t="str">
        <f>VLOOKUP(F590,master2!$B$1:$C$24,2,0)</f>
        <v>RENT EXPENSES</v>
      </c>
      <c r="D590" s="77">
        <v>1</v>
      </c>
      <c r="E590" s="79" t="s">
        <v>74</v>
      </c>
      <c r="F590" s="85" t="s">
        <v>142</v>
      </c>
      <c r="G590" s="106">
        <v>2250</v>
      </c>
      <c r="H590" s="84" t="s">
        <v>86</v>
      </c>
      <c r="I590" s="78"/>
    </row>
    <row r="591" spans="1:9" s="76" customFormat="1" ht="12" customHeight="1">
      <c r="A591" s="8" t="str">
        <f>INDEX(master1!$A$10:$A$24,MATCH('KSB1 - Postings'!E591,master1!$C$10:$C$24,0))</f>
        <v>HR</v>
      </c>
      <c r="B591" s="9" t="str">
        <f>VLOOKUP(E591,master1!$C$9:$E$24,3,0)</f>
        <v>Paula E</v>
      </c>
      <c r="C591" s="8" t="str">
        <f>VLOOKUP(F591,master2!$B$1:$C$24,2,0)</f>
        <v>OTHER EXTERNAL SERVICES</v>
      </c>
      <c r="D591" s="77">
        <v>1</v>
      </c>
      <c r="E591" s="79" t="s">
        <v>74</v>
      </c>
      <c r="F591" s="85" t="s">
        <v>138</v>
      </c>
      <c r="G591" s="106">
        <v>2250</v>
      </c>
      <c r="H591" s="84" t="s">
        <v>86</v>
      </c>
      <c r="I591" s="78"/>
    </row>
    <row r="592" spans="1:9" s="76" customFormat="1" ht="12" customHeight="1">
      <c r="A592" s="8" t="str">
        <f>INDEX(master1!$A$10:$A$24,MATCH('KSB1 - Postings'!E592,master1!$C$10:$C$24,0))</f>
        <v>HR</v>
      </c>
      <c r="B592" s="9" t="str">
        <f>VLOOKUP(E592,master1!$C$9:$E$24,3,0)</f>
        <v>Paula E</v>
      </c>
      <c r="C592" s="8" t="str">
        <f>VLOOKUP(F592,master2!$B$1:$C$24,2,0)</f>
        <v>RENT EXPENSES</v>
      </c>
      <c r="D592" s="77">
        <v>1</v>
      </c>
      <c r="E592" s="79" t="s">
        <v>74</v>
      </c>
      <c r="F592" s="85" t="s">
        <v>142</v>
      </c>
      <c r="G592" s="106">
        <v>2150</v>
      </c>
      <c r="H592" s="84" t="s">
        <v>86</v>
      </c>
      <c r="I592" s="78"/>
    </row>
    <row r="593" spans="1:9" s="76" customFormat="1" ht="12" customHeight="1">
      <c r="A593" s="8" t="str">
        <f>INDEX(master1!$A$10:$A$24,MATCH('KSB1 - Postings'!E593,master1!$C$10:$C$24,0))</f>
        <v>HR</v>
      </c>
      <c r="B593" s="9" t="str">
        <f>VLOOKUP(E593,master1!$C$9:$E$24,3,0)</f>
        <v>Paula E</v>
      </c>
      <c r="C593" s="8" t="str">
        <f>VLOOKUP(F593,master2!$B$1:$C$24,2,0)</f>
        <v>OTHER EXTERNAL SERVICES</v>
      </c>
      <c r="D593" s="77">
        <v>1</v>
      </c>
      <c r="E593" s="79" t="s">
        <v>74</v>
      </c>
      <c r="F593" s="85" t="s">
        <v>138</v>
      </c>
      <c r="G593" s="106">
        <v>315</v>
      </c>
      <c r="H593" s="84" t="s">
        <v>86</v>
      </c>
      <c r="I593" s="78"/>
    </row>
    <row r="594" spans="1:9" s="76" customFormat="1" ht="12" customHeight="1">
      <c r="A594" s="8" t="str">
        <f>INDEX(master1!$A$10:$A$24,MATCH('KSB1 - Postings'!E594,master1!$C$10:$C$24,0))</f>
        <v>HR</v>
      </c>
      <c r="B594" s="9" t="str">
        <f>VLOOKUP(E594,master1!$C$9:$E$24,3,0)</f>
        <v>Paula E</v>
      </c>
      <c r="C594" s="8" t="str">
        <f>VLOOKUP(F594,master2!$B$1:$C$24,2,0)</f>
        <v>RENT EXPENSES</v>
      </c>
      <c r="D594" s="77">
        <v>1</v>
      </c>
      <c r="E594" s="79" t="s">
        <v>74</v>
      </c>
      <c r="F594" s="85" t="s">
        <v>142</v>
      </c>
      <c r="G594" s="106">
        <v>1600</v>
      </c>
      <c r="H594" s="84" t="s">
        <v>86</v>
      </c>
      <c r="I594" s="78"/>
    </row>
    <row r="595" spans="1:9" s="76" customFormat="1" ht="12" customHeight="1">
      <c r="A595" s="8" t="str">
        <f>INDEX(master1!$A$10:$A$24,MATCH('KSB1 - Postings'!E595,master1!$C$10:$C$24,0))</f>
        <v>HR</v>
      </c>
      <c r="B595" s="9" t="str">
        <f>VLOOKUP(E595,master1!$C$9:$E$24,3,0)</f>
        <v>Paula E</v>
      </c>
      <c r="C595" s="8" t="str">
        <f>VLOOKUP(F595,master2!$B$1:$C$24,2,0)</f>
        <v>RENT EXPENSES</v>
      </c>
      <c r="D595" s="77">
        <v>1</v>
      </c>
      <c r="E595" s="79" t="s">
        <v>74</v>
      </c>
      <c r="F595" s="85" t="s">
        <v>142</v>
      </c>
      <c r="G595" s="106">
        <v>250</v>
      </c>
      <c r="H595" s="84" t="s">
        <v>86</v>
      </c>
      <c r="I595" s="78"/>
    </row>
    <row r="596" spans="1:9" s="76" customFormat="1" ht="12" customHeight="1">
      <c r="A596" s="8" t="str">
        <f>INDEX(master1!$A$10:$A$24,MATCH('KSB1 - Postings'!E596,master1!$C$10:$C$24,0))</f>
        <v>HR</v>
      </c>
      <c r="B596" s="9" t="str">
        <f>VLOOKUP(E596,master1!$C$9:$E$24,3,0)</f>
        <v>Paula E</v>
      </c>
      <c r="C596" s="8" t="str">
        <f>VLOOKUP(F596,master2!$B$1:$C$24,2,0)</f>
        <v>TRAVEL EXPENSES</v>
      </c>
      <c r="D596" s="77">
        <v>1</v>
      </c>
      <c r="E596" s="79" t="s">
        <v>74</v>
      </c>
      <c r="F596" s="85" t="s">
        <v>147</v>
      </c>
      <c r="G596" s="106">
        <v>191.55</v>
      </c>
      <c r="H596" s="84" t="s">
        <v>86</v>
      </c>
      <c r="I596" s="78"/>
    </row>
    <row r="597" spans="1:9" s="76" customFormat="1" ht="12" customHeight="1">
      <c r="A597" s="8" t="str">
        <f>INDEX(master1!$A$10:$A$24,MATCH('KSB1 - Postings'!E597,master1!$C$10:$C$24,0))</f>
        <v>HR</v>
      </c>
      <c r="B597" s="9" t="str">
        <f>VLOOKUP(E597,master1!$C$9:$E$24,3,0)</f>
        <v>Paula E</v>
      </c>
      <c r="C597" s="8" t="str">
        <f>VLOOKUP(F597,master2!$B$1:$C$24,2,0)</f>
        <v>PROTECTION EQUIPMENT</v>
      </c>
      <c r="D597" s="77">
        <v>1</v>
      </c>
      <c r="E597" s="79" t="s">
        <v>74</v>
      </c>
      <c r="F597" s="85" t="s">
        <v>135</v>
      </c>
      <c r="G597" s="106">
        <v>1300</v>
      </c>
      <c r="H597" s="84" t="s">
        <v>86</v>
      </c>
      <c r="I597" s="78"/>
    </row>
    <row r="598" spans="1:9" s="76" customFormat="1" ht="12" customHeight="1">
      <c r="A598" s="8" t="str">
        <f>INDEX(master1!$A$10:$A$24,MATCH('KSB1 - Postings'!E598,master1!$C$10:$C$24,0))</f>
        <v>HR</v>
      </c>
      <c r="B598" s="9" t="str">
        <f>VLOOKUP(E598,master1!$C$9:$E$24,3,0)</f>
        <v>Paula E</v>
      </c>
      <c r="C598" s="8" t="str">
        <f>VLOOKUP(F598,master2!$B$1:$C$24,2,0)</f>
        <v>RENT EXPENSES</v>
      </c>
      <c r="D598" s="77">
        <v>1</v>
      </c>
      <c r="E598" s="74" t="s">
        <v>74</v>
      </c>
      <c r="F598" s="85" t="s">
        <v>130</v>
      </c>
      <c r="G598" s="106">
        <v>179</v>
      </c>
      <c r="H598" s="84" t="s">
        <v>86</v>
      </c>
      <c r="I598" s="78"/>
    </row>
    <row r="599" spans="1:9" s="76" customFormat="1" ht="12" customHeight="1">
      <c r="A599" s="8" t="str">
        <f>INDEX(master1!$A$10:$A$24,MATCH('KSB1 - Postings'!E599,master1!$C$10:$C$24,0))</f>
        <v>HR</v>
      </c>
      <c r="B599" s="9" t="str">
        <f>VLOOKUP(E599,master1!$C$9:$E$24,3,0)</f>
        <v>Paula E</v>
      </c>
      <c r="C599" s="8" t="str">
        <f>VLOOKUP(F599,master2!$B$1:$C$24,2,0)</f>
        <v>RENT EXPENSES</v>
      </c>
      <c r="D599" s="77">
        <v>1</v>
      </c>
      <c r="E599" s="74" t="s">
        <v>74</v>
      </c>
      <c r="F599" s="85" t="s">
        <v>130</v>
      </c>
      <c r="G599" s="106">
        <v>108.345</v>
      </c>
      <c r="H599" s="84" t="s">
        <v>86</v>
      </c>
      <c r="I599" s="78"/>
    </row>
    <row r="600" spans="1:9" s="76" customFormat="1" ht="12" customHeight="1">
      <c r="A600" s="8" t="str">
        <f>INDEX(master1!$A$10:$A$24,MATCH('KSB1 - Postings'!E600,master1!$C$10:$C$24,0))</f>
        <v>HR</v>
      </c>
      <c r="B600" s="9" t="str">
        <f>VLOOKUP(E600,master1!$C$9:$E$24,3,0)</f>
        <v>Paula E</v>
      </c>
      <c r="C600" s="8" t="str">
        <f>VLOOKUP(F600,master2!$B$1:$C$24,2,0)</f>
        <v>RENT EXPENSES</v>
      </c>
      <c r="D600" s="77">
        <v>1</v>
      </c>
      <c r="E600" s="74" t="s">
        <v>74</v>
      </c>
      <c r="F600" s="85" t="s">
        <v>130</v>
      </c>
      <c r="G600" s="106">
        <v>21.34</v>
      </c>
      <c r="H600" s="84" t="s">
        <v>86</v>
      </c>
      <c r="I600" s="78"/>
    </row>
    <row r="601" spans="1:9" s="76" customFormat="1" ht="12" customHeight="1">
      <c r="A601" s="8" t="str">
        <f>INDEX(master1!$A$10:$A$24,MATCH('KSB1 - Postings'!E601,master1!$C$10:$C$24,0))</f>
        <v>HR</v>
      </c>
      <c r="B601" s="9" t="str">
        <f>VLOOKUP(E601,master1!$C$9:$E$24,3,0)</f>
        <v>Paula E</v>
      </c>
      <c r="C601" s="8" t="str">
        <f>VLOOKUP(F601,master2!$B$1:$C$24,2,0)</f>
        <v>RENT EXPENSES</v>
      </c>
      <c r="D601" s="77">
        <v>1</v>
      </c>
      <c r="E601" s="79" t="s">
        <v>74</v>
      </c>
      <c r="F601" s="85" t="s">
        <v>130</v>
      </c>
      <c r="G601" s="106">
        <v>108.345</v>
      </c>
      <c r="H601" s="84" t="s">
        <v>86</v>
      </c>
      <c r="I601" s="78"/>
    </row>
    <row r="602" spans="1:9" s="76" customFormat="1" ht="12" customHeight="1">
      <c r="A602" s="8" t="str">
        <f>INDEX(master1!$A$10:$A$24,MATCH('KSB1 - Postings'!E602,master1!$C$10:$C$24,0))</f>
        <v>HR</v>
      </c>
      <c r="B602" s="9" t="str">
        <f>VLOOKUP(E602,master1!$C$9:$E$24,3,0)</f>
        <v>Paula E</v>
      </c>
      <c r="C602" s="8" t="str">
        <f>VLOOKUP(F602,master2!$B$1:$C$24,2,0)</f>
        <v>RENT EXPENSES</v>
      </c>
      <c r="D602" s="77">
        <v>1</v>
      </c>
      <c r="E602" s="79" t="s">
        <v>74</v>
      </c>
      <c r="F602" s="85" t="s">
        <v>130</v>
      </c>
      <c r="G602" s="106">
        <v>10.295</v>
      </c>
      <c r="H602" s="84" t="s">
        <v>86</v>
      </c>
      <c r="I602" s="78"/>
    </row>
    <row r="603" spans="1:9" s="76" customFormat="1" ht="12" customHeight="1">
      <c r="A603" s="8" t="str">
        <f>INDEX(master1!$A$10:$A$24,MATCH('KSB1 - Postings'!E603,master1!$C$10:$C$24,0))</f>
        <v>HR</v>
      </c>
      <c r="B603" s="9" t="str">
        <f>VLOOKUP(E603,master1!$C$9:$E$24,3,0)</f>
        <v>Paula E</v>
      </c>
      <c r="C603" s="8" t="str">
        <f>VLOOKUP(F603,master2!$B$1:$C$24,2,0)</f>
        <v>RENT EXPENSES</v>
      </c>
      <c r="D603" s="77">
        <v>1</v>
      </c>
      <c r="E603" s="79" t="s">
        <v>74</v>
      </c>
      <c r="F603" s="85" t="s">
        <v>130</v>
      </c>
      <c r="G603" s="106">
        <v>14.375</v>
      </c>
      <c r="H603" s="84" t="s">
        <v>86</v>
      </c>
      <c r="I603" s="78"/>
    </row>
    <row r="604" spans="1:9" s="76" customFormat="1" ht="12" customHeight="1">
      <c r="A604" s="8" t="str">
        <f>INDEX(master1!$A$10:$A$24,MATCH('KSB1 - Postings'!E604,master1!$C$10:$C$24,0))</f>
        <v>HR</v>
      </c>
      <c r="B604" s="9" t="str">
        <f>VLOOKUP(E604,master1!$C$9:$E$24,3,0)</f>
        <v>Paula E</v>
      </c>
      <c r="C604" s="8" t="str">
        <f>VLOOKUP(F604,master2!$B$1:$C$24,2,0)</f>
        <v>RENT EXPENSES</v>
      </c>
      <c r="D604" s="77">
        <v>1</v>
      </c>
      <c r="E604" s="79" t="s">
        <v>74</v>
      </c>
      <c r="F604" s="85" t="s">
        <v>130</v>
      </c>
      <c r="G604" s="106">
        <v>14.375</v>
      </c>
      <c r="H604" s="84" t="s">
        <v>86</v>
      </c>
      <c r="I604" s="78"/>
    </row>
    <row r="605" spans="1:9" s="76" customFormat="1" ht="12" customHeight="1">
      <c r="A605" s="8" t="str">
        <f>INDEX(master1!$A$10:$A$24,MATCH('KSB1 - Postings'!E605,master1!$C$10:$C$24,0))</f>
        <v>HR</v>
      </c>
      <c r="B605" s="9" t="str">
        <f>VLOOKUP(E605,master1!$C$9:$E$24,3,0)</f>
        <v>Paula E</v>
      </c>
      <c r="C605" s="8" t="str">
        <f>VLOOKUP(F605,master2!$B$1:$C$24,2,0)</f>
        <v>RENT EXPENSES</v>
      </c>
      <c r="D605" s="77">
        <v>1</v>
      </c>
      <c r="E605" s="79" t="s">
        <v>74</v>
      </c>
      <c r="F605" s="85" t="s">
        <v>130</v>
      </c>
      <c r="G605" s="106">
        <v>101.825</v>
      </c>
      <c r="H605" s="84" t="s">
        <v>86</v>
      </c>
      <c r="I605" s="78"/>
    </row>
    <row r="606" spans="1:9" s="76" customFormat="1" ht="12" customHeight="1">
      <c r="A606" s="8" t="str">
        <f>INDEX(master1!$A$10:$A$24,MATCH('KSB1 - Postings'!E606,master1!$C$10:$C$24,0))</f>
        <v>HR</v>
      </c>
      <c r="B606" s="9" t="str">
        <f>VLOOKUP(E606,master1!$C$9:$E$24,3,0)</f>
        <v>Paula E</v>
      </c>
      <c r="C606" s="8" t="str">
        <f>VLOOKUP(F606,master2!$B$1:$C$24,2,0)</f>
        <v>RENT EXPENSES</v>
      </c>
      <c r="D606" s="77">
        <v>1</v>
      </c>
      <c r="E606" s="79" t="s">
        <v>74</v>
      </c>
      <c r="F606" s="85" t="s">
        <v>130</v>
      </c>
      <c r="G606" s="106">
        <v>14.375</v>
      </c>
      <c r="H606" s="84" t="s">
        <v>86</v>
      </c>
      <c r="I606" s="78"/>
    </row>
    <row r="607" spans="1:9" s="76" customFormat="1" ht="12" customHeight="1">
      <c r="A607" s="8" t="str">
        <f>INDEX(master1!$A$10:$A$24,MATCH('KSB1 - Postings'!E607,master1!$C$10:$C$24,0))</f>
        <v>HR</v>
      </c>
      <c r="B607" s="9" t="str">
        <f>VLOOKUP(E607,master1!$C$9:$E$24,3,0)</f>
        <v>Paula E</v>
      </c>
      <c r="C607" s="8" t="str">
        <f>VLOOKUP(F607,master2!$B$1:$C$24,2,0)</f>
        <v>PROTECTION EQUIPMENT</v>
      </c>
      <c r="D607" s="77">
        <v>1</v>
      </c>
      <c r="E607" s="79" t="s">
        <v>74</v>
      </c>
      <c r="F607" s="85" t="s">
        <v>135</v>
      </c>
      <c r="G607" s="106">
        <v>350.7</v>
      </c>
      <c r="H607" s="84" t="s">
        <v>86</v>
      </c>
      <c r="I607" s="78"/>
    </row>
    <row r="608" spans="1:9" s="76" customFormat="1" ht="12" customHeight="1">
      <c r="A608" s="8" t="str">
        <f>INDEX(master1!$A$10:$A$24,MATCH('KSB1 - Postings'!E608,master1!$C$10:$C$24,0))</f>
        <v>HR</v>
      </c>
      <c r="B608" s="9" t="str">
        <f>VLOOKUP(E608,master1!$C$9:$E$24,3,0)</f>
        <v>Paula E</v>
      </c>
      <c r="C608" s="8" t="str">
        <f>VLOOKUP(F608,master2!$B$1:$C$24,2,0)</f>
        <v>PROTECTION EQUIPMENT</v>
      </c>
      <c r="D608" s="77">
        <v>1</v>
      </c>
      <c r="E608" s="79" t="s">
        <v>74</v>
      </c>
      <c r="F608" s="85" t="s">
        <v>135</v>
      </c>
      <c r="G608" s="106">
        <v>14.824999999999999</v>
      </c>
      <c r="H608" s="84" t="s">
        <v>86</v>
      </c>
      <c r="I608" s="78"/>
    </row>
    <row r="609" spans="1:9" s="76" customFormat="1" ht="12" customHeight="1">
      <c r="A609" s="8" t="str">
        <f>INDEX(master1!$A$10:$A$24,MATCH('KSB1 - Postings'!E609,master1!$C$10:$C$24,0))</f>
        <v>HR</v>
      </c>
      <c r="B609" s="9" t="str">
        <f>VLOOKUP(E609,master1!$C$9:$E$24,3,0)</f>
        <v>Paula E</v>
      </c>
      <c r="C609" s="8" t="str">
        <f>VLOOKUP(F609,master2!$B$1:$C$24,2,0)</f>
        <v>PROTECTION EQUIPMENT</v>
      </c>
      <c r="D609" s="77">
        <v>1</v>
      </c>
      <c r="E609" s="79" t="s">
        <v>74</v>
      </c>
      <c r="F609" s="85" t="s">
        <v>135</v>
      </c>
      <c r="G609" s="106">
        <v>2037.675</v>
      </c>
      <c r="H609" s="84" t="s">
        <v>86</v>
      </c>
      <c r="I609" s="78"/>
    </row>
    <row r="610" spans="1:9" s="76" customFormat="1" ht="12" customHeight="1">
      <c r="A610" s="8" t="str">
        <f>INDEX(master1!$A$10:$A$24,MATCH('KSB1 - Postings'!E610,master1!$C$10:$C$24,0))</f>
        <v>HR</v>
      </c>
      <c r="B610" s="9" t="str">
        <f>VLOOKUP(E610,master1!$C$9:$E$24,3,0)</f>
        <v>Paula E</v>
      </c>
      <c r="C610" s="8" t="str">
        <f>VLOOKUP(F610,master2!$B$1:$C$24,2,0)</f>
        <v>OTHER EXTERNAL SERVICES</v>
      </c>
      <c r="D610" s="77">
        <v>1</v>
      </c>
      <c r="E610" s="79" t="s">
        <v>74</v>
      </c>
      <c r="F610" s="85" t="s">
        <v>138</v>
      </c>
      <c r="G610" s="106">
        <v>400</v>
      </c>
      <c r="H610" s="84" t="s">
        <v>86</v>
      </c>
      <c r="I610" s="78"/>
    </row>
    <row r="611" spans="1:9" s="76" customFormat="1" ht="12" customHeight="1">
      <c r="A611" s="8" t="str">
        <f>INDEX(master1!$A$10:$A$24,MATCH('KSB1 - Postings'!E611,master1!$C$10:$C$24,0))</f>
        <v>HR</v>
      </c>
      <c r="B611" s="9" t="str">
        <f>VLOOKUP(E611,master1!$C$9:$E$24,3,0)</f>
        <v>Paula E</v>
      </c>
      <c r="C611" s="8" t="str">
        <f>VLOOKUP(F611,master2!$B$1:$C$24,2,0)</f>
        <v>TRAVEL EXPENSES</v>
      </c>
      <c r="D611" s="77">
        <v>1</v>
      </c>
      <c r="E611" s="79" t="s">
        <v>74</v>
      </c>
      <c r="F611" s="85" t="s">
        <v>147</v>
      </c>
      <c r="G611" s="106">
        <v>190</v>
      </c>
      <c r="H611" s="84" t="s">
        <v>86</v>
      </c>
      <c r="I611" s="78"/>
    </row>
    <row r="612" spans="1:9" s="76" customFormat="1" ht="12" customHeight="1">
      <c r="A612" s="8" t="str">
        <f>INDEX(master1!$A$10:$A$24,MATCH('KSB1 - Postings'!E612,master1!$C$10:$C$24,0))</f>
        <v>HR</v>
      </c>
      <c r="B612" s="9" t="str">
        <f>VLOOKUP(E612,master1!$C$9:$E$24,3,0)</f>
        <v>Paula E</v>
      </c>
      <c r="C612" s="8" t="str">
        <f>VLOOKUP(F612,master2!$B$1:$C$24,2,0)</f>
        <v>RENT EXPENSES</v>
      </c>
      <c r="D612" s="77">
        <v>1</v>
      </c>
      <c r="E612" s="79" t="s">
        <v>74</v>
      </c>
      <c r="F612" s="85" t="s">
        <v>130</v>
      </c>
      <c r="G612" s="106">
        <v>6465.1350000000002</v>
      </c>
      <c r="H612" s="84" t="s">
        <v>86</v>
      </c>
      <c r="I612" s="78"/>
    </row>
    <row r="613" spans="1:9" s="76" customFormat="1" ht="12" customHeight="1">
      <c r="A613" s="8" t="str">
        <f>INDEX(master1!$A$10:$A$24,MATCH('KSB1 - Postings'!E613,master1!$C$10:$C$24,0))</f>
        <v>HR</v>
      </c>
      <c r="B613" s="9" t="str">
        <f>VLOOKUP(E613,master1!$C$9:$E$24,3,0)</f>
        <v>Paula E</v>
      </c>
      <c r="C613" s="8" t="str">
        <f>VLOOKUP(F613,master2!$B$1:$C$24,2,0)</f>
        <v>RENT EXPENSES</v>
      </c>
      <c r="D613" s="77">
        <v>1</v>
      </c>
      <c r="E613" s="79" t="s">
        <v>74</v>
      </c>
      <c r="F613" s="85" t="s">
        <v>130</v>
      </c>
      <c r="G613" s="106">
        <v>743.49</v>
      </c>
      <c r="H613" s="84" t="s">
        <v>86</v>
      </c>
      <c r="I613" s="78"/>
    </row>
    <row r="614" spans="1:9" s="76" customFormat="1" ht="12" customHeight="1">
      <c r="A614" s="8" t="str">
        <f>INDEX(master1!$A$10:$A$24,MATCH('KSB1 - Postings'!E614,master1!$C$10:$C$24,0))</f>
        <v>HR</v>
      </c>
      <c r="B614" s="9" t="str">
        <f>VLOOKUP(E614,master1!$C$9:$E$24,3,0)</f>
        <v>Paula E</v>
      </c>
      <c r="C614" s="8" t="str">
        <f>VLOOKUP(F614,master2!$B$1:$C$24,2,0)</f>
        <v>RENT EXPENSES</v>
      </c>
      <c r="D614" s="77">
        <v>1</v>
      </c>
      <c r="E614" s="79" t="s">
        <v>74</v>
      </c>
      <c r="F614" s="85" t="s">
        <v>142</v>
      </c>
      <c r="G614" s="106">
        <v>30.164999999999999</v>
      </c>
      <c r="H614" s="84" t="s">
        <v>86</v>
      </c>
      <c r="I614" s="78"/>
    </row>
    <row r="615" spans="1:9" s="76" customFormat="1" ht="12" customHeight="1">
      <c r="A615" s="8" t="str">
        <f>INDEX(master1!$A$10:$A$24,MATCH('KSB1 - Postings'!E615,master1!$C$10:$C$24,0))</f>
        <v>HR</v>
      </c>
      <c r="B615" s="9" t="str">
        <f>VLOOKUP(E615,master1!$C$9:$E$24,3,0)</f>
        <v>Paula E</v>
      </c>
      <c r="C615" s="8" t="str">
        <f>VLOOKUP(F615,master2!$B$1:$C$24,2,0)</f>
        <v>RENT EXPENSES</v>
      </c>
      <c r="D615" s="77">
        <v>1</v>
      </c>
      <c r="E615" s="79" t="s">
        <v>74</v>
      </c>
      <c r="F615" s="85" t="s">
        <v>130</v>
      </c>
      <c r="G615" s="106">
        <v>10.295</v>
      </c>
      <c r="H615" s="84" t="s">
        <v>86</v>
      </c>
      <c r="I615" s="78"/>
    </row>
    <row r="616" spans="1:9" s="76" customFormat="1" ht="12" customHeight="1">
      <c r="A616" s="8" t="str">
        <f>INDEX(master1!$A$10:$A$24,MATCH('KSB1 - Postings'!E616,master1!$C$10:$C$24,0))</f>
        <v>HR</v>
      </c>
      <c r="B616" s="9" t="str">
        <f>VLOOKUP(E616,master1!$C$9:$E$24,3,0)</f>
        <v>Paula E</v>
      </c>
      <c r="C616" s="8" t="str">
        <f>VLOOKUP(F616,master2!$B$1:$C$24,2,0)</f>
        <v>TRAVEL EXPENSES</v>
      </c>
      <c r="D616" s="77">
        <v>1</v>
      </c>
      <c r="E616" s="79" t="s">
        <v>74</v>
      </c>
      <c r="F616" s="85" t="s">
        <v>147</v>
      </c>
      <c r="G616" s="106">
        <v>21.85</v>
      </c>
      <c r="H616" s="84" t="s">
        <v>86</v>
      </c>
      <c r="I616" s="78"/>
    </row>
    <row r="617" spans="1:9" s="76" customFormat="1" ht="12" customHeight="1">
      <c r="A617" s="8" t="str">
        <f>INDEX(master1!$A$10:$A$24,MATCH('KSB1 - Postings'!E617,master1!$C$10:$C$24,0))</f>
        <v>HR</v>
      </c>
      <c r="B617" s="9" t="str">
        <f>VLOOKUP(E617,master1!$C$9:$E$24,3,0)</f>
        <v>Paula E</v>
      </c>
      <c r="C617" s="8" t="str">
        <f>VLOOKUP(F617,master2!$B$1:$C$24,2,0)</f>
        <v>PROTECTION EQUIPMENT</v>
      </c>
      <c r="D617" s="77">
        <v>1</v>
      </c>
      <c r="E617" s="79" t="s">
        <v>74</v>
      </c>
      <c r="F617" s="85" t="s">
        <v>135</v>
      </c>
      <c r="G617" s="106">
        <v>155.595</v>
      </c>
      <c r="H617" s="84" t="s">
        <v>86</v>
      </c>
      <c r="I617" s="78"/>
    </row>
    <row r="618" spans="1:9" s="76" customFormat="1" ht="12" customHeight="1">
      <c r="A618" s="8" t="str">
        <f>INDEX(master1!$A$10:$A$24,MATCH('KSB1 - Postings'!E618,master1!$C$10:$C$24,0))</f>
        <v>HR</v>
      </c>
      <c r="B618" s="9" t="str">
        <f>VLOOKUP(E618,master1!$C$9:$E$24,3,0)</f>
        <v>Paula E</v>
      </c>
      <c r="C618" s="8" t="str">
        <f>VLOOKUP(F618,master2!$B$1:$C$24,2,0)</f>
        <v>PROTECTION EQUIPMENT</v>
      </c>
      <c r="D618" s="77">
        <v>1</v>
      </c>
      <c r="E618" s="79" t="s">
        <v>74</v>
      </c>
      <c r="F618" s="85" t="s">
        <v>135</v>
      </c>
      <c r="G618" s="106">
        <v>223.1</v>
      </c>
      <c r="H618" s="84" t="s">
        <v>86</v>
      </c>
      <c r="I618" s="78"/>
    </row>
    <row r="619" spans="1:9" s="76" customFormat="1" ht="12" customHeight="1">
      <c r="A619" s="8" t="str">
        <f>INDEX(master1!$A$10:$A$24,MATCH('KSB1 - Postings'!E619,master1!$C$10:$C$24,0))</f>
        <v>HR</v>
      </c>
      <c r="B619" s="9" t="str">
        <f>VLOOKUP(E619,master1!$C$9:$E$24,3,0)</f>
        <v>Paula E</v>
      </c>
      <c r="C619" s="8" t="str">
        <f>VLOOKUP(F619,master2!$B$1:$C$24,2,0)</f>
        <v>PROTECTION EQUIPMENT</v>
      </c>
      <c r="D619" s="77">
        <v>1</v>
      </c>
      <c r="E619" s="79" t="s">
        <v>74</v>
      </c>
      <c r="F619" s="85" t="s">
        <v>135</v>
      </c>
      <c r="G619" s="106">
        <v>1500</v>
      </c>
      <c r="H619" s="84" t="s">
        <v>86</v>
      </c>
      <c r="I619" s="78"/>
    </row>
    <row r="620" spans="1:9" s="76" customFormat="1" ht="12" customHeight="1">
      <c r="A620" s="8" t="str">
        <f>INDEX(master1!$A$10:$A$24,MATCH('KSB1 - Postings'!E620,master1!$C$10:$C$24,0))</f>
        <v>HR</v>
      </c>
      <c r="B620" s="9" t="str">
        <f>VLOOKUP(E620,master1!$C$9:$E$24,3,0)</f>
        <v>Paula E</v>
      </c>
      <c r="C620" s="8" t="str">
        <f>VLOOKUP(F620,master2!$B$1:$C$24,2,0)</f>
        <v>PROTECTION EQUIPMENT</v>
      </c>
      <c r="D620" s="77">
        <v>1</v>
      </c>
      <c r="E620" s="79" t="s">
        <v>74</v>
      </c>
      <c r="F620" s="85" t="s">
        <v>135</v>
      </c>
      <c r="G620" s="106">
        <v>705</v>
      </c>
      <c r="H620" s="84" t="s">
        <v>86</v>
      </c>
      <c r="I620" s="78"/>
    </row>
    <row r="621" spans="1:9" s="76" customFormat="1" ht="12" customHeight="1">
      <c r="A621" s="8" t="str">
        <f>INDEX(master1!$A$10:$A$24,MATCH('KSB1 - Postings'!E621,master1!$C$10:$C$24,0))</f>
        <v>HR</v>
      </c>
      <c r="B621" s="9" t="str">
        <f>VLOOKUP(E621,master1!$C$9:$E$24,3,0)</f>
        <v>Paula E</v>
      </c>
      <c r="C621" s="8" t="str">
        <f>VLOOKUP(F621,master2!$B$1:$C$24,2,0)</f>
        <v>PROTECTION EQUIPMENT</v>
      </c>
      <c r="D621" s="77">
        <v>1</v>
      </c>
      <c r="E621" s="79" t="s">
        <v>74</v>
      </c>
      <c r="F621" s="85" t="s">
        <v>135</v>
      </c>
      <c r="G621" s="106">
        <v>4770</v>
      </c>
      <c r="H621" s="84" t="s">
        <v>86</v>
      </c>
      <c r="I621" s="78"/>
    </row>
    <row r="622" spans="1:9" s="76" customFormat="1" ht="12" customHeight="1">
      <c r="A622" s="8" t="str">
        <f>INDEX(master1!$A$10:$A$24,MATCH('KSB1 - Postings'!E622,master1!$C$10:$C$24,0))</f>
        <v>HR</v>
      </c>
      <c r="B622" s="9" t="str">
        <f>VLOOKUP(E622,master1!$C$9:$E$24,3,0)</f>
        <v>Paula E</v>
      </c>
      <c r="C622" s="8" t="str">
        <f>VLOOKUP(F622,master2!$B$1:$C$24,2,0)</f>
        <v>PROTECTION EQUIPMENT</v>
      </c>
      <c r="D622" s="77">
        <v>1</v>
      </c>
      <c r="E622" s="79" t="s">
        <v>74</v>
      </c>
      <c r="F622" s="85" t="s">
        <v>135</v>
      </c>
      <c r="G622" s="106">
        <v>4770</v>
      </c>
      <c r="H622" s="84" t="s">
        <v>86</v>
      </c>
      <c r="I622" s="78"/>
    </row>
    <row r="623" spans="1:9" s="76" customFormat="1" ht="12" customHeight="1">
      <c r="A623" s="8" t="str">
        <f>INDEX(master1!$A$10:$A$24,MATCH('KSB1 - Postings'!E623,master1!$C$10:$C$24,0))</f>
        <v>HR</v>
      </c>
      <c r="B623" s="9" t="str">
        <f>VLOOKUP(E623,master1!$C$9:$E$24,3,0)</f>
        <v>Paula E</v>
      </c>
      <c r="C623" s="8" t="str">
        <f>VLOOKUP(F623,master2!$B$1:$C$24,2,0)</f>
        <v>STATIONERY</v>
      </c>
      <c r="D623" s="77">
        <v>1</v>
      </c>
      <c r="E623" s="79" t="s">
        <v>74</v>
      </c>
      <c r="F623" s="85" t="s">
        <v>146</v>
      </c>
      <c r="G623" s="106">
        <v>1745</v>
      </c>
      <c r="H623" s="84" t="s">
        <v>86</v>
      </c>
      <c r="I623" s="78"/>
    </row>
    <row r="624" spans="1:9" s="76" customFormat="1" ht="12" customHeight="1">
      <c r="A624" s="8" t="str">
        <f>INDEX(master1!$A$10:$A$24,MATCH('KSB1 - Postings'!E624,master1!$C$10:$C$24,0))</f>
        <v>HR</v>
      </c>
      <c r="B624" s="9" t="str">
        <f>VLOOKUP(E624,master1!$C$9:$E$24,3,0)</f>
        <v>Paula E</v>
      </c>
      <c r="C624" s="8" t="str">
        <f>VLOOKUP(F624,master2!$B$1:$C$24,2,0)</f>
        <v>PROTECTION EQUIPMENT</v>
      </c>
      <c r="D624" s="77">
        <v>1</v>
      </c>
      <c r="E624" s="79" t="s">
        <v>74</v>
      </c>
      <c r="F624" s="85" t="s">
        <v>135</v>
      </c>
      <c r="G624" s="106">
        <v>111.55</v>
      </c>
      <c r="H624" s="84" t="s">
        <v>86</v>
      </c>
      <c r="I624" s="78"/>
    </row>
    <row r="625" spans="1:9" s="76" customFormat="1" ht="12" customHeight="1">
      <c r="A625" s="8" t="str">
        <f>INDEX(master1!$A$10:$A$24,MATCH('KSB1 - Postings'!E625,master1!$C$10:$C$24,0))</f>
        <v>HR</v>
      </c>
      <c r="B625" s="9" t="str">
        <f>VLOOKUP(E625,master1!$C$9:$E$24,3,0)</f>
        <v>Paula E</v>
      </c>
      <c r="C625" s="8" t="str">
        <f>VLOOKUP(F625,master2!$B$1:$C$24,2,0)</f>
        <v>PROTECTION EQUIPMENT</v>
      </c>
      <c r="D625" s="77">
        <v>1</v>
      </c>
      <c r="E625" s="79" t="s">
        <v>74</v>
      </c>
      <c r="F625" s="85" t="s">
        <v>135</v>
      </c>
      <c r="G625" s="106">
        <v>580.15499999999997</v>
      </c>
      <c r="H625" s="84" t="s">
        <v>86</v>
      </c>
      <c r="I625" s="78"/>
    </row>
    <row r="626" spans="1:9" s="76" customFormat="1" ht="12" customHeight="1">
      <c r="A626" s="8" t="str">
        <f>INDEX(master1!$A$10:$A$24,MATCH('KSB1 - Postings'!E626,master1!$C$10:$C$24,0))</f>
        <v>HR</v>
      </c>
      <c r="B626" s="9" t="str">
        <f>VLOOKUP(E626,master1!$C$9:$E$24,3,0)</f>
        <v>Paula E</v>
      </c>
      <c r="C626" s="8" t="str">
        <f>VLOOKUP(F626,master2!$B$1:$C$24,2,0)</f>
        <v>PROTECTION EQUIPMENT</v>
      </c>
      <c r="D626" s="77">
        <v>1</v>
      </c>
      <c r="E626" s="79" t="s">
        <v>74</v>
      </c>
      <c r="F626" s="85" t="s">
        <v>135</v>
      </c>
      <c r="G626" s="106">
        <v>17.5</v>
      </c>
      <c r="H626" s="84" t="s">
        <v>86</v>
      </c>
      <c r="I626" s="78"/>
    </row>
    <row r="627" spans="1:9" s="76" customFormat="1" ht="12" customHeight="1">
      <c r="A627" s="8" t="str">
        <f>INDEX(master1!$A$10:$A$24,MATCH('KSB1 - Postings'!E627,master1!$C$10:$C$24,0))</f>
        <v>HR</v>
      </c>
      <c r="B627" s="9" t="str">
        <f>VLOOKUP(E627,master1!$C$9:$E$24,3,0)</f>
        <v>Paula E</v>
      </c>
      <c r="C627" s="8" t="str">
        <f>VLOOKUP(F627,master2!$B$1:$C$24,2,0)</f>
        <v>PROTECTION EQUIPMENT</v>
      </c>
      <c r="D627" s="77">
        <v>1</v>
      </c>
      <c r="E627" s="79" t="s">
        <v>74</v>
      </c>
      <c r="F627" s="85" t="s">
        <v>135</v>
      </c>
      <c r="G627" s="106">
        <v>100</v>
      </c>
      <c r="H627" s="84" t="s">
        <v>86</v>
      </c>
      <c r="I627" s="78"/>
    </row>
    <row r="628" spans="1:9" s="76" customFormat="1" ht="12" customHeight="1">
      <c r="A628" s="8" t="str">
        <f>INDEX(master1!$A$10:$A$24,MATCH('KSB1 - Postings'!E628,master1!$C$10:$C$24,0))</f>
        <v>HR</v>
      </c>
      <c r="B628" s="9" t="str">
        <f>VLOOKUP(E628,master1!$C$9:$E$24,3,0)</f>
        <v>Paula E</v>
      </c>
      <c r="C628" s="8" t="str">
        <f>VLOOKUP(F628,master2!$B$1:$C$24,2,0)</f>
        <v>PROTECTION EQUIPMENT</v>
      </c>
      <c r="D628" s="77">
        <v>1</v>
      </c>
      <c r="E628" s="79" t="s">
        <v>74</v>
      </c>
      <c r="F628" s="85" t="s">
        <v>135</v>
      </c>
      <c r="G628" s="106">
        <v>69</v>
      </c>
      <c r="H628" s="84" t="s">
        <v>86</v>
      </c>
      <c r="I628" s="78"/>
    </row>
    <row r="629" spans="1:9" s="76" customFormat="1" ht="12" customHeight="1">
      <c r="A629" s="8" t="str">
        <f>INDEX(master1!$A$10:$A$24,MATCH('KSB1 - Postings'!E629,master1!$C$10:$C$24,0))</f>
        <v>HR</v>
      </c>
      <c r="B629" s="9" t="str">
        <f>VLOOKUP(E629,master1!$C$9:$E$24,3,0)</f>
        <v>Paula E</v>
      </c>
      <c r="C629" s="8" t="str">
        <f>VLOOKUP(F629,master2!$B$1:$C$24,2,0)</f>
        <v>OTHER SOCIAL EXPENSES</v>
      </c>
      <c r="D629" s="77">
        <v>1</v>
      </c>
      <c r="E629" s="79" t="s">
        <v>74</v>
      </c>
      <c r="F629" s="85" t="s">
        <v>139</v>
      </c>
      <c r="G629" s="106">
        <v>509.755</v>
      </c>
      <c r="H629" s="84" t="s">
        <v>86</v>
      </c>
      <c r="I629" s="78"/>
    </row>
    <row r="630" spans="1:9" s="76" customFormat="1" ht="12" customHeight="1">
      <c r="A630" s="8" t="str">
        <f>INDEX(master1!$A$10:$A$24,MATCH('KSB1 - Postings'!E630,master1!$C$10:$C$24,0))</f>
        <v>HR</v>
      </c>
      <c r="B630" s="9" t="str">
        <f>VLOOKUP(E630,master1!$C$9:$E$24,3,0)</f>
        <v>Paula E</v>
      </c>
      <c r="C630" s="8" t="str">
        <f>VLOOKUP(F630,master2!$B$1:$C$24,2,0)</f>
        <v>OTHER SOCIAL EXPENSES</v>
      </c>
      <c r="D630" s="77">
        <v>1</v>
      </c>
      <c r="E630" s="79" t="s">
        <v>74</v>
      </c>
      <c r="F630" s="85" t="s">
        <v>139</v>
      </c>
      <c r="G630" s="106">
        <v>75.97</v>
      </c>
      <c r="H630" s="84" t="s">
        <v>86</v>
      </c>
      <c r="I630" s="78"/>
    </row>
    <row r="631" spans="1:9" s="76" customFormat="1" ht="12" customHeight="1">
      <c r="A631" s="8" t="str">
        <f>INDEX(master1!$A$10:$A$24,MATCH('KSB1 - Postings'!E631,master1!$C$10:$C$24,0))</f>
        <v>HR</v>
      </c>
      <c r="B631" s="9" t="str">
        <f>VLOOKUP(E631,master1!$C$9:$E$24,3,0)</f>
        <v>Paula E</v>
      </c>
      <c r="C631" s="8" t="str">
        <f>VLOOKUP(F631,master2!$B$1:$C$24,2,0)</f>
        <v>STATIONERY</v>
      </c>
      <c r="D631" s="77">
        <v>1</v>
      </c>
      <c r="E631" s="79" t="s">
        <v>74</v>
      </c>
      <c r="F631" s="85" t="s">
        <v>146</v>
      </c>
      <c r="G631" s="106">
        <v>22.45</v>
      </c>
      <c r="H631" s="84" t="s">
        <v>86</v>
      </c>
      <c r="I631" s="78"/>
    </row>
    <row r="632" spans="1:9" s="76" customFormat="1" ht="12" customHeight="1">
      <c r="A632" s="8" t="str">
        <f>INDEX(master1!$A$10:$A$24,MATCH('KSB1 - Postings'!E632,master1!$C$10:$C$24,0))</f>
        <v>HR</v>
      </c>
      <c r="B632" s="9" t="str">
        <f>VLOOKUP(E632,master1!$C$9:$E$24,3,0)</f>
        <v>Paula E</v>
      </c>
      <c r="C632" s="8" t="str">
        <f>VLOOKUP(F632,master2!$B$1:$C$24,2,0)</f>
        <v>TRAVEL EXPENSES</v>
      </c>
      <c r="D632" s="77">
        <v>1</v>
      </c>
      <c r="E632" s="79" t="s">
        <v>74</v>
      </c>
      <c r="F632" s="85" t="s">
        <v>147</v>
      </c>
      <c r="G632" s="106">
        <v>200</v>
      </c>
      <c r="H632" s="84" t="s">
        <v>86</v>
      </c>
      <c r="I632" s="78"/>
    </row>
    <row r="633" spans="1:9" s="76" customFormat="1" ht="12" customHeight="1">
      <c r="A633" s="8" t="str">
        <f>INDEX(master1!$A$10:$A$24,MATCH('KSB1 - Postings'!E633,master1!$C$10:$C$24,0))</f>
        <v>HR</v>
      </c>
      <c r="B633" s="9" t="str">
        <f>VLOOKUP(E633,master1!$C$9:$E$24,3,0)</f>
        <v>Paula E</v>
      </c>
      <c r="C633" s="8" t="str">
        <f>VLOOKUP(F633,master2!$B$1:$C$24,2,0)</f>
        <v>STATIONERY</v>
      </c>
      <c r="D633" s="77">
        <v>1</v>
      </c>
      <c r="E633" s="79" t="s">
        <v>74</v>
      </c>
      <c r="F633" s="85" t="s">
        <v>146</v>
      </c>
      <c r="G633" s="106">
        <v>245</v>
      </c>
      <c r="H633" s="84" t="s">
        <v>86</v>
      </c>
      <c r="I633" s="78"/>
    </row>
    <row r="634" spans="1:9" s="76" customFormat="1" ht="12" customHeight="1">
      <c r="A634" s="8" t="str">
        <f>INDEX(master1!$A$10:$A$24,MATCH('KSB1 - Postings'!E634,master1!$C$10:$C$24,0))</f>
        <v>HR</v>
      </c>
      <c r="B634" s="9" t="str">
        <f>VLOOKUP(E634,master1!$C$9:$E$24,3,0)</f>
        <v>Paula E</v>
      </c>
      <c r="C634" s="8" t="str">
        <f>VLOOKUP(F634,master2!$B$1:$C$24,2,0)</f>
        <v>STATIONERY</v>
      </c>
      <c r="D634" s="77">
        <v>1</v>
      </c>
      <c r="E634" s="79" t="s">
        <v>74</v>
      </c>
      <c r="F634" s="85" t="s">
        <v>146</v>
      </c>
      <c r="G634" s="106">
        <v>55</v>
      </c>
      <c r="H634" s="84" t="s">
        <v>86</v>
      </c>
      <c r="I634" s="78"/>
    </row>
    <row r="635" spans="1:9" s="76" customFormat="1" ht="12" customHeight="1">
      <c r="A635" s="8" t="str">
        <f>INDEX(master1!$A$10:$A$24,MATCH('KSB1 - Postings'!E635,master1!$C$10:$C$24,0))</f>
        <v>HR</v>
      </c>
      <c r="B635" s="9" t="str">
        <f>VLOOKUP(E635,master1!$C$9:$E$24,3,0)</f>
        <v>Paula E</v>
      </c>
      <c r="C635" s="8" t="str">
        <f>VLOOKUP(F635,master2!$B$1:$C$24,2,0)</f>
        <v>STATIONERY</v>
      </c>
      <c r="D635" s="77">
        <v>1</v>
      </c>
      <c r="E635" s="79" t="s">
        <v>74</v>
      </c>
      <c r="F635" s="85" t="s">
        <v>146</v>
      </c>
      <c r="G635" s="106">
        <v>150</v>
      </c>
      <c r="H635" s="84" t="s">
        <v>86</v>
      </c>
      <c r="I635" s="78"/>
    </row>
    <row r="636" spans="1:9" s="76" customFormat="1" ht="12" customHeight="1">
      <c r="A636" s="8" t="str">
        <f>INDEX(master1!$A$10:$A$24,MATCH('KSB1 - Postings'!E636,master1!$C$10:$C$24,0))</f>
        <v>HR</v>
      </c>
      <c r="B636" s="9" t="str">
        <f>VLOOKUP(E636,master1!$C$9:$E$24,3,0)</f>
        <v>Paula E</v>
      </c>
      <c r="C636" s="8" t="str">
        <f>VLOOKUP(F636,master2!$B$1:$C$24,2,0)</f>
        <v>OTHER SOCIAL EXPENSES</v>
      </c>
      <c r="D636" s="77">
        <v>1</v>
      </c>
      <c r="E636" s="79" t="s">
        <v>74</v>
      </c>
      <c r="F636" s="85" t="s">
        <v>139</v>
      </c>
      <c r="G636" s="106">
        <v>292.5</v>
      </c>
      <c r="H636" s="84" t="s">
        <v>86</v>
      </c>
      <c r="I636" s="78"/>
    </row>
    <row r="637" spans="1:9" s="76" customFormat="1" ht="12" customHeight="1">
      <c r="A637" s="8" t="str">
        <f>INDEX(master1!$A$10:$A$24,MATCH('KSB1 - Postings'!E637,master1!$C$10:$C$24,0))</f>
        <v>HR</v>
      </c>
      <c r="B637" s="9" t="str">
        <f>VLOOKUP(E637,master1!$C$9:$E$24,3,0)</f>
        <v>Paula E</v>
      </c>
      <c r="C637" s="8" t="str">
        <f>VLOOKUP(F637,master2!$B$1:$C$24,2,0)</f>
        <v>PROTECTION EQUIPMENT</v>
      </c>
      <c r="D637" s="77">
        <v>1</v>
      </c>
      <c r="E637" s="79" t="s">
        <v>74</v>
      </c>
      <c r="F637" s="85" t="s">
        <v>135</v>
      </c>
      <c r="G637" s="106">
        <v>111</v>
      </c>
      <c r="H637" s="84" t="s">
        <v>86</v>
      </c>
      <c r="I637" s="78"/>
    </row>
    <row r="638" spans="1:9" s="76" customFormat="1" ht="12" customHeight="1">
      <c r="A638" s="8" t="str">
        <f>INDEX(master1!$A$10:$A$24,MATCH('KSB1 - Postings'!E638,master1!$C$10:$C$24,0))</f>
        <v>HR</v>
      </c>
      <c r="B638" s="9" t="str">
        <f>VLOOKUP(E638,master1!$C$9:$E$24,3,0)</f>
        <v>Paula E</v>
      </c>
      <c r="C638" s="8" t="str">
        <f>VLOOKUP(F638,master2!$B$1:$C$24,2,0)</f>
        <v>PROTECTION EQUIPMENT</v>
      </c>
      <c r="D638" s="77">
        <v>1</v>
      </c>
      <c r="E638" s="79" t="s">
        <v>74</v>
      </c>
      <c r="F638" s="85" t="s">
        <v>135</v>
      </c>
      <c r="G638" s="106">
        <v>46.8</v>
      </c>
      <c r="H638" s="84" t="s">
        <v>86</v>
      </c>
      <c r="I638" s="78"/>
    </row>
    <row r="639" spans="1:9" s="76" customFormat="1" ht="12" customHeight="1">
      <c r="A639" s="8" t="str">
        <f>INDEX(master1!$A$10:$A$24,MATCH('KSB1 - Postings'!E639,master1!$C$10:$C$24,0))</f>
        <v>HR</v>
      </c>
      <c r="B639" s="9" t="str">
        <f>VLOOKUP(E639,master1!$C$9:$E$24,3,0)</f>
        <v>Paula E</v>
      </c>
      <c r="C639" s="8" t="str">
        <f>VLOOKUP(F639,master2!$B$1:$C$24,2,0)</f>
        <v>TRAVEL EXPENSES</v>
      </c>
      <c r="D639" s="77">
        <v>1</v>
      </c>
      <c r="E639" s="79" t="s">
        <v>74</v>
      </c>
      <c r="F639" s="85" t="s">
        <v>147</v>
      </c>
      <c r="G639" s="106">
        <v>15</v>
      </c>
      <c r="H639" s="84" t="s">
        <v>86</v>
      </c>
      <c r="I639" s="78"/>
    </row>
    <row r="640" spans="1:9" s="76" customFormat="1" ht="12" customHeight="1">
      <c r="A640" s="8" t="str">
        <f>INDEX(master1!$A$10:$A$24,MATCH('KSB1 - Postings'!E640,master1!$C$10:$C$24,0))</f>
        <v>HR</v>
      </c>
      <c r="B640" s="9" t="str">
        <f>VLOOKUP(E640,master1!$C$9:$E$24,3,0)</f>
        <v>Paula E</v>
      </c>
      <c r="C640" s="8" t="str">
        <f>VLOOKUP(F640,master2!$B$1:$C$24,2,0)</f>
        <v>COMMUNICATIONS</v>
      </c>
      <c r="D640" s="77">
        <v>1</v>
      </c>
      <c r="E640" s="79" t="s">
        <v>74</v>
      </c>
      <c r="F640" s="85" t="s">
        <v>129</v>
      </c>
      <c r="G640" s="106">
        <v>428.8</v>
      </c>
      <c r="H640" s="84" t="s">
        <v>86</v>
      </c>
      <c r="I640" s="78"/>
    </row>
    <row r="641" spans="1:9" s="76" customFormat="1" ht="12" customHeight="1">
      <c r="A641" s="8" t="str">
        <f>INDEX(master1!$A$10:$A$24,MATCH('KSB1 - Postings'!E641,master1!$C$10:$C$24,0))</f>
        <v>HR</v>
      </c>
      <c r="B641" s="9" t="str">
        <f>VLOOKUP(E641,master1!$C$9:$E$24,3,0)</f>
        <v>Paula E</v>
      </c>
      <c r="C641" s="8" t="str">
        <f>VLOOKUP(F641,master2!$B$1:$C$24,2,0)</f>
        <v>COMMUNICATIONS</v>
      </c>
      <c r="D641" s="77">
        <v>1</v>
      </c>
      <c r="E641" s="79" t="s">
        <v>74</v>
      </c>
      <c r="F641" s="85" t="s">
        <v>129</v>
      </c>
      <c r="G641" s="106">
        <v>55</v>
      </c>
      <c r="H641" s="84" t="s">
        <v>86</v>
      </c>
      <c r="I641" s="78"/>
    </row>
    <row r="642" spans="1:9" s="76" customFormat="1" ht="12" customHeight="1">
      <c r="A642" s="8" t="str">
        <f>INDEX(master1!$A$10:$A$24,MATCH('KSB1 - Postings'!E642,master1!$C$10:$C$24,0))</f>
        <v>HR</v>
      </c>
      <c r="B642" s="9" t="str">
        <f>VLOOKUP(E642,master1!$C$9:$E$24,3,0)</f>
        <v>Paula E</v>
      </c>
      <c r="C642" s="8" t="str">
        <f>VLOOKUP(F642,master2!$B$1:$C$24,2,0)</f>
        <v>OTHER SOCIAL EXPENSES</v>
      </c>
      <c r="D642" s="77">
        <v>1</v>
      </c>
      <c r="E642" s="79" t="s">
        <v>74</v>
      </c>
      <c r="F642" s="85" t="s">
        <v>139</v>
      </c>
      <c r="G642" s="106">
        <v>248.5</v>
      </c>
      <c r="H642" s="84" t="s">
        <v>86</v>
      </c>
      <c r="I642" s="78"/>
    </row>
    <row r="643" spans="1:9" s="76" customFormat="1" ht="12" customHeight="1">
      <c r="A643" s="8" t="str">
        <f>INDEX(master1!$A$10:$A$24,MATCH('KSB1 - Postings'!E643,master1!$C$10:$C$24,0))</f>
        <v>HR</v>
      </c>
      <c r="B643" s="9" t="str">
        <f>VLOOKUP(E643,master1!$C$9:$E$24,3,0)</f>
        <v>Paula E</v>
      </c>
      <c r="C643" s="8" t="str">
        <f>VLOOKUP(F643,master2!$B$1:$C$24,2,0)</f>
        <v>OTHER SOCIAL EXPENSES</v>
      </c>
      <c r="D643" s="77">
        <v>1</v>
      </c>
      <c r="E643" s="79" t="s">
        <v>74</v>
      </c>
      <c r="F643" s="85" t="s">
        <v>139</v>
      </c>
      <c r="G643" s="106">
        <v>28.2</v>
      </c>
      <c r="H643" s="84" t="s">
        <v>86</v>
      </c>
      <c r="I643" s="78"/>
    </row>
    <row r="644" spans="1:9" s="76" customFormat="1" ht="12" customHeight="1">
      <c r="A644" s="8" t="str">
        <f>INDEX(master1!$A$10:$A$24,MATCH('KSB1 - Postings'!E644,master1!$C$10:$C$24,0))</f>
        <v>HR</v>
      </c>
      <c r="B644" s="9" t="str">
        <f>VLOOKUP(E644,master1!$C$9:$E$24,3,0)</f>
        <v>Paula E</v>
      </c>
      <c r="C644" s="8" t="str">
        <f>VLOOKUP(F644,master2!$B$1:$C$24,2,0)</f>
        <v>PROTECTION EQUIPMENT</v>
      </c>
      <c r="D644" s="77">
        <v>1</v>
      </c>
      <c r="E644" s="79" t="s">
        <v>74</v>
      </c>
      <c r="F644" s="85" t="s">
        <v>135</v>
      </c>
      <c r="G644" s="106">
        <v>1889.85</v>
      </c>
      <c r="H644" s="84" t="s">
        <v>86</v>
      </c>
      <c r="I644" s="78"/>
    </row>
    <row r="645" spans="1:9" s="76" customFormat="1" ht="12" customHeight="1">
      <c r="A645" s="8" t="str">
        <f>INDEX(master1!$A$10:$A$24,MATCH('KSB1 - Postings'!E645,master1!$C$10:$C$24,0))</f>
        <v>HR</v>
      </c>
      <c r="B645" s="9" t="str">
        <f>VLOOKUP(E645,master1!$C$9:$E$24,3,0)</f>
        <v>Paula E</v>
      </c>
      <c r="C645" s="8" t="str">
        <f>VLOOKUP(F645,master2!$B$1:$C$24,2,0)</f>
        <v>OTHER EXTERNAL SERVICES</v>
      </c>
      <c r="D645" s="77">
        <v>1</v>
      </c>
      <c r="E645" s="79" t="s">
        <v>74</v>
      </c>
      <c r="F645" s="85" t="s">
        <v>138</v>
      </c>
      <c r="G645" s="106">
        <v>720</v>
      </c>
      <c r="H645" s="84" t="s">
        <v>86</v>
      </c>
      <c r="I645" s="78"/>
    </row>
    <row r="646" spans="1:9" s="76" customFormat="1" ht="12" customHeight="1">
      <c r="A646" s="8" t="str">
        <f>INDEX(master1!$A$10:$A$24,MATCH('KSB1 - Postings'!E646,master1!$C$10:$C$24,0))</f>
        <v>HR</v>
      </c>
      <c r="B646" s="9" t="str">
        <f>VLOOKUP(E646,master1!$C$9:$E$24,3,0)</f>
        <v>Paula E</v>
      </c>
      <c r="C646" s="8" t="str">
        <f>VLOOKUP(F646,master2!$B$1:$C$24,2,0)</f>
        <v>TRAVEL EXPENSES</v>
      </c>
      <c r="D646" s="77">
        <v>1</v>
      </c>
      <c r="E646" s="79" t="s">
        <v>74</v>
      </c>
      <c r="F646" s="85" t="s">
        <v>147</v>
      </c>
      <c r="G646" s="106">
        <v>45</v>
      </c>
      <c r="H646" s="84" t="s">
        <v>86</v>
      </c>
      <c r="I646" s="78"/>
    </row>
    <row r="647" spans="1:9" s="76" customFormat="1" ht="12" customHeight="1">
      <c r="A647" s="8" t="str">
        <f>INDEX(master1!$A$10:$A$24,MATCH('KSB1 - Postings'!E647,master1!$C$10:$C$24,0))</f>
        <v>HR</v>
      </c>
      <c r="B647" s="9" t="str">
        <f>VLOOKUP(E647,master1!$C$9:$E$24,3,0)</f>
        <v>Paula E</v>
      </c>
      <c r="C647" s="8" t="str">
        <f>VLOOKUP(F647,master2!$B$1:$C$24,2,0)</f>
        <v>TRAVEL EXPENSES</v>
      </c>
      <c r="D647" s="77">
        <v>1</v>
      </c>
      <c r="E647" s="79" t="s">
        <v>74</v>
      </c>
      <c r="F647" s="85" t="s">
        <v>147</v>
      </c>
      <c r="G647" s="106">
        <v>438.34500000000003</v>
      </c>
      <c r="H647" s="84" t="s">
        <v>86</v>
      </c>
      <c r="I647" s="78"/>
    </row>
    <row r="648" spans="1:9" s="76" customFormat="1" ht="12" customHeight="1">
      <c r="A648" s="8" t="str">
        <f>INDEX(master1!$A$10:$A$24,MATCH('KSB1 - Postings'!E648,master1!$C$10:$C$24,0))</f>
        <v>HR</v>
      </c>
      <c r="B648" s="9" t="str">
        <f>VLOOKUP(E648,master1!$C$9:$E$24,3,0)</f>
        <v>Paula E</v>
      </c>
      <c r="C648" s="8" t="str">
        <f>VLOOKUP(F648,master2!$B$1:$C$24,2,0)</f>
        <v>PROTECTION EQUIPMENT</v>
      </c>
      <c r="D648" s="77">
        <v>1</v>
      </c>
      <c r="E648" s="79" t="s">
        <v>74</v>
      </c>
      <c r="F648" s="85" t="s">
        <v>135</v>
      </c>
      <c r="G648" s="106">
        <v>75</v>
      </c>
      <c r="H648" s="84" t="s">
        <v>86</v>
      </c>
      <c r="I648" s="78"/>
    </row>
    <row r="649" spans="1:9" s="76" customFormat="1" ht="12" customHeight="1">
      <c r="A649" s="8" t="str">
        <f>INDEX(master1!$A$10:$A$24,MATCH('KSB1 - Postings'!E649,master1!$C$10:$C$24,0))</f>
        <v>HR</v>
      </c>
      <c r="B649" s="9" t="str">
        <f>VLOOKUP(E649,master1!$C$9:$E$24,3,0)</f>
        <v>Paula E</v>
      </c>
      <c r="C649" s="8" t="str">
        <f>VLOOKUP(F649,master2!$B$1:$C$24,2,0)</f>
        <v>PROTECTION EQUIPMENT</v>
      </c>
      <c r="D649" s="77">
        <v>1</v>
      </c>
      <c r="E649" s="79" t="s">
        <v>74</v>
      </c>
      <c r="F649" s="85" t="s">
        <v>135</v>
      </c>
      <c r="G649" s="106">
        <v>315</v>
      </c>
      <c r="H649" s="84" t="s">
        <v>86</v>
      </c>
      <c r="I649" s="78"/>
    </row>
    <row r="650" spans="1:9" s="76" customFormat="1" ht="12" customHeight="1">
      <c r="A650" s="8" t="str">
        <f>INDEX(master1!$A$10:$A$24,MATCH('KSB1 - Postings'!E650,master1!$C$10:$C$24,0))</f>
        <v>HR</v>
      </c>
      <c r="B650" s="9" t="str">
        <f>VLOOKUP(E650,master1!$C$9:$E$24,3,0)</f>
        <v>Paula E</v>
      </c>
      <c r="C650" s="8" t="str">
        <f>VLOOKUP(F650,master2!$B$1:$C$24,2,0)</f>
        <v>PROTECTION EQUIPMENT</v>
      </c>
      <c r="D650" s="77">
        <v>1</v>
      </c>
      <c r="E650" s="79" t="s">
        <v>74</v>
      </c>
      <c r="F650" s="85" t="s">
        <v>135</v>
      </c>
      <c r="G650" s="106">
        <v>12.5</v>
      </c>
      <c r="H650" s="84" t="s">
        <v>86</v>
      </c>
      <c r="I650" s="78"/>
    </row>
    <row r="651" spans="1:9" s="76" customFormat="1" ht="12" customHeight="1">
      <c r="A651" s="8" t="str">
        <f>INDEX(master1!$A$10:$A$24,MATCH('KSB1 - Postings'!E651,master1!$C$10:$C$24,0))</f>
        <v>HR</v>
      </c>
      <c r="B651" s="9" t="str">
        <f>VLOOKUP(E651,master1!$C$9:$E$24,3,0)</f>
        <v>Paula E</v>
      </c>
      <c r="C651" s="8" t="str">
        <f>VLOOKUP(F651,master2!$B$1:$C$24,2,0)</f>
        <v>RENT EXPENSES</v>
      </c>
      <c r="D651" s="77">
        <v>1</v>
      </c>
      <c r="E651" s="79" t="s">
        <v>74</v>
      </c>
      <c r="F651" s="85" t="s">
        <v>142</v>
      </c>
      <c r="G651" s="106">
        <v>1500</v>
      </c>
      <c r="H651" s="84" t="s">
        <v>86</v>
      </c>
      <c r="I651" s="78"/>
    </row>
    <row r="652" spans="1:9" s="76" customFormat="1" ht="12" customHeight="1">
      <c r="A652" s="8" t="str">
        <f>INDEX(master1!$A$10:$A$24,MATCH('KSB1 - Postings'!E652,master1!$C$10:$C$24,0))</f>
        <v>HR</v>
      </c>
      <c r="B652" s="9" t="str">
        <f>VLOOKUP(E652,master1!$C$9:$E$24,3,0)</f>
        <v>Paula E</v>
      </c>
      <c r="C652" s="8" t="str">
        <f>VLOOKUP(F652,master2!$B$1:$C$24,2,0)</f>
        <v>PROTECTION EQUIPMENT</v>
      </c>
      <c r="D652" s="77">
        <v>1</v>
      </c>
      <c r="E652" s="79" t="s">
        <v>74</v>
      </c>
      <c r="F652" s="85" t="s">
        <v>135</v>
      </c>
      <c r="G652" s="106">
        <v>741.25</v>
      </c>
      <c r="H652" s="84" t="s">
        <v>86</v>
      </c>
      <c r="I652" s="78"/>
    </row>
    <row r="653" spans="1:9" s="76" customFormat="1" ht="12" customHeight="1">
      <c r="A653" s="8" t="str">
        <f>INDEX(master1!$A$10:$A$24,MATCH('KSB1 - Postings'!E653,master1!$C$10:$C$24,0))</f>
        <v>HR</v>
      </c>
      <c r="B653" s="9" t="str">
        <f>VLOOKUP(E653,master1!$C$9:$E$24,3,0)</f>
        <v>Paula E</v>
      </c>
      <c r="C653" s="8" t="str">
        <f>VLOOKUP(F653,master2!$B$1:$C$24,2,0)</f>
        <v>PROTECTION EQUIPMENT</v>
      </c>
      <c r="D653" s="77">
        <v>1</v>
      </c>
      <c r="E653" s="79" t="s">
        <v>74</v>
      </c>
      <c r="F653" s="85" t="s">
        <v>135</v>
      </c>
      <c r="G653" s="106">
        <v>178.25</v>
      </c>
      <c r="H653" s="84" t="s">
        <v>86</v>
      </c>
      <c r="I653" s="78"/>
    </row>
    <row r="654" spans="1:9" s="76" customFormat="1" ht="12" customHeight="1">
      <c r="A654" s="8" t="str">
        <f>INDEX(master1!$A$10:$A$24,MATCH('KSB1 - Postings'!E654,master1!$C$10:$C$24,0))</f>
        <v>HR</v>
      </c>
      <c r="B654" s="9" t="str">
        <f>VLOOKUP(E654,master1!$C$9:$E$24,3,0)</f>
        <v>Paula E</v>
      </c>
      <c r="C654" s="8" t="str">
        <f>VLOOKUP(F654,master2!$B$1:$C$24,2,0)</f>
        <v>PROTECTION EQUIPMENT</v>
      </c>
      <c r="D654" s="77">
        <v>1</v>
      </c>
      <c r="E654" s="79" t="s">
        <v>74</v>
      </c>
      <c r="F654" s="85" t="s">
        <v>135</v>
      </c>
      <c r="G654" s="106">
        <v>310</v>
      </c>
      <c r="H654" s="84" t="s">
        <v>86</v>
      </c>
      <c r="I654" s="78"/>
    </row>
    <row r="655" spans="1:9" s="76" customFormat="1" ht="12" customHeight="1">
      <c r="A655" s="8" t="str">
        <f>INDEX(master1!$A$10:$A$24,MATCH('KSB1 - Postings'!E655,master1!$C$10:$C$24,0))</f>
        <v>HR</v>
      </c>
      <c r="B655" s="9" t="str">
        <f>VLOOKUP(E655,master1!$C$9:$E$24,3,0)</f>
        <v>Paula E</v>
      </c>
      <c r="C655" s="8" t="str">
        <f>VLOOKUP(F655,master2!$B$1:$C$24,2,0)</f>
        <v>PROTECTION EQUIPMENT</v>
      </c>
      <c r="D655" s="77">
        <v>1</v>
      </c>
      <c r="E655" s="79" t="s">
        <v>74</v>
      </c>
      <c r="F655" s="85" t="s">
        <v>135</v>
      </c>
      <c r="G655" s="106">
        <v>87.5</v>
      </c>
      <c r="H655" s="84" t="s">
        <v>86</v>
      </c>
      <c r="I655" s="78"/>
    </row>
    <row r="656" spans="1:9" s="76" customFormat="1" ht="12" customHeight="1">
      <c r="A656" s="8" t="str">
        <f>INDEX(master1!$A$10:$A$24,MATCH('KSB1 - Postings'!E656,master1!$C$10:$C$24,0))</f>
        <v>HR</v>
      </c>
      <c r="B656" s="9" t="str">
        <f>VLOOKUP(E656,master1!$C$9:$E$24,3,0)</f>
        <v>Paula E</v>
      </c>
      <c r="C656" s="8" t="str">
        <f>VLOOKUP(F656,master2!$B$1:$C$24,2,0)</f>
        <v>STATIONERY</v>
      </c>
      <c r="D656" s="77">
        <v>1</v>
      </c>
      <c r="E656" s="74" t="s">
        <v>74</v>
      </c>
      <c r="F656" s="85" t="s">
        <v>146</v>
      </c>
      <c r="G656" s="106">
        <v>40</v>
      </c>
      <c r="H656" s="84" t="s">
        <v>86</v>
      </c>
      <c r="I656" s="78"/>
    </row>
    <row r="657" spans="1:9" s="76" customFormat="1" ht="12" customHeight="1">
      <c r="A657" s="8" t="str">
        <f>INDEX(master1!$A$10:$A$24,MATCH('KSB1 - Postings'!E657,master1!$C$10:$C$24,0))</f>
        <v>HR</v>
      </c>
      <c r="B657" s="9" t="str">
        <f>VLOOKUP(E657,master1!$C$9:$E$24,3,0)</f>
        <v>Paula E</v>
      </c>
      <c r="C657" s="8" t="str">
        <f>VLOOKUP(F657,master2!$B$1:$C$24,2,0)</f>
        <v>OTHER EXTERNAL SERVICES</v>
      </c>
      <c r="D657" s="77">
        <v>1</v>
      </c>
      <c r="E657" s="79" t="s">
        <v>74</v>
      </c>
      <c r="F657" s="85" t="s">
        <v>138</v>
      </c>
      <c r="G657" s="106">
        <v>2160</v>
      </c>
      <c r="H657" s="84" t="s">
        <v>86</v>
      </c>
      <c r="I657" s="78"/>
    </row>
    <row r="658" spans="1:9" s="76" customFormat="1" ht="12" customHeight="1">
      <c r="A658" s="8" t="str">
        <f>INDEX(master1!$A$10:$A$24,MATCH('KSB1 - Postings'!E658,master1!$C$10:$C$24,0))</f>
        <v>HR</v>
      </c>
      <c r="B658" s="9" t="str">
        <f>VLOOKUP(E658,master1!$C$9:$E$24,3,0)</f>
        <v>Paula E</v>
      </c>
      <c r="C658" s="8" t="str">
        <f>VLOOKUP(F658,master2!$B$1:$C$24,2,0)</f>
        <v>RENT EXPENSES</v>
      </c>
      <c r="D658" s="77">
        <v>1</v>
      </c>
      <c r="E658" s="79" t="s">
        <v>74</v>
      </c>
      <c r="F658" s="85" t="s">
        <v>142</v>
      </c>
      <c r="G658" s="106">
        <v>1645</v>
      </c>
      <c r="H658" s="84" t="s">
        <v>86</v>
      </c>
      <c r="I658" s="78"/>
    </row>
    <row r="659" spans="1:9" s="76" customFormat="1" ht="12" customHeight="1">
      <c r="A659" s="8" t="str">
        <f>INDEX(master1!$A$10:$A$24,MATCH('KSB1 - Postings'!E659,master1!$C$10:$C$24,0))</f>
        <v>HR</v>
      </c>
      <c r="B659" s="9" t="str">
        <f>VLOOKUP(E659,master1!$C$9:$E$24,3,0)</f>
        <v>Paula E</v>
      </c>
      <c r="C659" s="8" t="str">
        <f>VLOOKUP(F659,master2!$B$1:$C$24,2,0)</f>
        <v>OTHER SOCIAL EXPENSES</v>
      </c>
      <c r="D659" s="77">
        <v>1</v>
      </c>
      <c r="E659" s="79" t="s">
        <v>74</v>
      </c>
      <c r="F659" s="85" t="s">
        <v>134</v>
      </c>
      <c r="G659" s="106">
        <v>3825</v>
      </c>
      <c r="H659" s="84" t="s">
        <v>86</v>
      </c>
      <c r="I659" s="78"/>
    </row>
    <row r="660" spans="1:9" s="76" customFormat="1" ht="12" customHeight="1">
      <c r="A660" s="8" t="str">
        <f>INDEX(master1!$A$10:$A$24,MATCH('KSB1 - Postings'!E660,master1!$C$10:$C$24,0))</f>
        <v>HR</v>
      </c>
      <c r="B660" s="9" t="str">
        <f>VLOOKUP(E660,master1!$C$9:$E$24,3,0)</f>
        <v>Paula E</v>
      </c>
      <c r="C660" s="8" t="str">
        <f>VLOOKUP(F660,master2!$B$1:$C$24,2,0)</f>
        <v>RENT EXPENSES</v>
      </c>
      <c r="D660" s="77">
        <v>1</v>
      </c>
      <c r="E660" s="79" t="s">
        <v>74</v>
      </c>
      <c r="F660" s="85" t="s">
        <v>142</v>
      </c>
      <c r="G660" s="106">
        <v>1316</v>
      </c>
      <c r="H660" s="84" t="s">
        <v>86</v>
      </c>
      <c r="I660" s="78"/>
    </row>
    <row r="661" spans="1:9" s="76" customFormat="1" ht="12" customHeight="1">
      <c r="A661" s="8" t="str">
        <f>INDEX(master1!$A$10:$A$24,MATCH('KSB1 - Postings'!E661,master1!$C$10:$C$24,0))</f>
        <v>HR</v>
      </c>
      <c r="B661" s="9" t="str">
        <f>VLOOKUP(E661,master1!$C$9:$E$24,3,0)</f>
        <v>Paula E</v>
      </c>
      <c r="C661" s="8" t="str">
        <f>VLOOKUP(F661,master2!$B$1:$C$24,2,0)</f>
        <v>OTHER EXTERNAL SERVICES</v>
      </c>
      <c r="D661" s="77">
        <v>1</v>
      </c>
      <c r="E661" s="79" t="s">
        <v>74</v>
      </c>
      <c r="F661" s="85" t="s">
        <v>138</v>
      </c>
      <c r="G661" s="106">
        <v>720</v>
      </c>
      <c r="H661" s="84" t="s">
        <v>86</v>
      </c>
      <c r="I661" s="78"/>
    </row>
    <row r="662" spans="1:9" s="76" customFormat="1" ht="12" customHeight="1">
      <c r="A662" s="8" t="str">
        <f>INDEX(master1!$A$10:$A$24,MATCH('KSB1 - Postings'!E662,master1!$C$10:$C$24,0))</f>
        <v>HR</v>
      </c>
      <c r="B662" s="9" t="str">
        <f>VLOOKUP(E662,master1!$C$9:$E$24,3,0)</f>
        <v>Paula E</v>
      </c>
      <c r="C662" s="8" t="str">
        <f>VLOOKUP(F662,master2!$B$1:$C$24,2,0)</f>
        <v>PROTECTION EQUIPMENT</v>
      </c>
      <c r="D662" s="77">
        <v>1</v>
      </c>
      <c r="E662" s="79" t="s">
        <v>74</v>
      </c>
      <c r="F662" s="85" t="s">
        <v>135</v>
      </c>
      <c r="G662" s="106">
        <v>296.55500000000001</v>
      </c>
      <c r="H662" s="84" t="s">
        <v>86</v>
      </c>
      <c r="I662" s="78"/>
    </row>
    <row r="663" spans="1:9" s="76" customFormat="1" ht="12" customHeight="1">
      <c r="A663" s="8" t="str">
        <f>INDEX(master1!$A$10:$A$24,MATCH('KSB1 - Postings'!E663,master1!$C$10:$C$24,0))</f>
        <v>HR</v>
      </c>
      <c r="B663" s="9" t="str">
        <f>VLOOKUP(E663,master1!$C$9:$E$24,3,0)</f>
        <v>Paula E</v>
      </c>
      <c r="C663" s="8" t="str">
        <f>VLOOKUP(F663,master2!$B$1:$C$24,2,0)</f>
        <v>TRAVEL EXPENSES</v>
      </c>
      <c r="D663" s="77">
        <v>1</v>
      </c>
      <c r="E663" s="79" t="s">
        <v>74</v>
      </c>
      <c r="F663" s="85" t="s">
        <v>147</v>
      </c>
      <c r="G663" s="106">
        <v>1754.5</v>
      </c>
      <c r="H663" s="84" t="s">
        <v>86</v>
      </c>
      <c r="I663" s="78"/>
    </row>
    <row r="664" spans="1:9" s="76" customFormat="1" ht="12" customHeight="1">
      <c r="A664" s="8" t="str">
        <f>INDEX(master1!$A$10:$A$24,MATCH('KSB1 - Postings'!E664,master1!$C$10:$C$24,0))</f>
        <v>HR</v>
      </c>
      <c r="B664" s="9" t="str">
        <f>VLOOKUP(E664,master1!$C$9:$E$24,3,0)</f>
        <v>Paula E</v>
      </c>
      <c r="C664" s="8" t="str">
        <f>VLOOKUP(F664,master2!$B$1:$C$24,2,0)</f>
        <v>OTHER EXTERNAL SERVICES</v>
      </c>
      <c r="D664" s="77">
        <v>1</v>
      </c>
      <c r="E664" s="79" t="s">
        <v>74</v>
      </c>
      <c r="F664" s="85" t="s">
        <v>138</v>
      </c>
      <c r="G664" s="106">
        <v>480</v>
      </c>
      <c r="H664" s="84" t="s">
        <v>86</v>
      </c>
      <c r="I664" s="78"/>
    </row>
    <row r="665" spans="1:9" s="76" customFormat="1" ht="12" customHeight="1">
      <c r="A665" s="8" t="str">
        <f>INDEX(master1!$A$10:$A$24,MATCH('KSB1 - Postings'!E665,master1!$C$10:$C$24,0))</f>
        <v>HR</v>
      </c>
      <c r="B665" s="9" t="str">
        <f>VLOOKUP(E665,master1!$C$9:$E$24,3,0)</f>
        <v>Paula E</v>
      </c>
      <c r="C665" s="8" t="str">
        <f>VLOOKUP(F665,master2!$B$1:$C$24,2,0)</f>
        <v>OTHER SOCIAL EXPENSES</v>
      </c>
      <c r="D665" s="77">
        <v>1</v>
      </c>
      <c r="E665" s="79" t="s">
        <v>74</v>
      </c>
      <c r="F665" s="85" t="s">
        <v>139</v>
      </c>
      <c r="G665" s="106">
        <v>150</v>
      </c>
      <c r="H665" s="84" t="s">
        <v>86</v>
      </c>
      <c r="I665" s="78"/>
    </row>
    <row r="666" spans="1:9" s="76" customFormat="1" ht="12" customHeight="1">
      <c r="A666" s="8" t="str">
        <f>INDEX(master1!$A$10:$A$24,MATCH('KSB1 - Postings'!E666,master1!$C$10:$C$24,0))</f>
        <v>HR</v>
      </c>
      <c r="B666" s="9" t="str">
        <f>VLOOKUP(E666,master1!$C$9:$E$24,3,0)</f>
        <v>Paula E</v>
      </c>
      <c r="C666" s="8" t="str">
        <f>VLOOKUP(F666,master2!$B$1:$C$24,2,0)</f>
        <v>OTHER SOCIAL EXPENSES</v>
      </c>
      <c r="D666" s="77">
        <v>1</v>
      </c>
      <c r="E666" s="79" t="s">
        <v>74</v>
      </c>
      <c r="F666" s="85" t="s">
        <v>139</v>
      </c>
      <c r="G666" s="106">
        <v>955.7</v>
      </c>
      <c r="H666" s="84" t="s">
        <v>86</v>
      </c>
      <c r="I666" s="78"/>
    </row>
    <row r="667" spans="1:9" s="76" customFormat="1" ht="12" customHeight="1">
      <c r="A667" s="8" t="str">
        <f>INDEX(master1!$A$10:$A$24,MATCH('KSB1 - Postings'!E667,master1!$C$10:$C$24,0))</f>
        <v>HR</v>
      </c>
      <c r="B667" s="9" t="str">
        <f>VLOOKUP(E667,master1!$C$9:$E$24,3,0)</f>
        <v>Paula E</v>
      </c>
      <c r="C667" s="8" t="str">
        <f>VLOOKUP(F667,master2!$B$1:$C$24,2,0)</f>
        <v>OTHER SOCIAL EXPENSES</v>
      </c>
      <c r="D667" s="77">
        <v>1</v>
      </c>
      <c r="E667" s="79" t="s">
        <v>74</v>
      </c>
      <c r="F667" s="85" t="s">
        <v>139</v>
      </c>
      <c r="G667" s="106">
        <v>677.2</v>
      </c>
      <c r="H667" s="84" t="s">
        <v>86</v>
      </c>
      <c r="I667" s="78"/>
    </row>
    <row r="668" spans="1:9" s="76" customFormat="1" ht="12" customHeight="1">
      <c r="A668" s="8" t="str">
        <f>INDEX(master1!$A$10:$A$24,MATCH('KSB1 - Postings'!E668,master1!$C$10:$C$24,0))</f>
        <v>HR</v>
      </c>
      <c r="B668" s="9" t="str">
        <f>VLOOKUP(E668,master1!$C$9:$E$24,3,0)</f>
        <v>Paula E</v>
      </c>
      <c r="C668" s="8" t="str">
        <f>VLOOKUP(F668,master2!$B$1:$C$24,2,0)</f>
        <v>OTHER SOCIAL EXPENSES</v>
      </c>
      <c r="D668" s="77">
        <v>1</v>
      </c>
      <c r="E668" s="79" t="s">
        <v>74</v>
      </c>
      <c r="F668" s="85" t="s">
        <v>139</v>
      </c>
      <c r="G668" s="106">
        <v>1065.68</v>
      </c>
      <c r="H668" s="84" t="s">
        <v>86</v>
      </c>
      <c r="I668" s="78"/>
    </row>
    <row r="669" spans="1:9" s="76" customFormat="1" ht="12" customHeight="1">
      <c r="A669" s="8" t="str">
        <f>INDEX(master1!$A$10:$A$24,MATCH('KSB1 - Postings'!E669,master1!$C$10:$C$24,0))</f>
        <v>HR</v>
      </c>
      <c r="B669" s="9" t="str">
        <f>VLOOKUP(E669,master1!$C$9:$E$24,3,0)</f>
        <v>Paula E</v>
      </c>
      <c r="C669" s="8" t="str">
        <f>VLOOKUP(F669,master2!$B$1:$C$24,2,0)</f>
        <v>OTHER SOCIAL EXPENSES</v>
      </c>
      <c r="D669" s="77">
        <v>1</v>
      </c>
      <c r="E669" s="79" t="s">
        <v>74</v>
      </c>
      <c r="F669" s="85" t="s">
        <v>139</v>
      </c>
      <c r="G669" s="106">
        <v>62.5</v>
      </c>
      <c r="H669" s="84" t="s">
        <v>86</v>
      </c>
      <c r="I669" s="78"/>
    </row>
    <row r="670" spans="1:9" s="76" customFormat="1" ht="12" customHeight="1">
      <c r="A670" s="8" t="str">
        <f>INDEX(master1!$A$10:$A$24,MATCH('KSB1 - Postings'!E670,master1!$C$10:$C$24,0))</f>
        <v>HR</v>
      </c>
      <c r="B670" s="9" t="str">
        <f>VLOOKUP(E670,master1!$C$9:$E$24,3,0)</f>
        <v>Paula E</v>
      </c>
      <c r="C670" s="8" t="str">
        <f>VLOOKUP(F670,master2!$B$1:$C$24,2,0)</f>
        <v>OTHER SOCIAL EXPENSES</v>
      </c>
      <c r="D670" s="77">
        <v>1</v>
      </c>
      <c r="E670" s="79" t="s">
        <v>74</v>
      </c>
      <c r="F670" s="85" t="s">
        <v>139</v>
      </c>
      <c r="G670" s="106">
        <v>1185</v>
      </c>
      <c r="H670" s="84" t="s">
        <v>86</v>
      </c>
      <c r="I670" s="78"/>
    </row>
    <row r="671" spans="1:9" s="76" customFormat="1" ht="12" customHeight="1">
      <c r="A671" s="8" t="str">
        <f>INDEX(master1!$A$10:$A$24,MATCH('KSB1 - Postings'!E671,master1!$C$10:$C$24,0))</f>
        <v>HR</v>
      </c>
      <c r="B671" s="9" t="str">
        <f>VLOOKUP(E671,master1!$C$9:$E$24,3,0)</f>
        <v>Paula E</v>
      </c>
      <c r="C671" s="8" t="str">
        <f>VLOOKUP(F671,master2!$B$1:$C$24,2,0)</f>
        <v>STATIONERY</v>
      </c>
      <c r="D671" s="77">
        <v>1</v>
      </c>
      <c r="E671" s="79" t="s">
        <v>74</v>
      </c>
      <c r="F671" s="85" t="s">
        <v>146</v>
      </c>
      <c r="G671" s="106">
        <v>112.5</v>
      </c>
      <c r="H671" s="84" t="s">
        <v>86</v>
      </c>
      <c r="I671" s="78"/>
    </row>
    <row r="672" spans="1:9" s="76" customFormat="1" ht="12" customHeight="1">
      <c r="A672" s="8" t="str">
        <f>INDEX(master1!$A$10:$A$24,MATCH('KSB1 - Postings'!E672,master1!$C$10:$C$24,0))</f>
        <v>HR</v>
      </c>
      <c r="B672" s="9" t="str">
        <f>VLOOKUP(E672,master1!$C$9:$E$24,3,0)</f>
        <v>Paula E</v>
      </c>
      <c r="C672" s="8" t="str">
        <f>VLOOKUP(F672,master2!$B$1:$C$24,2,0)</f>
        <v>OTHER EXTERNAL SERVICES</v>
      </c>
      <c r="D672" s="77">
        <v>1</v>
      </c>
      <c r="E672" s="79" t="s">
        <v>74</v>
      </c>
      <c r="F672" s="85" t="s">
        <v>138</v>
      </c>
      <c r="G672" s="106">
        <v>720</v>
      </c>
      <c r="H672" s="84" t="s">
        <v>86</v>
      </c>
      <c r="I672" s="78"/>
    </row>
    <row r="673" spans="1:9" s="76" customFormat="1" ht="12" customHeight="1">
      <c r="A673" s="8" t="str">
        <f>INDEX(master1!$A$10:$A$24,MATCH('KSB1 - Postings'!E673,master1!$C$10:$C$24,0))</f>
        <v>HR</v>
      </c>
      <c r="B673" s="9" t="str">
        <f>VLOOKUP(E673,master1!$C$9:$E$24,3,0)</f>
        <v>Paula E</v>
      </c>
      <c r="C673" s="8" t="str">
        <f>VLOOKUP(F673,master2!$B$1:$C$24,2,0)</f>
        <v>OTHER EXTERNAL SERVICES</v>
      </c>
      <c r="D673" s="77">
        <v>1</v>
      </c>
      <c r="E673" s="79" t="s">
        <v>74</v>
      </c>
      <c r="F673" s="85" t="s">
        <v>138</v>
      </c>
      <c r="G673" s="106">
        <v>1000</v>
      </c>
      <c r="H673" s="84" t="s">
        <v>86</v>
      </c>
      <c r="I673" s="78"/>
    </row>
    <row r="674" spans="1:9" s="76" customFormat="1" ht="12" customHeight="1">
      <c r="A674" s="8" t="str">
        <f>INDEX(master1!$A$10:$A$24,MATCH('KSB1 - Postings'!E674,master1!$C$10:$C$24,0))</f>
        <v>HR</v>
      </c>
      <c r="B674" s="9" t="str">
        <f>VLOOKUP(E674,master1!$C$9:$E$24,3,0)</f>
        <v>Paula E</v>
      </c>
      <c r="C674" s="8" t="str">
        <f>VLOOKUP(F674,master2!$B$1:$C$24,2,0)</f>
        <v>RENT EXPENSES</v>
      </c>
      <c r="D674" s="77">
        <v>1</v>
      </c>
      <c r="E674" s="79" t="s">
        <v>74</v>
      </c>
      <c r="F674" s="85" t="s">
        <v>142</v>
      </c>
      <c r="G674" s="106">
        <v>2975</v>
      </c>
      <c r="H674" s="84" t="s">
        <v>86</v>
      </c>
      <c r="I674" s="78"/>
    </row>
    <row r="675" spans="1:9" s="76" customFormat="1" ht="12" customHeight="1">
      <c r="A675" s="8" t="str">
        <f>INDEX(master1!$A$10:$A$24,MATCH('KSB1 - Postings'!E675,master1!$C$10:$C$24,0))</f>
        <v>HR</v>
      </c>
      <c r="B675" s="9" t="str">
        <f>VLOOKUP(E675,master1!$C$9:$E$24,3,0)</f>
        <v>Paula E</v>
      </c>
      <c r="C675" s="8" t="str">
        <f>VLOOKUP(F675,master2!$B$1:$C$24,2,0)</f>
        <v>RENT EXPENSES</v>
      </c>
      <c r="D675" s="77">
        <v>1</v>
      </c>
      <c r="E675" s="79" t="s">
        <v>74</v>
      </c>
      <c r="F675" s="85" t="s">
        <v>142</v>
      </c>
      <c r="G675" s="106">
        <v>2250</v>
      </c>
      <c r="H675" s="84" t="s">
        <v>86</v>
      </c>
      <c r="I675" s="78"/>
    </row>
    <row r="676" spans="1:9" s="76" customFormat="1" ht="12" customHeight="1">
      <c r="A676" s="8" t="str">
        <f>INDEX(master1!$A$10:$A$24,MATCH('KSB1 - Postings'!E676,master1!$C$10:$C$24,0))</f>
        <v>HR</v>
      </c>
      <c r="B676" s="9" t="str">
        <f>VLOOKUP(E676,master1!$C$9:$E$24,3,0)</f>
        <v>Paula E</v>
      </c>
      <c r="C676" s="8" t="str">
        <f>VLOOKUP(F676,master2!$B$1:$C$24,2,0)</f>
        <v>RENT EXPENSES</v>
      </c>
      <c r="D676" s="77">
        <v>1</v>
      </c>
      <c r="E676" s="79" t="s">
        <v>74</v>
      </c>
      <c r="F676" s="85" t="s">
        <v>130</v>
      </c>
      <c r="G676" s="106">
        <v>16239.825000000001</v>
      </c>
      <c r="H676" s="84" t="s">
        <v>86</v>
      </c>
      <c r="I676" s="78"/>
    </row>
    <row r="677" spans="1:9" s="76" customFormat="1" ht="12" customHeight="1">
      <c r="A677" s="8" t="str">
        <f>INDEX(master1!$A$10:$A$24,MATCH('KSB1 - Postings'!E677,master1!$C$10:$C$24,0))</f>
        <v>HR</v>
      </c>
      <c r="B677" s="9" t="str">
        <f>VLOOKUP(E677,master1!$C$9:$E$24,3,0)</f>
        <v>Paula E</v>
      </c>
      <c r="C677" s="8" t="str">
        <f>VLOOKUP(F677,master2!$B$1:$C$24,2,0)</f>
        <v>OTHER EXTERNAL SERVICES</v>
      </c>
      <c r="D677" s="77">
        <v>1</v>
      </c>
      <c r="E677" s="79" t="s">
        <v>74</v>
      </c>
      <c r="F677" s="85" t="s">
        <v>138</v>
      </c>
      <c r="G677" s="106">
        <v>8402.5</v>
      </c>
      <c r="H677" s="84" t="s">
        <v>86</v>
      </c>
      <c r="I677" s="78"/>
    </row>
    <row r="678" spans="1:9" s="76" customFormat="1" ht="12" customHeight="1">
      <c r="A678" s="8" t="str">
        <f>INDEX(master1!$A$10:$A$24,MATCH('KSB1 - Postings'!E678,master1!$C$10:$C$24,0))</f>
        <v>HR</v>
      </c>
      <c r="B678" s="9" t="str">
        <f>VLOOKUP(E678,master1!$C$9:$E$24,3,0)</f>
        <v>Paula E</v>
      </c>
      <c r="C678" s="8" t="str">
        <f>VLOOKUP(F678,master2!$B$1:$C$24,2,0)</f>
        <v>OTHER SOCIAL EXPENSES</v>
      </c>
      <c r="D678" s="77">
        <v>1</v>
      </c>
      <c r="E678" s="79" t="s">
        <v>74</v>
      </c>
      <c r="F678" s="85" t="s">
        <v>139</v>
      </c>
      <c r="G678" s="106">
        <v>29259.025000000001</v>
      </c>
      <c r="H678" s="84" t="s">
        <v>86</v>
      </c>
      <c r="I678" s="78"/>
    </row>
    <row r="679" spans="1:9" s="76" customFormat="1" ht="12" customHeight="1">
      <c r="A679" s="8" t="str">
        <f>INDEX(master1!$A$10:$A$24,MATCH('KSB1 - Postings'!E679,master1!$C$10:$C$24,0))</f>
        <v>HR</v>
      </c>
      <c r="B679" s="9" t="str">
        <f>VLOOKUP(E679,master1!$C$9:$E$24,3,0)</f>
        <v>Paula E</v>
      </c>
      <c r="C679" s="8" t="str">
        <f>VLOOKUP(F679,master2!$B$1:$C$24,2,0)</f>
        <v>COMMUNICATIONS</v>
      </c>
      <c r="D679" s="77">
        <v>1</v>
      </c>
      <c r="E679" s="79" t="s">
        <v>74</v>
      </c>
      <c r="F679" s="85" t="s">
        <v>129</v>
      </c>
      <c r="G679" s="106">
        <v>600</v>
      </c>
      <c r="H679" s="84" t="s">
        <v>86</v>
      </c>
      <c r="I679" s="78"/>
    </row>
    <row r="680" spans="1:9" s="76" customFormat="1" ht="12" customHeight="1">
      <c r="A680" s="8" t="str">
        <f>INDEX(master1!$A$10:$A$24,MATCH('KSB1 - Postings'!E680,master1!$C$10:$C$24,0))</f>
        <v>HR</v>
      </c>
      <c r="B680" s="9" t="str">
        <f>VLOOKUP(E680,master1!$C$9:$E$24,3,0)</f>
        <v>Paula E</v>
      </c>
      <c r="C680" s="8" t="str">
        <f>VLOOKUP(F680,master2!$B$1:$C$24,2,0)</f>
        <v>OTHER EXTERNAL SERVICES</v>
      </c>
      <c r="D680" s="77">
        <v>1</v>
      </c>
      <c r="E680" s="79" t="s">
        <v>74</v>
      </c>
      <c r="F680" s="85" t="s">
        <v>150</v>
      </c>
      <c r="G680" s="106">
        <v>3100</v>
      </c>
      <c r="H680" s="84" t="s">
        <v>86</v>
      </c>
      <c r="I680" s="78"/>
    </row>
    <row r="681" spans="1:9" s="76" customFormat="1" ht="12" customHeight="1">
      <c r="A681" s="8" t="str">
        <f>INDEX(master1!$A$10:$A$24,MATCH('KSB1 - Postings'!E681,master1!$C$10:$C$24,0))</f>
        <v>HR</v>
      </c>
      <c r="B681" s="9" t="str">
        <f>VLOOKUP(E681,master1!$C$9:$E$24,3,0)</f>
        <v>Paula E</v>
      </c>
      <c r="C681" s="8" t="str">
        <f>VLOOKUP(F681,master2!$B$1:$C$24,2,0)</f>
        <v>OTHER EXTERNAL SERVICES</v>
      </c>
      <c r="D681" s="77">
        <v>1</v>
      </c>
      <c r="E681" s="79" t="s">
        <v>74</v>
      </c>
      <c r="F681" s="85" t="s">
        <v>138</v>
      </c>
      <c r="G681" s="106">
        <v>10000</v>
      </c>
      <c r="H681" s="84" t="s">
        <v>86</v>
      </c>
      <c r="I681" s="78"/>
    </row>
    <row r="682" spans="1:9" s="76" customFormat="1" ht="12" customHeight="1">
      <c r="A682" s="8" t="str">
        <f>INDEX(master1!$A$10:$A$24,MATCH('KSB1 - Postings'!E682,master1!$C$10:$C$24,0))</f>
        <v>HR</v>
      </c>
      <c r="B682" s="9" t="str">
        <f>VLOOKUP(E682,master1!$C$9:$E$24,3,0)</f>
        <v>Paula E</v>
      </c>
      <c r="C682" s="8" t="str">
        <f>VLOOKUP(F682,master2!$B$1:$C$24,2,0)</f>
        <v>OTHER SOCIAL EXPENSES</v>
      </c>
      <c r="D682" s="77">
        <v>1</v>
      </c>
      <c r="E682" s="79" t="s">
        <v>74</v>
      </c>
      <c r="F682" s="85" t="s">
        <v>131</v>
      </c>
      <c r="G682" s="106">
        <v>3758.2</v>
      </c>
      <c r="H682" s="84" t="s">
        <v>86</v>
      </c>
      <c r="I682" s="78"/>
    </row>
    <row r="683" spans="1:9" s="76" customFormat="1" ht="12" customHeight="1">
      <c r="A683" s="8" t="str">
        <f>INDEX(master1!$A$10:$A$24,MATCH('KSB1 - Postings'!E683,master1!$C$10:$C$24,0))</f>
        <v>HR</v>
      </c>
      <c r="B683" s="9" t="str">
        <f>VLOOKUP(E683,master1!$C$9:$E$24,3,0)</f>
        <v>Paula E</v>
      </c>
      <c r="C683" s="8" t="str">
        <f>VLOOKUP(F683,master2!$B$1:$C$24,2,0)</f>
        <v>CLEANING AND WASTE PROC.</v>
      </c>
      <c r="D683" s="77">
        <v>1</v>
      </c>
      <c r="E683" s="79" t="s">
        <v>75</v>
      </c>
      <c r="F683" s="85" t="s">
        <v>128</v>
      </c>
      <c r="G683" s="106">
        <v>292.5</v>
      </c>
      <c r="H683" s="84" t="s">
        <v>86</v>
      </c>
      <c r="I683" s="78"/>
    </row>
    <row r="684" spans="1:9" s="76" customFormat="1" ht="12" customHeight="1">
      <c r="A684" s="8" t="str">
        <f>INDEX(master1!$A$10:$A$24,MATCH('KSB1 - Postings'!E684,master1!$C$10:$C$24,0))</f>
        <v>HR</v>
      </c>
      <c r="B684" s="9" t="str">
        <f>VLOOKUP(E684,master1!$C$9:$E$24,3,0)</f>
        <v>Paula E</v>
      </c>
      <c r="C684" s="8" t="str">
        <f>VLOOKUP(F684,master2!$B$1:$C$24,2,0)</f>
        <v>CLEANING AND WASTE PROC.</v>
      </c>
      <c r="D684" s="77">
        <v>1</v>
      </c>
      <c r="E684" s="79" t="s">
        <v>75</v>
      </c>
      <c r="F684" s="85" t="s">
        <v>128</v>
      </c>
      <c r="G684" s="106">
        <v>2172</v>
      </c>
      <c r="H684" s="84" t="s">
        <v>86</v>
      </c>
      <c r="I684" s="78"/>
    </row>
    <row r="685" spans="1:9" s="76" customFormat="1" ht="12" customHeight="1">
      <c r="A685" s="8" t="str">
        <f>INDEX(master1!$A$10:$A$24,MATCH('KSB1 - Postings'!E685,master1!$C$10:$C$24,0))</f>
        <v>HR</v>
      </c>
      <c r="B685" s="9" t="str">
        <f>VLOOKUP(E685,master1!$C$9:$E$24,3,0)</f>
        <v>Paula E</v>
      </c>
      <c r="C685" s="8" t="str">
        <f>VLOOKUP(F685,master2!$B$1:$C$24,2,0)</f>
        <v>CLEANING AND WASTE PROC.</v>
      </c>
      <c r="D685" s="77">
        <v>1</v>
      </c>
      <c r="E685" s="79" t="s">
        <v>75</v>
      </c>
      <c r="F685" s="85" t="s">
        <v>128</v>
      </c>
      <c r="G685" s="106">
        <v>1860</v>
      </c>
      <c r="H685" s="84" t="s">
        <v>86</v>
      </c>
      <c r="I685" s="78"/>
    </row>
    <row r="686" spans="1:9" s="76" customFormat="1" ht="12" customHeight="1">
      <c r="A686" s="8" t="str">
        <f>INDEX(master1!$A$10:$A$24,MATCH('KSB1 - Postings'!E686,master1!$C$10:$C$24,0))</f>
        <v>HR</v>
      </c>
      <c r="B686" s="9" t="str">
        <f>VLOOKUP(E686,master1!$C$9:$E$24,3,0)</f>
        <v>Paula E</v>
      </c>
      <c r="C686" s="8" t="str">
        <f>VLOOKUP(F686,master2!$B$1:$C$24,2,0)</f>
        <v>CLEANING AND WASTE PROC.</v>
      </c>
      <c r="D686" s="77">
        <v>1</v>
      </c>
      <c r="E686" s="79" t="s">
        <v>75</v>
      </c>
      <c r="F686" s="85" t="s">
        <v>128</v>
      </c>
      <c r="G686" s="106">
        <v>11520</v>
      </c>
      <c r="H686" s="84" t="s">
        <v>86</v>
      </c>
      <c r="I686" s="78"/>
    </row>
    <row r="687" spans="1:9" s="76" customFormat="1" ht="12" customHeight="1">
      <c r="A687" s="8" t="str">
        <f>INDEX(master1!$A$10:$A$24,MATCH('KSB1 - Postings'!E687,master1!$C$10:$C$24,0))</f>
        <v>HR</v>
      </c>
      <c r="B687" s="9" t="str">
        <f>VLOOKUP(E687,master1!$C$9:$E$24,3,0)</f>
        <v>Paula E</v>
      </c>
      <c r="C687" s="8" t="str">
        <f>VLOOKUP(F687,master2!$B$1:$C$24,2,0)</f>
        <v>RENT EXPENSES</v>
      </c>
      <c r="D687" s="77">
        <v>1</v>
      </c>
      <c r="E687" s="79" t="s">
        <v>74</v>
      </c>
      <c r="F687" s="85" t="s">
        <v>130</v>
      </c>
      <c r="G687" s="106">
        <v>391</v>
      </c>
      <c r="H687" s="84" t="s">
        <v>86</v>
      </c>
      <c r="I687" s="78"/>
    </row>
    <row r="688" spans="1:9" s="76" customFormat="1" ht="12" customHeight="1">
      <c r="A688" s="8" t="str">
        <f>INDEX(master1!$A$10:$A$24,MATCH('KSB1 - Postings'!E688,master1!$C$10:$C$24,0))</f>
        <v>HR</v>
      </c>
      <c r="B688" s="9" t="str">
        <f>VLOOKUP(E688,master1!$C$9:$E$24,3,0)</f>
        <v>Paula E</v>
      </c>
      <c r="C688" s="8" t="str">
        <f>VLOOKUP(F688,master2!$B$1:$C$24,2,0)</f>
        <v>RENT EXPENSES</v>
      </c>
      <c r="D688" s="77">
        <v>1</v>
      </c>
      <c r="E688" s="79" t="s">
        <v>74</v>
      </c>
      <c r="F688" s="85" t="s">
        <v>130</v>
      </c>
      <c r="G688" s="106">
        <v>80</v>
      </c>
      <c r="H688" s="84" t="s">
        <v>86</v>
      </c>
      <c r="I688" s="78"/>
    </row>
    <row r="689" spans="1:9" s="76" customFormat="1" ht="12" customHeight="1">
      <c r="A689" s="8" t="str">
        <f>INDEX(master1!$A$10:$A$24,MATCH('KSB1 - Postings'!E689,master1!$C$10:$C$24,0))</f>
        <v>HR</v>
      </c>
      <c r="B689" s="9" t="str">
        <f>VLOOKUP(E689,master1!$C$9:$E$24,3,0)</f>
        <v>Paula E</v>
      </c>
      <c r="C689" s="8" t="str">
        <f>VLOOKUP(F689,master2!$B$1:$C$24,2,0)</f>
        <v>RENT EXPENSES</v>
      </c>
      <c r="D689" s="77">
        <v>1</v>
      </c>
      <c r="E689" s="79" t="s">
        <v>74</v>
      </c>
      <c r="F689" s="85" t="s">
        <v>130</v>
      </c>
      <c r="G689" s="106">
        <v>74.605000000000004</v>
      </c>
      <c r="H689" s="84" t="s">
        <v>86</v>
      </c>
      <c r="I689" s="78"/>
    </row>
    <row r="690" spans="1:9" s="76" customFormat="1" ht="12" customHeight="1">
      <c r="A690" s="8" t="str">
        <f>INDEX(master1!$A$10:$A$24,MATCH('KSB1 - Postings'!E690,master1!$C$10:$C$24,0))</f>
        <v>HR</v>
      </c>
      <c r="B690" s="9" t="str">
        <f>VLOOKUP(E690,master1!$C$9:$E$24,3,0)</f>
        <v>Paula E</v>
      </c>
      <c r="C690" s="8" t="str">
        <f>VLOOKUP(F690,master2!$B$1:$C$24,2,0)</f>
        <v>RENT EXPENSES</v>
      </c>
      <c r="D690" s="77">
        <v>1</v>
      </c>
      <c r="E690" s="79" t="s">
        <v>74</v>
      </c>
      <c r="F690" s="85" t="s">
        <v>130</v>
      </c>
      <c r="G690" s="106">
        <v>65.150000000000006</v>
      </c>
      <c r="H690" s="84" t="s">
        <v>86</v>
      </c>
      <c r="I690" s="78"/>
    </row>
    <row r="691" spans="1:9" s="76" customFormat="1" ht="12" customHeight="1">
      <c r="A691" s="8" t="str">
        <f>INDEX(master1!$A$10:$A$24,MATCH('KSB1 - Postings'!E691,master1!$C$10:$C$24,0))</f>
        <v>HR</v>
      </c>
      <c r="B691" s="9" t="str">
        <f>VLOOKUP(E691,master1!$C$9:$E$24,3,0)</f>
        <v>Paula E</v>
      </c>
      <c r="C691" s="8" t="str">
        <f>VLOOKUP(F691,master2!$B$1:$C$24,2,0)</f>
        <v>RENT EXPENSES</v>
      </c>
      <c r="D691" s="77">
        <v>1</v>
      </c>
      <c r="E691" s="79" t="s">
        <v>74</v>
      </c>
      <c r="F691" s="85" t="s">
        <v>130</v>
      </c>
      <c r="G691" s="106">
        <v>51.274999999999999</v>
      </c>
      <c r="H691" s="84" t="s">
        <v>86</v>
      </c>
      <c r="I691" s="78"/>
    </row>
    <row r="692" spans="1:9" s="76" customFormat="1" ht="12" customHeight="1">
      <c r="A692" s="8" t="str">
        <f>INDEX(master1!$A$10:$A$24,MATCH('KSB1 - Postings'!E692,master1!$C$10:$C$24,0))</f>
        <v>HR</v>
      </c>
      <c r="B692" s="9" t="str">
        <f>VLOOKUP(E692,master1!$C$9:$E$24,3,0)</f>
        <v>Paula E</v>
      </c>
      <c r="C692" s="8" t="str">
        <f>VLOOKUP(F692,master2!$B$1:$C$24,2,0)</f>
        <v>RENT EXPENSES</v>
      </c>
      <c r="D692" s="77">
        <v>1</v>
      </c>
      <c r="E692" s="79" t="s">
        <v>74</v>
      </c>
      <c r="F692" s="85" t="s">
        <v>130</v>
      </c>
      <c r="G692" s="106">
        <v>74.605000000000004</v>
      </c>
      <c r="H692" s="84" t="s">
        <v>86</v>
      </c>
      <c r="I692" s="78"/>
    </row>
    <row r="693" spans="1:9" s="76" customFormat="1" ht="12" customHeight="1">
      <c r="A693" s="8" t="str">
        <f>INDEX(master1!$A$10:$A$24,MATCH('KSB1 - Postings'!E693,master1!$C$10:$C$24,0))</f>
        <v>HR</v>
      </c>
      <c r="B693" s="9" t="str">
        <f>VLOOKUP(E693,master1!$C$9:$E$24,3,0)</f>
        <v>Paula E</v>
      </c>
      <c r="C693" s="8" t="str">
        <f>VLOOKUP(F693,master2!$B$1:$C$24,2,0)</f>
        <v>RENT EXPENSES</v>
      </c>
      <c r="D693" s="77">
        <v>1</v>
      </c>
      <c r="E693" s="79" t="s">
        <v>74</v>
      </c>
      <c r="F693" s="85" t="s">
        <v>130</v>
      </c>
      <c r="G693" s="106">
        <v>65.150000000000006</v>
      </c>
      <c r="H693" s="84" t="s">
        <v>86</v>
      </c>
      <c r="I693" s="78"/>
    </row>
    <row r="694" spans="1:9" s="76" customFormat="1" ht="12" customHeight="1">
      <c r="A694" s="8" t="str">
        <f>INDEX(master1!$A$10:$A$24,MATCH('KSB1 - Postings'!E694,master1!$C$10:$C$24,0))</f>
        <v>HR</v>
      </c>
      <c r="B694" s="9" t="str">
        <f>VLOOKUP(E694,master1!$C$9:$E$24,3,0)</f>
        <v>Paula E</v>
      </c>
      <c r="C694" s="8" t="str">
        <f>VLOOKUP(F694,master2!$B$1:$C$24,2,0)</f>
        <v>RENT EXPENSES</v>
      </c>
      <c r="D694" s="77">
        <v>1</v>
      </c>
      <c r="E694" s="79" t="s">
        <v>74</v>
      </c>
      <c r="F694" s="85" t="s">
        <v>130</v>
      </c>
      <c r="G694" s="106">
        <v>11.605</v>
      </c>
      <c r="H694" s="84" t="s">
        <v>86</v>
      </c>
      <c r="I694" s="78"/>
    </row>
    <row r="695" spans="1:9" s="76" customFormat="1" ht="12" customHeight="1">
      <c r="A695" s="8" t="str">
        <f>INDEX(master1!$A$10:$A$24,MATCH('KSB1 - Postings'!E695,master1!$C$10:$C$24,0))</f>
        <v>HR</v>
      </c>
      <c r="B695" s="9" t="str">
        <f>VLOOKUP(E695,master1!$C$9:$E$24,3,0)</f>
        <v>Paula E</v>
      </c>
      <c r="C695" s="8" t="str">
        <f>VLOOKUP(F695,master2!$B$1:$C$24,2,0)</f>
        <v>RENT EXPENSES</v>
      </c>
      <c r="D695" s="77">
        <v>1</v>
      </c>
      <c r="E695" s="79" t="s">
        <v>74</v>
      </c>
      <c r="F695" s="85" t="s">
        <v>130</v>
      </c>
      <c r="G695" s="106">
        <v>22.484999999999999</v>
      </c>
      <c r="H695" s="84" t="s">
        <v>86</v>
      </c>
      <c r="I695" s="78"/>
    </row>
    <row r="696" spans="1:9" s="76" customFormat="1" ht="12" customHeight="1">
      <c r="A696" s="8" t="str">
        <f>INDEX(master1!$A$10:$A$24,MATCH('KSB1 - Postings'!E696,master1!$C$10:$C$24,0))</f>
        <v>HR</v>
      </c>
      <c r="B696" s="9" t="str">
        <f>VLOOKUP(E696,master1!$C$9:$E$24,3,0)</f>
        <v>Paula E</v>
      </c>
      <c r="C696" s="8" t="str">
        <f>VLOOKUP(F696,master2!$B$1:$C$24,2,0)</f>
        <v>RENT EXPENSES</v>
      </c>
      <c r="D696" s="77">
        <v>1</v>
      </c>
      <c r="E696" s="79" t="s">
        <v>74</v>
      </c>
      <c r="F696" s="85" t="s">
        <v>130</v>
      </c>
      <c r="G696" s="106">
        <v>22.484999999999999</v>
      </c>
      <c r="H696" s="84" t="s">
        <v>86</v>
      </c>
      <c r="I696" s="78"/>
    </row>
    <row r="697" spans="1:9" s="76" customFormat="1" ht="12" customHeight="1">
      <c r="A697" s="8" t="str">
        <f>INDEX(master1!$A$10:$A$24,MATCH('KSB1 - Postings'!E697,master1!$C$10:$C$24,0))</f>
        <v>HR</v>
      </c>
      <c r="B697" s="9" t="str">
        <f>VLOOKUP(E697,master1!$C$9:$E$24,3,0)</f>
        <v>Paula E</v>
      </c>
      <c r="C697" s="8" t="str">
        <f>VLOOKUP(F697,master2!$B$1:$C$24,2,0)</f>
        <v>RENT EXPENSES</v>
      </c>
      <c r="D697" s="77">
        <v>1</v>
      </c>
      <c r="E697" s="79" t="s">
        <v>74</v>
      </c>
      <c r="F697" s="85" t="s">
        <v>130</v>
      </c>
      <c r="G697" s="106">
        <v>44.965000000000003</v>
      </c>
      <c r="H697" s="84" t="s">
        <v>86</v>
      </c>
      <c r="I697" s="78"/>
    </row>
    <row r="698" spans="1:9" s="76" customFormat="1" ht="12" customHeight="1">
      <c r="A698" s="8" t="str">
        <f>INDEX(master1!$A$10:$A$24,MATCH('KSB1 - Postings'!E698,master1!$C$10:$C$24,0))</f>
        <v>HR</v>
      </c>
      <c r="B698" s="9" t="str">
        <f>VLOOKUP(E698,master1!$C$9:$E$24,3,0)</f>
        <v>Paula E</v>
      </c>
      <c r="C698" s="8" t="str">
        <f>VLOOKUP(F698,master2!$B$1:$C$24,2,0)</f>
        <v>RENT EXPENSES</v>
      </c>
      <c r="D698" s="77">
        <v>1</v>
      </c>
      <c r="E698" s="79" t="s">
        <v>74</v>
      </c>
      <c r="F698" s="85" t="s">
        <v>130</v>
      </c>
      <c r="G698" s="106">
        <v>466.07</v>
      </c>
      <c r="H698" s="84" t="s">
        <v>86</v>
      </c>
      <c r="I698" s="78"/>
    </row>
    <row r="699" spans="1:9" s="76" customFormat="1" ht="12" customHeight="1">
      <c r="A699" s="8" t="str">
        <f>INDEX(master1!$A$10:$A$24,MATCH('KSB1 - Postings'!E699,master1!$C$10:$C$24,0))</f>
        <v>HR</v>
      </c>
      <c r="B699" s="9" t="str">
        <f>VLOOKUP(E699,master1!$C$9:$E$24,3,0)</f>
        <v>Paula E</v>
      </c>
      <c r="C699" s="8" t="str">
        <f>VLOOKUP(F699,master2!$B$1:$C$24,2,0)</f>
        <v>RENT EXPENSES</v>
      </c>
      <c r="D699" s="77">
        <v>1</v>
      </c>
      <c r="E699" s="74" t="s">
        <v>74</v>
      </c>
      <c r="F699" s="85" t="s">
        <v>130</v>
      </c>
      <c r="G699" s="106">
        <v>105.47499999999999</v>
      </c>
      <c r="H699" s="84" t="s">
        <v>86</v>
      </c>
      <c r="I699" s="78"/>
    </row>
    <row r="700" spans="1:9" s="76" customFormat="1" ht="12" customHeight="1">
      <c r="A700" s="8" t="str">
        <f>INDEX(master1!$A$10:$A$24,MATCH('KSB1 - Postings'!E700,master1!$C$10:$C$24,0))</f>
        <v>HR</v>
      </c>
      <c r="B700" s="9" t="str">
        <f>VLOOKUP(E700,master1!$C$9:$E$24,3,0)</f>
        <v>Paula E</v>
      </c>
      <c r="C700" s="8" t="str">
        <f>VLOOKUP(F700,master2!$B$1:$C$24,2,0)</f>
        <v>TRAVEL EXPENSES</v>
      </c>
      <c r="D700" s="77">
        <v>1</v>
      </c>
      <c r="E700" s="74" t="s">
        <v>74</v>
      </c>
      <c r="F700" s="85" t="s">
        <v>147</v>
      </c>
      <c r="G700" s="106">
        <v>1500</v>
      </c>
      <c r="H700" s="84" t="s">
        <v>86</v>
      </c>
      <c r="I700" s="78"/>
    </row>
    <row r="701" spans="1:9" s="76" customFormat="1" ht="12" customHeight="1">
      <c r="A701" s="8" t="str">
        <f>INDEX(master1!$A$10:$A$24,MATCH('KSB1 - Postings'!E701,master1!$C$10:$C$24,0))</f>
        <v>HR</v>
      </c>
      <c r="B701" s="9" t="str">
        <f>VLOOKUP(E701,master1!$C$9:$E$24,3,0)</f>
        <v>Paula E</v>
      </c>
      <c r="C701" s="8" t="str">
        <f>VLOOKUP(F701,master2!$B$1:$C$24,2,0)</f>
        <v>RENT EXPENSES</v>
      </c>
      <c r="D701" s="77">
        <v>1</v>
      </c>
      <c r="E701" s="79" t="s">
        <v>74</v>
      </c>
      <c r="F701" s="85" t="s">
        <v>142</v>
      </c>
      <c r="G701" s="106">
        <v>3488</v>
      </c>
      <c r="H701" s="84" t="s">
        <v>86</v>
      </c>
      <c r="I701" s="78"/>
    </row>
    <row r="702" spans="1:9" s="76" customFormat="1" ht="12" customHeight="1">
      <c r="A702" s="8" t="str">
        <f>INDEX(master1!$A$10:$A$24,MATCH('KSB1 - Postings'!E702,master1!$C$10:$C$24,0))</f>
        <v>HR</v>
      </c>
      <c r="B702" s="9" t="str">
        <f>VLOOKUP(E702,master1!$C$9:$E$24,3,0)</f>
        <v>Paula E</v>
      </c>
      <c r="C702" s="8" t="str">
        <f>VLOOKUP(F702,master2!$B$1:$C$24,2,0)</f>
        <v>COMMUNICATIONS</v>
      </c>
      <c r="D702" s="77">
        <v>1</v>
      </c>
      <c r="E702" s="79" t="s">
        <v>74</v>
      </c>
      <c r="F702" s="85" t="s">
        <v>129</v>
      </c>
      <c r="G702" s="106">
        <v>96.21</v>
      </c>
      <c r="H702" s="84" t="s">
        <v>86</v>
      </c>
      <c r="I702" s="78"/>
    </row>
    <row r="703" spans="1:9" s="76" customFormat="1" ht="12" customHeight="1">
      <c r="A703" s="8" t="str">
        <f>INDEX(master1!$A$10:$A$24,MATCH('KSB1 - Postings'!E703,master1!$C$10:$C$24,0))</f>
        <v>HR</v>
      </c>
      <c r="B703" s="9" t="str">
        <f>VLOOKUP(E703,master1!$C$9:$E$24,3,0)</f>
        <v>Paula E</v>
      </c>
      <c r="C703" s="8" t="str">
        <f>VLOOKUP(F703,master2!$B$1:$C$24,2,0)</f>
        <v>COMMUNICATIONS</v>
      </c>
      <c r="D703" s="77">
        <v>1</v>
      </c>
      <c r="E703" s="79" t="s">
        <v>74</v>
      </c>
      <c r="F703" s="85" t="s">
        <v>129</v>
      </c>
      <c r="G703" s="106">
        <v>27.305</v>
      </c>
      <c r="H703" s="84" t="s">
        <v>86</v>
      </c>
      <c r="I703" s="78"/>
    </row>
    <row r="704" spans="1:9" s="76" customFormat="1" ht="12" customHeight="1">
      <c r="A704" s="8" t="str">
        <f>INDEX(master1!$A$10:$A$24,MATCH('KSB1 - Postings'!E704,master1!$C$10:$C$24,0))</f>
        <v>HR</v>
      </c>
      <c r="B704" s="9" t="str">
        <f>VLOOKUP(E704,master1!$C$9:$E$24,3,0)</f>
        <v>Paula E</v>
      </c>
      <c r="C704" s="8" t="str">
        <f>VLOOKUP(F704,master2!$B$1:$C$24,2,0)</f>
        <v>COMMUNICATIONS</v>
      </c>
      <c r="D704" s="77">
        <v>1</v>
      </c>
      <c r="E704" s="79" t="s">
        <v>74</v>
      </c>
      <c r="F704" s="85" t="s">
        <v>129</v>
      </c>
      <c r="G704" s="106">
        <v>13.885</v>
      </c>
      <c r="H704" s="84" t="s">
        <v>86</v>
      </c>
      <c r="I704" s="78"/>
    </row>
    <row r="705" spans="1:9" s="76" customFormat="1" ht="12" customHeight="1">
      <c r="A705" s="8" t="str">
        <f>INDEX(master1!$A$10:$A$24,MATCH('KSB1 - Postings'!E705,master1!$C$10:$C$24,0))</f>
        <v>HR</v>
      </c>
      <c r="B705" s="9" t="str">
        <f>VLOOKUP(E705,master1!$C$9:$E$24,3,0)</f>
        <v>Paula E</v>
      </c>
      <c r="C705" s="8" t="str">
        <f>VLOOKUP(F705,master2!$B$1:$C$24,2,0)</f>
        <v>TRAVEL EXPENSES</v>
      </c>
      <c r="D705" s="77">
        <v>1</v>
      </c>
      <c r="E705" s="79" t="s">
        <v>74</v>
      </c>
      <c r="F705" s="85" t="s">
        <v>147</v>
      </c>
      <c r="G705" s="106">
        <v>109.36499999999999</v>
      </c>
      <c r="H705" s="84" t="s">
        <v>86</v>
      </c>
      <c r="I705" s="78"/>
    </row>
    <row r="706" spans="1:9" s="76" customFormat="1" ht="12" customHeight="1">
      <c r="A706" s="8" t="str">
        <f>INDEX(master1!$A$10:$A$24,MATCH('KSB1 - Postings'!E706,master1!$C$10:$C$24,0))</f>
        <v>HR</v>
      </c>
      <c r="B706" s="9" t="str">
        <f>VLOOKUP(E706,master1!$C$9:$E$24,3,0)</f>
        <v>Paula E</v>
      </c>
      <c r="C706" s="8" t="str">
        <f>VLOOKUP(F706,master2!$B$1:$C$24,2,0)</f>
        <v>COMMUNICATIONS</v>
      </c>
      <c r="D706" s="77">
        <v>1</v>
      </c>
      <c r="E706" s="79" t="s">
        <v>74</v>
      </c>
      <c r="F706" s="85" t="s">
        <v>129</v>
      </c>
      <c r="G706" s="106">
        <v>82.3</v>
      </c>
      <c r="H706" s="84" t="s">
        <v>86</v>
      </c>
      <c r="I706" s="78"/>
    </row>
    <row r="707" spans="1:9" s="76" customFormat="1" ht="12" customHeight="1">
      <c r="A707" s="8" t="str">
        <f>INDEX(master1!$A$10:$A$24,MATCH('KSB1 - Postings'!E707,master1!$C$10:$C$24,0))</f>
        <v>HR</v>
      </c>
      <c r="B707" s="9" t="str">
        <f>VLOOKUP(E707,master1!$C$9:$E$24,3,0)</f>
        <v>Paula E</v>
      </c>
      <c r="C707" s="8" t="str">
        <f>VLOOKUP(F707,master2!$B$1:$C$24,2,0)</f>
        <v>TRAVEL EXPENSES</v>
      </c>
      <c r="D707" s="77">
        <v>1</v>
      </c>
      <c r="E707" s="79" t="s">
        <v>74</v>
      </c>
      <c r="F707" s="85" t="s">
        <v>147</v>
      </c>
      <c r="G707" s="106">
        <v>19</v>
      </c>
      <c r="H707" s="84" t="s">
        <v>86</v>
      </c>
      <c r="I707" s="78"/>
    </row>
    <row r="708" spans="1:9" s="76" customFormat="1" ht="12" customHeight="1">
      <c r="A708" s="8" t="str">
        <f>INDEX(master1!$A$10:$A$24,MATCH('KSB1 - Postings'!E708,master1!$C$10:$C$24,0))</f>
        <v>HR</v>
      </c>
      <c r="B708" s="9" t="str">
        <f>VLOOKUP(E708,master1!$C$9:$E$24,3,0)</f>
        <v>Paula E</v>
      </c>
      <c r="C708" s="8" t="str">
        <f>VLOOKUP(F708,master2!$B$1:$C$24,2,0)</f>
        <v>TRAVEL EXPENSES</v>
      </c>
      <c r="D708" s="77">
        <v>1</v>
      </c>
      <c r="E708" s="79" t="s">
        <v>74</v>
      </c>
      <c r="F708" s="85" t="s">
        <v>147</v>
      </c>
      <c r="G708" s="106">
        <v>19</v>
      </c>
      <c r="H708" s="84" t="s">
        <v>86</v>
      </c>
      <c r="I708" s="78"/>
    </row>
    <row r="709" spans="1:9" s="76" customFormat="1" ht="12" customHeight="1">
      <c r="A709" s="8" t="str">
        <f>INDEX(master1!$A$10:$A$24,MATCH('KSB1 - Postings'!E709,master1!$C$10:$C$24,0))</f>
        <v>HR</v>
      </c>
      <c r="B709" s="9" t="str">
        <f>VLOOKUP(E709,master1!$C$9:$E$24,3,0)</f>
        <v>Paula E</v>
      </c>
      <c r="C709" s="8" t="str">
        <f>VLOOKUP(F709,master2!$B$1:$C$24,2,0)</f>
        <v>TRAVEL EXPENSES</v>
      </c>
      <c r="D709" s="77">
        <v>1</v>
      </c>
      <c r="E709" s="79" t="s">
        <v>74</v>
      </c>
      <c r="F709" s="85" t="s">
        <v>147</v>
      </c>
      <c r="G709" s="106">
        <v>256.92500000000001</v>
      </c>
      <c r="H709" s="84" t="s">
        <v>86</v>
      </c>
      <c r="I709" s="78"/>
    </row>
    <row r="710" spans="1:9" s="76" customFormat="1" ht="12" customHeight="1">
      <c r="A710" s="8" t="str">
        <f>INDEX(master1!$A$10:$A$24,MATCH('KSB1 - Postings'!E710,master1!$C$10:$C$24,0))</f>
        <v>HR</v>
      </c>
      <c r="B710" s="9" t="str">
        <f>VLOOKUP(E710,master1!$C$9:$E$24,3,0)</f>
        <v>Paula E</v>
      </c>
      <c r="C710" s="8" t="str">
        <f>VLOOKUP(F710,master2!$B$1:$C$24,2,0)</f>
        <v>TRAVEL EXPENSES</v>
      </c>
      <c r="D710" s="77">
        <v>1</v>
      </c>
      <c r="E710" s="79" t="s">
        <v>74</v>
      </c>
      <c r="F710" s="85" t="s">
        <v>147</v>
      </c>
      <c r="G710" s="106">
        <v>1000</v>
      </c>
      <c r="H710" s="84" t="s">
        <v>86</v>
      </c>
      <c r="I710" s="78"/>
    </row>
    <row r="711" spans="1:9" s="76" customFormat="1" ht="12" customHeight="1">
      <c r="A711" s="8" t="str">
        <f>INDEX(master1!$A$10:$A$24,MATCH('KSB1 - Postings'!E711,master1!$C$10:$C$24,0))</f>
        <v>HR</v>
      </c>
      <c r="B711" s="9" t="str">
        <f>VLOOKUP(E711,master1!$C$9:$E$24,3,0)</f>
        <v>Paula E</v>
      </c>
      <c r="C711" s="8" t="str">
        <f>VLOOKUP(F711,master2!$B$1:$C$24,2,0)</f>
        <v>TRAVEL EXPENSES</v>
      </c>
      <c r="D711" s="77">
        <v>1</v>
      </c>
      <c r="E711" s="79" t="s">
        <v>74</v>
      </c>
      <c r="F711" s="85" t="s">
        <v>147</v>
      </c>
      <c r="G711" s="106">
        <v>115</v>
      </c>
      <c r="H711" s="84" t="s">
        <v>86</v>
      </c>
      <c r="I711" s="78"/>
    </row>
    <row r="712" spans="1:9" s="76" customFormat="1" ht="12" customHeight="1">
      <c r="A712" s="8" t="str">
        <f>INDEX(master1!$A$10:$A$24,MATCH('KSB1 - Postings'!E712,master1!$C$10:$C$24,0))</f>
        <v>HR</v>
      </c>
      <c r="B712" s="9" t="str">
        <f>VLOOKUP(E712,master1!$C$9:$E$24,3,0)</f>
        <v>Paula E</v>
      </c>
      <c r="C712" s="8" t="str">
        <f>VLOOKUP(F712,master2!$B$1:$C$24,2,0)</f>
        <v>OTHER SOCIAL EXPENSES</v>
      </c>
      <c r="D712" s="77">
        <v>1</v>
      </c>
      <c r="E712" s="79" t="s">
        <v>74</v>
      </c>
      <c r="F712" s="85" t="s">
        <v>131</v>
      </c>
      <c r="G712" s="106">
        <v>1428.7349999999999</v>
      </c>
      <c r="H712" s="84" t="s">
        <v>86</v>
      </c>
      <c r="I712" s="78"/>
    </row>
    <row r="713" spans="1:9" s="76" customFormat="1" ht="12" customHeight="1">
      <c r="A713" s="8" t="str">
        <f>INDEX(master1!$A$10:$A$24,MATCH('KSB1 - Postings'!E713,master1!$C$10:$C$24,0))</f>
        <v>HR</v>
      </c>
      <c r="B713" s="9" t="str">
        <f>VLOOKUP(E713,master1!$C$9:$E$24,3,0)</f>
        <v>Paula E</v>
      </c>
      <c r="C713" s="8" t="str">
        <f>VLOOKUP(F713,master2!$B$1:$C$24,2,0)</f>
        <v>OTHER SOCIAL EXPENSES</v>
      </c>
      <c r="D713" s="77">
        <v>1</v>
      </c>
      <c r="E713" s="79" t="s">
        <v>74</v>
      </c>
      <c r="F713" s="85" t="s">
        <v>131</v>
      </c>
      <c r="G713" s="106">
        <v>5000</v>
      </c>
      <c r="H713" s="84" t="s">
        <v>86</v>
      </c>
      <c r="I713" s="78"/>
    </row>
    <row r="714" spans="1:9" s="76" customFormat="1" ht="12" customHeight="1">
      <c r="A714" s="8" t="str">
        <f>INDEX(master1!$A$10:$A$24,MATCH('KSB1 - Postings'!E714,master1!$C$10:$C$24,0))</f>
        <v>HR</v>
      </c>
      <c r="B714" s="9" t="str">
        <f>VLOOKUP(E714,master1!$C$9:$E$24,3,0)</f>
        <v>Paula E</v>
      </c>
      <c r="C714" s="8" t="str">
        <f>VLOOKUP(F714,master2!$B$1:$C$24,2,0)</f>
        <v>RENT EXPENSES</v>
      </c>
      <c r="D714" s="77">
        <v>1</v>
      </c>
      <c r="E714" s="79" t="s">
        <v>74</v>
      </c>
      <c r="F714" s="85" t="s">
        <v>130</v>
      </c>
      <c r="G714" s="106">
        <v>3631.98</v>
      </c>
      <c r="H714" s="84" t="s">
        <v>86</v>
      </c>
      <c r="I714" s="78"/>
    </row>
    <row r="715" spans="1:9" s="76" customFormat="1" ht="12" customHeight="1">
      <c r="A715" s="8" t="str">
        <f>INDEX(master1!$A$10:$A$24,MATCH('KSB1 - Postings'!E715,master1!$C$10:$C$24,0))</f>
        <v>HR</v>
      </c>
      <c r="B715" s="9" t="str">
        <f>VLOOKUP(E715,master1!$C$9:$E$24,3,0)</f>
        <v>Paula E</v>
      </c>
      <c r="C715" s="8" t="str">
        <f>VLOOKUP(F715,master2!$B$1:$C$24,2,0)</f>
        <v>RENT EXPENSES</v>
      </c>
      <c r="D715" s="77">
        <v>1</v>
      </c>
      <c r="E715" s="79" t="s">
        <v>74</v>
      </c>
      <c r="F715" s="85" t="s">
        <v>130</v>
      </c>
      <c r="G715" s="106">
        <v>605.33000000000004</v>
      </c>
      <c r="H715" s="84" t="s">
        <v>86</v>
      </c>
      <c r="I715" s="78"/>
    </row>
    <row r="716" spans="1:9" s="76" customFormat="1" ht="12" customHeight="1">
      <c r="A716" s="8" t="str">
        <f>INDEX(master1!$A$10:$A$24,MATCH('KSB1 - Postings'!E716,master1!$C$10:$C$24,0))</f>
        <v>HR</v>
      </c>
      <c r="B716" s="9" t="str">
        <f>VLOOKUP(E716,master1!$C$9:$E$24,3,0)</f>
        <v>Paula E</v>
      </c>
      <c r="C716" s="8" t="str">
        <f>VLOOKUP(F716,master2!$B$1:$C$24,2,0)</f>
        <v>RENT EXPENSES</v>
      </c>
      <c r="D716" s="77">
        <v>1</v>
      </c>
      <c r="E716" s="79" t="s">
        <v>74</v>
      </c>
      <c r="F716" s="85" t="s">
        <v>130</v>
      </c>
      <c r="G716" s="106">
        <v>69.614999999999995</v>
      </c>
      <c r="H716" s="84" t="s">
        <v>86</v>
      </c>
      <c r="I716" s="78"/>
    </row>
    <row r="717" spans="1:9" s="76" customFormat="1" ht="12" customHeight="1">
      <c r="A717" s="8" t="str">
        <f>INDEX(master1!$A$10:$A$24,MATCH('KSB1 - Postings'!E717,master1!$C$10:$C$24,0))</f>
        <v>HR</v>
      </c>
      <c r="B717" s="9" t="str">
        <f>VLOOKUP(E717,master1!$C$9:$E$24,3,0)</f>
        <v>Paula E</v>
      </c>
      <c r="C717" s="8" t="str">
        <f>VLOOKUP(F717,master2!$B$1:$C$24,2,0)</f>
        <v>RENT EXPENSES</v>
      </c>
      <c r="D717" s="77">
        <v>1</v>
      </c>
      <c r="E717" s="79" t="s">
        <v>74</v>
      </c>
      <c r="F717" s="85" t="s">
        <v>130</v>
      </c>
      <c r="G717" s="106">
        <v>69.614999999999995</v>
      </c>
      <c r="H717" s="84" t="s">
        <v>86</v>
      </c>
      <c r="I717" s="78"/>
    </row>
    <row r="718" spans="1:9" s="76" customFormat="1" ht="12" customHeight="1">
      <c r="A718" s="8" t="str">
        <f>INDEX(master1!$A$10:$A$24,MATCH('KSB1 - Postings'!E718,master1!$C$10:$C$24,0))</f>
        <v>HR</v>
      </c>
      <c r="B718" s="9" t="str">
        <f>VLOOKUP(E718,master1!$C$9:$E$24,3,0)</f>
        <v>Paula E</v>
      </c>
      <c r="C718" s="8" t="str">
        <f>VLOOKUP(F718,master2!$B$1:$C$24,2,0)</f>
        <v>RENT EXPENSES</v>
      </c>
      <c r="D718" s="77">
        <v>1</v>
      </c>
      <c r="E718" s="79" t="s">
        <v>74</v>
      </c>
      <c r="F718" s="85" t="s">
        <v>130</v>
      </c>
      <c r="G718" s="106">
        <v>11.27</v>
      </c>
      <c r="H718" s="84" t="s">
        <v>86</v>
      </c>
      <c r="I718" s="78"/>
    </row>
    <row r="719" spans="1:9" s="76" customFormat="1" ht="12" customHeight="1">
      <c r="A719" s="8" t="str">
        <f>INDEX(master1!$A$10:$A$24,MATCH('KSB1 - Postings'!E719,master1!$C$10:$C$24,0))</f>
        <v>HR</v>
      </c>
      <c r="B719" s="9" t="str">
        <f>VLOOKUP(E719,master1!$C$9:$E$24,3,0)</f>
        <v>Paula E</v>
      </c>
      <c r="C719" s="8" t="str">
        <f>VLOOKUP(F719,master2!$B$1:$C$24,2,0)</f>
        <v>RENT EXPENSES</v>
      </c>
      <c r="D719" s="77">
        <v>1</v>
      </c>
      <c r="E719" s="79" t="s">
        <v>74</v>
      </c>
      <c r="F719" s="85" t="s">
        <v>130</v>
      </c>
      <c r="G719" s="106">
        <v>69.614999999999995</v>
      </c>
      <c r="H719" s="84" t="s">
        <v>86</v>
      </c>
      <c r="I719" s="78"/>
    </row>
    <row r="720" spans="1:9" s="76" customFormat="1" ht="12" customHeight="1">
      <c r="A720" s="8" t="str">
        <f>INDEX(master1!$A$10:$A$24,MATCH('KSB1 - Postings'!E720,master1!$C$10:$C$24,0))</f>
        <v>MAINTE</v>
      </c>
      <c r="B720" s="9" t="str">
        <f>VLOOKUP(E720,master1!$C$9:$E$24,3,0)</f>
        <v>Joaquin P</v>
      </c>
      <c r="C720" s="8" t="str">
        <f>VLOOKUP(F720,master2!$B$1:$C$24,2,0)</f>
        <v>SPARE PARTS</v>
      </c>
      <c r="D720" s="77">
        <v>1</v>
      </c>
      <c r="E720" s="74" t="s">
        <v>55</v>
      </c>
      <c r="F720" s="85" t="s">
        <v>136</v>
      </c>
      <c r="G720" s="106">
        <v>54.81</v>
      </c>
      <c r="H720" s="84" t="s">
        <v>86</v>
      </c>
      <c r="I720" s="78"/>
    </row>
    <row r="721" spans="1:9" s="76" customFormat="1" ht="12" customHeight="1">
      <c r="A721" s="8" t="str">
        <f>INDEX(master1!$A$10:$A$24,MATCH('KSB1 - Postings'!E721,master1!$C$10:$C$24,0))</f>
        <v>MAINTE</v>
      </c>
      <c r="B721" s="9" t="str">
        <f>VLOOKUP(E721,master1!$C$9:$E$24,3,0)</f>
        <v>Joaquin P</v>
      </c>
      <c r="C721" s="8" t="str">
        <f>VLOOKUP(F721,master2!$B$1:$C$24,2,0)</f>
        <v>SPARE PARTS</v>
      </c>
      <c r="D721" s="77">
        <v>1</v>
      </c>
      <c r="E721" s="79" t="s">
        <v>55</v>
      </c>
      <c r="F721" s="85" t="s">
        <v>136</v>
      </c>
      <c r="G721" s="106">
        <v>40.22</v>
      </c>
      <c r="H721" s="84" t="s">
        <v>86</v>
      </c>
      <c r="I721" s="78"/>
    </row>
    <row r="722" spans="1:9" s="76" customFormat="1" ht="12" customHeight="1">
      <c r="A722" s="8" t="str">
        <f>INDEX(master1!$A$10:$A$24,MATCH('KSB1 - Postings'!E722,master1!$C$10:$C$24,0))</f>
        <v>MAINTE</v>
      </c>
      <c r="B722" s="9" t="str">
        <f>VLOOKUP(E722,master1!$C$9:$E$24,3,0)</f>
        <v>Joaquin P</v>
      </c>
      <c r="C722" s="8" t="str">
        <f>VLOOKUP(F722,master2!$B$1:$C$24,2,0)</f>
        <v>SPARE PARTS</v>
      </c>
      <c r="D722" s="77">
        <v>1</v>
      </c>
      <c r="E722" s="79" t="s">
        <v>55</v>
      </c>
      <c r="F722" s="85" t="s">
        <v>136</v>
      </c>
      <c r="G722" s="106">
        <v>16.75</v>
      </c>
      <c r="H722" s="84" t="s">
        <v>86</v>
      </c>
      <c r="I722" s="78"/>
    </row>
    <row r="723" spans="1:9" s="76" customFormat="1" ht="12" customHeight="1">
      <c r="A723" s="8" t="str">
        <f>INDEX(master1!$A$10:$A$24,MATCH('KSB1 - Postings'!E723,master1!$C$10:$C$24,0))</f>
        <v>MAINTE</v>
      </c>
      <c r="B723" s="9" t="str">
        <f>VLOOKUP(E723,master1!$C$9:$E$24,3,0)</f>
        <v>Joaquin P</v>
      </c>
      <c r="C723" s="8" t="str">
        <f>VLOOKUP(F723,master2!$B$1:$C$24,2,0)</f>
        <v>SPARE PARTS</v>
      </c>
      <c r="D723" s="77">
        <v>1</v>
      </c>
      <c r="E723" s="79" t="s">
        <v>55</v>
      </c>
      <c r="F723" s="85" t="s">
        <v>136</v>
      </c>
      <c r="G723" s="106">
        <v>15.95</v>
      </c>
      <c r="H723" s="84" t="s">
        <v>86</v>
      </c>
      <c r="I723" s="78"/>
    </row>
    <row r="724" spans="1:9" s="76" customFormat="1" ht="12" customHeight="1">
      <c r="A724" s="8" t="str">
        <f>INDEX(master1!$A$10:$A$24,MATCH('KSB1 - Postings'!E724,master1!$C$10:$C$24,0))</f>
        <v>MAINTE</v>
      </c>
      <c r="B724" s="9" t="str">
        <f>VLOOKUP(E724,master1!$C$9:$E$24,3,0)</f>
        <v>Joaquin P</v>
      </c>
      <c r="C724" s="8" t="str">
        <f>VLOOKUP(F724,master2!$B$1:$C$24,2,0)</f>
        <v>SPARE PARTS</v>
      </c>
      <c r="D724" s="77">
        <v>1</v>
      </c>
      <c r="E724" s="79" t="s">
        <v>55</v>
      </c>
      <c r="F724" s="85" t="s">
        <v>136</v>
      </c>
      <c r="G724" s="106">
        <v>142</v>
      </c>
      <c r="H724" s="84" t="s">
        <v>86</v>
      </c>
      <c r="I724" s="78"/>
    </row>
    <row r="725" spans="1:9" s="76" customFormat="1" ht="12" customHeight="1">
      <c r="A725" s="8" t="str">
        <f>INDEX(master1!$A$10:$A$24,MATCH('KSB1 - Postings'!E725,master1!$C$10:$C$24,0))</f>
        <v>MAINTE</v>
      </c>
      <c r="B725" s="9" t="str">
        <f>VLOOKUP(E725,master1!$C$9:$E$24,3,0)</f>
        <v>Joaquin P</v>
      </c>
      <c r="C725" s="8" t="str">
        <f>VLOOKUP(F725,master2!$B$1:$C$24,2,0)</f>
        <v>SPARE PARTS</v>
      </c>
      <c r="D725" s="77">
        <v>1</v>
      </c>
      <c r="E725" s="79" t="s">
        <v>55</v>
      </c>
      <c r="F725" s="85" t="s">
        <v>136</v>
      </c>
      <c r="G725" s="106">
        <v>37.375</v>
      </c>
      <c r="H725" s="84" t="s">
        <v>86</v>
      </c>
      <c r="I725" s="78"/>
    </row>
    <row r="726" spans="1:9" s="76" customFormat="1" ht="12" customHeight="1">
      <c r="A726" s="8" t="str">
        <f>INDEX(master1!$A$10:$A$24,MATCH('KSB1 - Postings'!E726,master1!$C$10:$C$24,0))</f>
        <v>MAINTE</v>
      </c>
      <c r="B726" s="9" t="str">
        <f>VLOOKUP(E726,master1!$C$9:$E$24,3,0)</f>
        <v>Joaquin P</v>
      </c>
      <c r="C726" s="8" t="str">
        <f>VLOOKUP(F726,master2!$B$1:$C$24,2,0)</f>
        <v>SPARE PARTS</v>
      </c>
      <c r="D726" s="77">
        <v>1</v>
      </c>
      <c r="E726" s="79" t="s">
        <v>55</v>
      </c>
      <c r="F726" s="85" t="s">
        <v>136</v>
      </c>
      <c r="G726" s="106">
        <v>17.149999999999999</v>
      </c>
      <c r="H726" s="84" t="s">
        <v>86</v>
      </c>
      <c r="I726" s="78"/>
    </row>
    <row r="727" spans="1:9" s="76" customFormat="1" ht="12" customHeight="1">
      <c r="A727" s="8" t="str">
        <f>INDEX(master1!$A$10:$A$24,MATCH('KSB1 - Postings'!E727,master1!$C$10:$C$24,0))</f>
        <v>MAINTE</v>
      </c>
      <c r="B727" s="9" t="str">
        <f>VLOOKUP(E727,master1!$C$9:$E$24,3,0)</f>
        <v>Joaquin P</v>
      </c>
      <c r="C727" s="8" t="str">
        <f>VLOOKUP(F727,master2!$B$1:$C$24,2,0)</f>
        <v>SPARE PARTS</v>
      </c>
      <c r="D727" s="77">
        <v>1</v>
      </c>
      <c r="E727" s="79" t="s">
        <v>55</v>
      </c>
      <c r="F727" s="85" t="s">
        <v>136</v>
      </c>
      <c r="G727" s="106">
        <v>45.8</v>
      </c>
      <c r="H727" s="84" t="s">
        <v>86</v>
      </c>
      <c r="I727" s="78"/>
    </row>
    <row r="728" spans="1:9" s="76" customFormat="1" ht="12" customHeight="1">
      <c r="A728" s="8" t="str">
        <f>INDEX(master1!$A$10:$A$24,MATCH('KSB1 - Postings'!E728,master1!$C$10:$C$24,0))</f>
        <v>MAINTE</v>
      </c>
      <c r="B728" s="9" t="str">
        <f>VLOOKUP(E728,master1!$C$9:$E$24,3,0)</f>
        <v>Joaquin P</v>
      </c>
      <c r="C728" s="8" t="str">
        <f>VLOOKUP(F728,master2!$B$1:$C$24,2,0)</f>
        <v>SPARE PARTS</v>
      </c>
      <c r="D728" s="77">
        <v>1</v>
      </c>
      <c r="E728" s="79" t="s">
        <v>55</v>
      </c>
      <c r="F728" s="85" t="s">
        <v>136</v>
      </c>
      <c r="G728" s="106">
        <v>274.08</v>
      </c>
      <c r="H728" s="84" t="s">
        <v>86</v>
      </c>
      <c r="I728" s="78"/>
    </row>
    <row r="729" spans="1:9" s="76" customFormat="1" ht="12" customHeight="1">
      <c r="A729" s="8" t="str">
        <f>INDEX(master1!$A$10:$A$24,MATCH('KSB1 - Postings'!E729,master1!$C$10:$C$24,0))</f>
        <v>MAINTE</v>
      </c>
      <c r="B729" s="9" t="str">
        <f>VLOOKUP(E729,master1!$C$9:$E$24,3,0)</f>
        <v>Joaquin P</v>
      </c>
      <c r="C729" s="8" t="str">
        <f>VLOOKUP(F729,master2!$B$1:$C$24,2,0)</f>
        <v>SPARE PARTS</v>
      </c>
      <c r="D729" s="80">
        <v>1</v>
      </c>
      <c r="E729" s="79" t="s">
        <v>55</v>
      </c>
      <c r="F729" s="85" t="s">
        <v>136</v>
      </c>
      <c r="G729" s="106">
        <v>189.12</v>
      </c>
      <c r="H729" s="84" t="s">
        <v>86</v>
      </c>
      <c r="I729" s="81"/>
    </row>
    <row r="730" spans="1:9" s="76" customFormat="1" ht="12" customHeight="1">
      <c r="A730" s="8" t="str">
        <f>INDEX(master1!$A$10:$A$24,MATCH('KSB1 - Postings'!E730,master1!$C$10:$C$24,0))</f>
        <v>MAINTE</v>
      </c>
      <c r="B730" s="9" t="str">
        <f>VLOOKUP(E730,master1!$C$9:$E$24,3,0)</f>
        <v>Joaquin P</v>
      </c>
      <c r="C730" s="8" t="str">
        <f>VLOOKUP(F730,master2!$B$1:$C$24,2,0)</f>
        <v>SPARE PARTS</v>
      </c>
      <c r="D730" s="80">
        <v>1</v>
      </c>
      <c r="E730" s="79" t="s">
        <v>55</v>
      </c>
      <c r="F730" s="85" t="s">
        <v>136</v>
      </c>
      <c r="G730" s="106">
        <v>191.17</v>
      </c>
      <c r="H730" s="84" t="s">
        <v>86</v>
      </c>
      <c r="I730" s="81"/>
    </row>
    <row r="731" spans="1:9" s="76" customFormat="1" ht="12" customHeight="1">
      <c r="A731" s="8" t="str">
        <f>INDEX(master1!$A$10:$A$24,MATCH('KSB1 - Postings'!E731,master1!$C$10:$C$24,0))</f>
        <v>MAINTE</v>
      </c>
      <c r="B731" s="9" t="str">
        <f>VLOOKUP(E731,master1!$C$9:$E$24,3,0)</f>
        <v>Joaquin P</v>
      </c>
      <c r="C731" s="8" t="str">
        <f>VLOOKUP(F731,master2!$B$1:$C$24,2,0)</f>
        <v>SPARE PARTS</v>
      </c>
      <c r="D731" s="80">
        <v>1</v>
      </c>
      <c r="E731" s="79" t="s">
        <v>55</v>
      </c>
      <c r="F731" s="85" t="s">
        <v>136</v>
      </c>
      <c r="G731" s="106">
        <v>327.45</v>
      </c>
      <c r="H731" s="84" t="s">
        <v>86</v>
      </c>
      <c r="I731" s="81"/>
    </row>
    <row r="732" spans="1:9" s="76" customFormat="1" ht="12" customHeight="1">
      <c r="A732" s="8" t="str">
        <f>INDEX(master1!$A$10:$A$24,MATCH('KSB1 - Postings'!E732,master1!$C$10:$C$24,0))</f>
        <v>MAINTE</v>
      </c>
      <c r="B732" s="9" t="str">
        <f>VLOOKUP(E732,master1!$C$9:$E$24,3,0)</f>
        <v>Joaquin P</v>
      </c>
      <c r="C732" s="8" t="str">
        <f>VLOOKUP(F732,master2!$B$1:$C$24,2,0)</f>
        <v>SPARE PARTS</v>
      </c>
      <c r="D732" s="80">
        <v>1</v>
      </c>
      <c r="E732" s="79" t="s">
        <v>55</v>
      </c>
      <c r="F732" s="85" t="s">
        <v>136</v>
      </c>
      <c r="G732" s="106">
        <v>151.47</v>
      </c>
      <c r="H732" s="84" t="s">
        <v>86</v>
      </c>
      <c r="I732" s="81"/>
    </row>
    <row r="733" spans="1:9" s="76" customFormat="1" ht="12" customHeight="1">
      <c r="A733" s="8" t="str">
        <f>INDEX(master1!$A$10:$A$24,MATCH('KSB1 - Postings'!E733,master1!$C$10:$C$24,0))</f>
        <v>MAINTE</v>
      </c>
      <c r="B733" s="9" t="str">
        <f>VLOOKUP(E733,master1!$C$9:$E$24,3,0)</f>
        <v>Joaquin P</v>
      </c>
      <c r="C733" s="8" t="str">
        <f>VLOOKUP(F733,master2!$B$1:$C$24,2,0)</f>
        <v>SPARE PARTS</v>
      </c>
      <c r="D733" s="80">
        <v>1</v>
      </c>
      <c r="E733" s="79" t="s">
        <v>55</v>
      </c>
      <c r="F733" s="85" t="s">
        <v>136</v>
      </c>
      <c r="G733" s="106">
        <v>323.19499999999999</v>
      </c>
      <c r="H733" s="84" t="s">
        <v>86</v>
      </c>
      <c r="I733" s="81"/>
    </row>
    <row r="734" spans="1:9" s="76" customFormat="1" ht="12" customHeight="1">
      <c r="A734" s="8" t="str">
        <f>INDEX(master1!$A$10:$A$24,MATCH('KSB1 - Postings'!E734,master1!$C$10:$C$24,0))</f>
        <v>MAINTE</v>
      </c>
      <c r="B734" s="9" t="str">
        <f>VLOOKUP(E734,master1!$C$9:$E$24,3,0)</f>
        <v>Joaquin P</v>
      </c>
      <c r="C734" s="8" t="str">
        <f>VLOOKUP(F734,master2!$B$1:$C$24,2,0)</f>
        <v>SPARE PARTS</v>
      </c>
      <c r="D734" s="80">
        <v>1</v>
      </c>
      <c r="E734" s="79" t="s">
        <v>55</v>
      </c>
      <c r="F734" s="85" t="s">
        <v>136</v>
      </c>
      <c r="G734" s="106">
        <v>109.02</v>
      </c>
      <c r="H734" s="84" t="s">
        <v>86</v>
      </c>
      <c r="I734" s="81"/>
    </row>
    <row r="735" spans="1:9" s="76" customFormat="1" ht="12" customHeight="1">
      <c r="A735" s="8" t="str">
        <f>INDEX(master1!$A$10:$A$24,MATCH('KSB1 - Postings'!E735,master1!$C$10:$C$24,0))</f>
        <v>MAINTE</v>
      </c>
      <c r="B735" s="9" t="str">
        <f>VLOOKUP(E735,master1!$C$9:$E$24,3,0)</f>
        <v>Joaquin P</v>
      </c>
      <c r="C735" s="8" t="str">
        <f>VLOOKUP(F735,master2!$B$1:$C$24,2,0)</f>
        <v>SPARE PARTS</v>
      </c>
      <c r="D735" s="80">
        <v>1</v>
      </c>
      <c r="E735" s="79" t="s">
        <v>55</v>
      </c>
      <c r="F735" s="85" t="s">
        <v>136</v>
      </c>
      <c r="G735" s="106">
        <v>799.56500000000005</v>
      </c>
      <c r="H735" s="84" t="s">
        <v>86</v>
      </c>
      <c r="I735" s="81"/>
    </row>
    <row r="736" spans="1:9" s="76" customFormat="1" ht="12" customHeight="1">
      <c r="A736" s="8" t="str">
        <f>INDEX(master1!$A$10:$A$24,MATCH('KSB1 - Postings'!E736,master1!$C$10:$C$24,0))</f>
        <v>MAINTE</v>
      </c>
      <c r="B736" s="9" t="str">
        <f>VLOOKUP(E736,master1!$C$9:$E$24,3,0)</f>
        <v>Joaquin P</v>
      </c>
      <c r="C736" s="8" t="str">
        <f>VLOOKUP(F736,master2!$B$1:$C$24,2,0)</f>
        <v>SPARE PARTS</v>
      </c>
      <c r="D736" s="80">
        <v>1</v>
      </c>
      <c r="E736" s="79" t="s">
        <v>55</v>
      </c>
      <c r="F736" s="85" t="s">
        <v>136</v>
      </c>
      <c r="G736" s="106">
        <v>321.91500000000002</v>
      </c>
      <c r="H736" s="84" t="s">
        <v>86</v>
      </c>
      <c r="I736" s="81"/>
    </row>
    <row r="737" spans="1:9" s="76" customFormat="1" ht="12" customHeight="1">
      <c r="A737" s="8" t="str">
        <f>INDEX(master1!$A$10:$A$24,MATCH('KSB1 - Postings'!E737,master1!$C$10:$C$24,0))</f>
        <v>MAINTE</v>
      </c>
      <c r="B737" s="9" t="str">
        <f>VLOOKUP(E737,master1!$C$9:$E$24,3,0)</f>
        <v>Joaquin P</v>
      </c>
      <c r="C737" s="8" t="str">
        <f>VLOOKUP(F737,master2!$B$1:$C$24,2,0)</f>
        <v>SPARE PARTS</v>
      </c>
      <c r="D737" s="80">
        <v>1</v>
      </c>
      <c r="E737" s="79" t="s">
        <v>55</v>
      </c>
      <c r="F737" s="85" t="s">
        <v>136</v>
      </c>
      <c r="G737" s="106">
        <v>252.5</v>
      </c>
      <c r="H737" s="84" t="s">
        <v>86</v>
      </c>
      <c r="I737" s="81"/>
    </row>
    <row r="738" spans="1:9" s="76" customFormat="1" ht="12" customHeight="1">
      <c r="A738" s="8" t="str">
        <f>INDEX(master1!$A$10:$A$24,MATCH('KSB1 - Postings'!E738,master1!$C$10:$C$24,0))</f>
        <v>MAINTE</v>
      </c>
      <c r="B738" s="9" t="str">
        <f>VLOOKUP(E738,master1!$C$9:$E$24,3,0)</f>
        <v>Joaquin P</v>
      </c>
      <c r="C738" s="8" t="str">
        <f>VLOOKUP(F738,master2!$B$1:$C$24,2,0)</f>
        <v>SPARE PARTS</v>
      </c>
      <c r="D738" s="80">
        <v>1</v>
      </c>
      <c r="E738" s="79" t="s">
        <v>55</v>
      </c>
      <c r="F738" s="85" t="s">
        <v>136</v>
      </c>
      <c r="G738" s="106">
        <v>100.08</v>
      </c>
      <c r="H738" s="84" t="s">
        <v>86</v>
      </c>
      <c r="I738" s="81"/>
    </row>
    <row r="739" spans="1:9" s="76" customFormat="1" ht="12" customHeight="1">
      <c r="A739" s="8" t="str">
        <f>INDEX(master1!$A$10:$A$24,MATCH('KSB1 - Postings'!E739,master1!$C$10:$C$24,0))</f>
        <v>MAINTE</v>
      </c>
      <c r="B739" s="9" t="str">
        <f>VLOOKUP(E739,master1!$C$9:$E$24,3,0)</f>
        <v>Joaquin P</v>
      </c>
      <c r="C739" s="8" t="str">
        <f>VLOOKUP(F739,master2!$B$1:$C$24,2,0)</f>
        <v>SPARE PARTS</v>
      </c>
      <c r="D739" s="80">
        <v>1</v>
      </c>
      <c r="E739" s="79" t="s">
        <v>55</v>
      </c>
      <c r="F739" s="85" t="s">
        <v>136</v>
      </c>
      <c r="G739" s="106">
        <v>21.21</v>
      </c>
      <c r="H739" s="84" t="s">
        <v>86</v>
      </c>
      <c r="I739" s="81"/>
    </row>
    <row r="740" spans="1:9" s="76" customFormat="1" ht="12" customHeight="1">
      <c r="A740" s="8" t="str">
        <f>INDEX(master1!$A$10:$A$24,MATCH('KSB1 - Postings'!E740,master1!$C$10:$C$24,0))</f>
        <v>MAINTE</v>
      </c>
      <c r="B740" s="9" t="str">
        <f>VLOOKUP(E740,master1!$C$9:$E$24,3,0)</f>
        <v>Joaquin P</v>
      </c>
      <c r="C740" s="8" t="str">
        <f>VLOOKUP(F740,master2!$B$1:$C$24,2,0)</f>
        <v>SPARE PARTS</v>
      </c>
      <c r="D740" s="80">
        <v>1</v>
      </c>
      <c r="E740" s="79" t="s">
        <v>55</v>
      </c>
      <c r="F740" s="85" t="s">
        <v>136</v>
      </c>
      <c r="G740" s="106">
        <v>386.22</v>
      </c>
      <c r="H740" s="84" t="s">
        <v>86</v>
      </c>
      <c r="I740" s="81"/>
    </row>
    <row r="741" spans="1:9" s="76" customFormat="1" ht="12" customHeight="1">
      <c r="A741" s="8" t="str">
        <f>INDEX(master1!$A$10:$A$24,MATCH('KSB1 - Postings'!E741,master1!$C$10:$C$24,0))</f>
        <v>MAINTE</v>
      </c>
      <c r="B741" s="9" t="str">
        <f>VLOOKUP(E741,master1!$C$9:$E$24,3,0)</f>
        <v>Joaquin P</v>
      </c>
      <c r="C741" s="8" t="str">
        <f>VLOOKUP(F741,master2!$B$1:$C$24,2,0)</f>
        <v>SPARE PARTS</v>
      </c>
      <c r="D741" s="80">
        <v>1</v>
      </c>
      <c r="E741" s="79" t="s">
        <v>55</v>
      </c>
      <c r="F741" s="85" t="s">
        <v>136</v>
      </c>
      <c r="G741" s="106">
        <v>9.5</v>
      </c>
      <c r="H741" s="84" t="s">
        <v>86</v>
      </c>
      <c r="I741" s="81"/>
    </row>
    <row r="742" spans="1:9" s="76" customFormat="1" ht="12" customHeight="1">
      <c r="A742" s="8" t="str">
        <f>INDEX(master1!$A$10:$A$24,MATCH('KSB1 - Postings'!E742,master1!$C$10:$C$24,0))</f>
        <v>MAINTE</v>
      </c>
      <c r="B742" s="9" t="str">
        <f>VLOOKUP(E742,master1!$C$9:$E$24,3,0)</f>
        <v>Joaquin P</v>
      </c>
      <c r="C742" s="8" t="str">
        <f>VLOOKUP(F742,master2!$B$1:$C$24,2,0)</f>
        <v>SPARE PARTS</v>
      </c>
      <c r="D742" s="80">
        <v>1</v>
      </c>
      <c r="E742" s="79" t="s">
        <v>55</v>
      </c>
      <c r="F742" s="85" t="s">
        <v>136</v>
      </c>
      <c r="G742" s="106">
        <v>160.96</v>
      </c>
      <c r="H742" s="84" t="s">
        <v>86</v>
      </c>
      <c r="I742" s="81"/>
    </row>
    <row r="743" spans="1:9" s="76" customFormat="1" ht="12" customHeight="1">
      <c r="A743" s="8" t="str">
        <f>INDEX(master1!$A$10:$A$24,MATCH('KSB1 - Postings'!E743,master1!$C$10:$C$24,0))</f>
        <v>MAINTE</v>
      </c>
      <c r="B743" s="9" t="str">
        <f>VLOOKUP(E743,master1!$C$9:$E$24,3,0)</f>
        <v>Joaquin P</v>
      </c>
      <c r="C743" s="8" t="str">
        <f>VLOOKUP(F743,master2!$B$1:$C$24,2,0)</f>
        <v>SPARE PARTS</v>
      </c>
      <c r="D743" s="80">
        <v>1</v>
      </c>
      <c r="E743" s="79" t="s">
        <v>55</v>
      </c>
      <c r="F743" s="85" t="s">
        <v>136</v>
      </c>
      <c r="G743" s="106">
        <v>23.72</v>
      </c>
      <c r="H743" s="84" t="s">
        <v>86</v>
      </c>
      <c r="I743" s="81"/>
    </row>
    <row r="744" spans="1:9" s="76" customFormat="1" ht="12" customHeight="1">
      <c r="A744" s="8" t="str">
        <f>INDEX(master1!$A$10:$A$24,MATCH('KSB1 - Postings'!E744,master1!$C$10:$C$24,0))</f>
        <v>MAINTE</v>
      </c>
      <c r="B744" s="9" t="str">
        <f>VLOOKUP(E744,master1!$C$9:$E$24,3,0)</f>
        <v>Joaquin P</v>
      </c>
      <c r="C744" s="8" t="str">
        <f>VLOOKUP(F744,master2!$B$1:$C$24,2,0)</f>
        <v>SPARE PARTS</v>
      </c>
      <c r="D744" s="80">
        <v>1</v>
      </c>
      <c r="E744" s="79" t="s">
        <v>55</v>
      </c>
      <c r="F744" s="85" t="s">
        <v>136</v>
      </c>
      <c r="G744" s="106">
        <v>107.97499999999999</v>
      </c>
      <c r="H744" s="84" t="s">
        <v>86</v>
      </c>
      <c r="I744" s="81"/>
    </row>
    <row r="745" spans="1:9" s="76" customFormat="1" ht="12" customHeight="1">
      <c r="A745" s="8" t="str">
        <f>INDEX(master1!$A$10:$A$24,MATCH('KSB1 - Postings'!E745,master1!$C$10:$C$24,0))</f>
        <v>MAINTE</v>
      </c>
      <c r="B745" s="9" t="str">
        <f>VLOOKUP(E745,master1!$C$9:$E$24,3,0)</f>
        <v>Joaquin P</v>
      </c>
      <c r="C745" s="8" t="str">
        <f>VLOOKUP(F745,master2!$B$1:$C$24,2,0)</f>
        <v>SPARE PARTS</v>
      </c>
      <c r="D745" s="80">
        <v>1</v>
      </c>
      <c r="E745" s="79" t="s">
        <v>55</v>
      </c>
      <c r="F745" s="85" t="s">
        <v>136</v>
      </c>
      <c r="G745" s="106">
        <v>300.24</v>
      </c>
      <c r="H745" s="84" t="s">
        <v>86</v>
      </c>
      <c r="I745" s="81"/>
    </row>
    <row r="746" spans="1:9" s="76" customFormat="1" ht="12" customHeight="1">
      <c r="A746" s="8" t="str">
        <f>INDEX(master1!$A$10:$A$24,MATCH('KSB1 - Postings'!E746,master1!$C$10:$C$24,0))</f>
        <v>MAINTE</v>
      </c>
      <c r="B746" s="9" t="str">
        <f>VLOOKUP(E746,master1!$C$9:$E$24,3,0)</f>
        <v>Joaquin P</v>
      </c>
      <c r="C746" s="8" t="str">
        <f>VLOOKUP(F746,master2!$B$1:$C$24,2,0)</f>
        <v>SPARE PARTS</v>
      </c>
      <c r="D746" s="80">
        <v>1</v>
      </c>
      <c r="E746" s="79" t="s">
        <v>55</v>
      </c>
      <c r="F746" s="85" t="s">
        <v>136</v>
      </c>
      <c r="G746" s="106">
        <v>126.59</v>
      </c>
      <c r="H746" s="84" t="s">
        <v>86</v>
      </c>
      <c r="I746" s="81"/>
    </row>
    <row r="747" spans="1:9" s="76" customFormat="1" ht="12" customHeight="1">
      <c r="A747" s="8" t="str">
        <f>INDEX(master1!$A$10:$A$24,MATCH('KSB1 - Postings'!E747,master1!$C$10:$C$24,0))</f>
        <v>MAINTE</v>
      </c>
      <c r="B747" s="9" t="str">
        <f>VLOOKUP(E747,master1!$C$9:$E$24,3,0)</f>
        <v>Joaquin P</v>
      </c>
      <c r="C747" s="8" t="str">
        <f>VLOOKUP(F747,master2!$B$1:$C$24,2,0)</f>
        <v>SPARE PARTS</v>
      </c>
      <c r="D747" s="80">
        <v>1</v>
      </c>
      <c r="E747" s="79" t="s">
        <v>55</v>
      </c>
      <c r="F747" s="85" t="s">
        <v>136</v>
      </c>
      <c r="G747" s="106">
        <v>39.645000000000003</v>
      </c>
      <c r="H747" s="84" t="s">
        <v>86</v>
      </c>
      <c r="I747" s="81"/>
    </row>
    <row r="748" spans="1:9" s="76" customFormat="1" ht="12" customHeight="1">
      <c r="A748" s="8" t="str">
        <f>INDEX(master1!$A$10:$A$24,MATCH('KSB1 - Postings'!E748,master1!$C$10:$C$24,0))</f>
        <v>MAINTE</v>
      </c>
      <c r="B748" s="9" t="str">
        <f>VLOOKUP(E748,master1!$C$9:$E$24,3,0)</f>
        <v>Joaquin P</v>
      </c>
      <c r="C748" s="8" t="str">
        <f>VLOOKUP(F748,master2!$B$1:$C$24,2,0)</f>
        <v>SPARE PARTS</v>
      </c>
      <c r="D748" s="80">
        <v>1</v>
      </c>
      <c r="E748" s="79" t="s">
        <v>55</v>
      </c>
      <c r="F748" s="85" t="s">
        <v>136</v>
      </c>
      <c r="G748" s="106">
        <v>36.29</v>
      </c>
      <c r="H748" s="84" t="s">
        <v>86</v>
      </c>
      <c r="I748" s="81"/>
    </row>
    <row r="749" spans="1:9" s="76" customFormat="1" ht="12" customHeight="1">
      <c r="A749" s="8" t="str">
        <f>INDEX(master1!$A$10:$A$24,MATCH('KSB1 - Postings'!E749,master1!$C$10:$C$24,0))</f>
        <v>MAINTE</v>
      </c>
      <c r="B749" s="9" t="str">
        <f>VLOOKUP(E749,master1!$C$9:$E$24,3,0)</f>
        <v>Joaquin P</v>
      </c>
      <c r="C749" s="8" t="str">
        <f>VLOOKUP(F749,master2!$B$1:$C$24,2,0)</f>
        <v>SPARE PARTS</v>
      </c>
      <c r="D749" s="80">
        <v>1</v>
      </c>
      <c r="E749" s="79" t="s">
        <v>55</v>
      </c>
      <c r="F749" s="85" t="s">
        <v>136</v>
      </c>
      <c r="G749" s="106">
        <v>89.98</v>
      </c>
      <c r="H749" s="84" t="s">
        <v>86</v>
      </c>
      <c r="I749" s="81"/>
    </row>
    <row r="750" spans="1:9" s="76" customFormat="1" ht="12" customHeight="1">
      <c r="A750" s="8" t="str">
        <f>INDEX(master1!$A$10:$A$24,MATCH('KSB1 - Postings'!E750,master1!$C$10:$C$24,0))</f>
        <v>MAINTE</v>
      </c>
      <c r="B750" s="9" t="str">
        <f>VLOOKUP(E750,master1!$C$9:$E$24,3,0)</f>
        <v>Joaquin P</v>
      </c>
      <c r="C750" s="8" t="str">
        <f>VLOOKUP(F750,master2!$B$1:$C$24,2,0)</f>
        <v>SPARE PARTS</v>
      </c>
      <c r="D750" s="80">
        <v>1</v>
      </c>
      <c r="E750" s="79" t="s">
        <v>55</v>
      </c>
      <c r="F750" s="85" t="s">
        <v>136</v>
      </c>
      <c r="G750" s="106">
        <v>105.49</v>
      </c>
      <c r="H750" s="84" t="s">
        <v>86</v>
      </c>
      <c r="I750" s="81"/>
    </row>
    <row r="751" spans="1:9" s="76" customFormat="1" ht="12" customHeight="1">
      <c r="A751" s="8" t="str">
        <f>INDEX(master1!$A$10:$A$24,MATCH('KSB1 - Postings'!E751,master1!$C$10:$C$24,0))</f>
        <v>MAINTE</v>
      </c>
      <c r="B751" s="9" t="str">
        <f>VLOOKUP(E751,master1!$C$9:$E$24,3,0)</f>
        <v>Joaquin P</v>
      </c>
      <c r="C751" s="8" t="str">
        <f>VLOOKUP(F751,master2!$B$1:$C$24,2,0)</f>
        <v>SPARE PARTS</v>
      </c>
      <c r="D751" s="80">
        <v>1</v>
      </c>
      <c r="E751" s="79" t="s">
        <v>55</v>
      </c>
      <c r="F751" s="85" t="s">
        <v>136</v>
      </c>
      <c r="G751" s="106">
        <v>44.35</v>
      </c>
      <c r="H751" s="84" t="s">
        <v>86</v>
      </c>
      <c r="I751" s="81"/>
    </row>
    <row r="752" spans="1:9" s="76" customFormat="1" ht="12" customHeight="1">
      <c r="A752" s="8" t="str">
        <f>INDEX(master1!$A$10:$A$24,MATCH('KSB1 - Postings'!E752,master1!$C$10:$C$24,0))</f>
        <v>MAINTE</v>
      </c>
      <c r="B752" s="9" t="str">
        <f>VLOOKUP(E752,master1!$C$9:$E$24,3,0)</f>
        <v>Joaquin P</v>
      </c>
      <c r="C752" s="8" t="str">
        <f>VLOOKUP(F752,master2!$B$1:$C$24,2,0)</f>
        <v>SPARE PARTS</v>
      </c>
      <c r="D752" s="80">
        <v>1</v>
      </c>
      <c r="E752" s="79" t="s">
        <v>55</v>
      </c>
      <c r="F752" s="85" t="s">
        <v>136</v>
      </c>
      <c r="G752" s="106">
        <v>520.58000000000004</v>
      </c>
      <c r="H752" s="84" t="s">
        <v>86</v>
      </c>
      <c r="I752" s="81"/>
    </row>
    <row r="753" spans="1:9" s="76" customFormat="1" ht="12" customHeight="1">
      <c r="A753" s="8" t="str">
        <f>INDEX(master1!$A$10:$A$24,MATCH('KSB1 - Postings'!E753,master1!$C$10:$C$24,0))</f>
        <v>MAINTE</v>
      </c>
      <c r="B753" s="9" t="str">
        <f>VLOOKUP(E753,master1!$C$9:$E$24,3,0)</f>
        <v>Joaquin P</v>
      </c>
      <c r="C753" s="8" t="str">
        <f>VLOOKUP(F753,master2!$B$1:$C$24,2,0)</f>
        <v>SPARE PARTS</v>
      </c>
      <c r="D753" s="80">
        <v>1</v>
      </c>
      <c r="E753" s="79" t="s">
        <v>55</v>
      </c>
      <c r="F753" s="85" t="s">
        <v>136</v>
      </c>
      <c r="G753" s="106">
        <v>716.32500000000005</v>
      </c>
      <c r="H753" s="84" t="s">
        <v>86</v>
      </c>
      <c r="I753" s="81"/>
    </row>
    <row r="754" spans="1:9" s="76" customFormat="1" ht="12" customHeight="1">
      <c r="A754" s="8" t="str">
        <f>INDEX(master1!$A$10:$A$24,MATCH('KSB1 - Postings'!E754,master1!$C$10:$C$24,0))</f>
        <v>MAINTE</v>
      </c>
      <c r="B754" s="9" t="str">
        <f>VLOOKUP(E754,master1!$C$9:$E$24,3,0)</f>
        <v>Joaquin P</v>
      </c>
      <c r="C754" s="8" t="str">
        <f>VLOOKUP(F754,master2!$B$1:$C$24,2,0)</f>
        <v>SPARE PARTS</v>
      </c>
      <c r="D754" s="80">
        <v>1</v>
      </c>
      <c r="E754" s="79" t="s">
        <v>55</v>
      </c>
      <c r="F754" s="85" t="s">
        <v>136</v>
      </c>
      <c r="G754" s="106">
        <v>1195.355</v>
      </c>
      <c r="H754" s="84" t="s">
        <v>86</v>
      </c>
      <c r="I754" s="81"/>
    </row>
    <row r="755" spans="1:9" s="76" customFormat="1" ht="12" customHeight="1">
      <c r="A755" s="8" t="str">
        <f>INDEX(master1!$A$10:$A$24,MATCH('KSB1 - Postings'!E755,master1!$C$10:$C$24,0))</f>
        <v>MAINTE</v>
      </c>
      <c r="B755" s="9" t="str">
        <f>VLOOKUP(E755,master1!$C$9:$E$24,3,0)</f>
        <v>Joaquin P</v>
      </c>
      <c r="C755" s="8" t="str">
        <f>VLOOKUP(F755,master2!$B$1:$C$24,2,0)</f>
        <v>SPARE PARTS</v>
      </c>
      <c r="D755" s="80">
        <v>1</v>
      </c>
      <c r="E755" s="79" t="s">
        <v>55</v>
      </c>
      <c r="F755" s="85" t="s">
        <v>136</v>
      </c>
      <c r="G755" s="106">
        <v>118.47</v>
      </c>
      <c r="H755" s="84" t="s">
        <v>86</v>
      </c>
      <c r="I755" s="81"/>
    </row>
    <row r="756" spans="1:9" s="76" customFormat="1" ht="12" customHeight="1">
      <c r="A756" s="8" t="str">
        <f>INDEX(master1!$A$10:$A$24,MATCH('KSB1 - Postings'!E756,master1!$C$10:$C$24,0))</f>
        <v>MAINTE</v>
      </c>
      <c r="B756" s="9" t="str">
        <f>VLOOKUP(E756,master1!$C$9:$E$24,3,0)</f>
        <v>Joaquin P</v>
      </c>
      <c r="C756" s="8" t="str">
        <f>VLOOKUP(F756,master2!$B$1:$C$24,2,0)</f>
        <v>SPARE PARTS</v>
      </c>
      <c r="D756" s="80">
        <v>1</v>
      </c>
      <c r="E756" s="79" t="s">
        <v>55</v>
      </c>
      <c r="F756" s="85" t="s">
        <v>136</v>
      </c>
      <c r="G756" s="106">
        <v>39.9</v>
      </c>
      <c r="H756" s="84" t="s">
        <v>86</v>
      </c>
      <c r="I756" s="81"/>
    </row>
    <row r="757" spans="1:9" s="76" customFormat="1" ht="12" customHeight="1">
      <c r="A757" s="8" t="str">
        <f>INDEX(master1!$A$10:$A$24,MATCH('KSB1 - Postings'!E757,master1!$C$10:$C$24,0))</f>
        <v>MAINTE</v>
      </c>
      <c r="B757" s="9" t="str">
        <f>VLOOKUP(E757,master1!$C$9:$E$24,3,0)</f>
        <v>Joaquin P</v>
      </c>
      <c r="C757" s="8" t="str">
        <f>VLOOKUP(F757,master2!$B$1:$C$24,2,0)</f>
        <v>SPARE PARTS</v>
      </c>
      <c r="D757" s="80">
        <v>1</v>
      </c>
      <c r="E757" s="79" t="s">
        <v>55</v>
      </c>
      <c r="F757" s="85" t="s">
        <v>136</v>
      </c>
      <c r="G757" s="106">
        <v>98.9</v>
      </c>
      <c r="H757" s="84" t="s">
        <v>86</v>
      </c>
      <c r="I757" s="81"/>
    </row>
    <row r="758" spans="1:9" s="76" customFormat="1" ht="12" customHeight="1">
      <c r="A758" s="8" t="str">
        <f>INDEX(master1!$A$10:$A$24,MATCH('KSB1 - Postings'!E758,master1!$C$10:$C$24,0))</f>
        <v>MAINTE</v>
      </c>
      <c r="B758" s="9" t="str">
        <f>VLOOKUP(E758,master1!$C$9:$E$24,3,0)</f>
        <v>Joaquin P</v>
      </c>
      <c r="C758" s="8" t="str">
        <f>VLOOKUP(F758,master2!$B$1:$C$24,2,0)</f>
        <v>SPARE PARTS</v>
      </c>
      <c r="D758" s="80">
        <v>1</v>
      </c>
      <c r="E758" s="79" t="s">
        <v>55</v>
      </c>
      <c r="F758" s="85" t="s">
        <v>136</v>
      </c>
      <c r="G758" s="106">
        <v>89.98</v>
      </c>
      <c r="H758" s="84" t="s">
        <v>86</v>
      </c>
      <c r="I758" s="81"/>
    </row>
    <row r="759" spans="1:9" s="76" customFormat="1" ht="12" customHeight="1">
      <c r="A759" s="8" t="str">
        <f>INDEX(master1!$A$10:$A$24,MATCH('KSB1 - Postings'!E759,master1!$C$10:$C$24,0))</f>
        <v>MAINTE</v>
      </c>
      <c r="B759" s="9" t="str">
        <f>VLOOKUP(E759,master1!$C$9:$E$24,3,0)</f>
        <v>Joaquin P</v>
      </c>
      <c r="C759" s="8" t="str">
        <f>VLOOKUP(F759,master2!$B$1:$C$24,2,0)</f>
        <v>SPARE PARTS</v>
      </c>
      <c r="D759" s="80">
        <v>1</v>
      </c>
      <c r="E759" s="79" t="s">
        <v>55</v>
      </c>
      <c r="F759" s="85" t="s">
        <v>136</v>
      </c>
      <c r="G759" s="106">
        <v>400.32</v>
      </c>
      <c r="H759" s="84" t="s">
        <v>86</v>
      </c>
      <c r="I759" s="81"/>
    </row>
    <row r="760" spans="1:9" s="76" customFormat="1" ht="12" customHeight="1">
      <c r="A760" s="8" t="str">
        <f>INDEX(master1!$A$10:$A$24,MATCH('KSB1 - Postings'!E760,master1!$C$10:$C$24,0))</f>
        <v>MAINTE</v>
      </c>
      <c r="B760" s="9" t="str">
        <f>VLOOKUP(E760,master1!$C$9:$E$24,3,0)</f>
        <v>Joaquin P</v>
      </c>
      <c r="C760" s="8" t="str">
        <f>VLOOKUP(F760,master2!$B$1:$C$24,2,0)</f>
        <v>SPARE PARTS</v>
      </c>
      <c r="D760" s="80">
        <v>1</v>
      </c>
      <c r="E760" s="79" t="s">
        <v>55</v>
      </c>
      <c r="F760" s="85" t="s">
        <v>136</v>
      </c>
      <c r="G760" s="106">
        <v>105.49</v>
      </c>
      <c r="H760" s="84" t="s">
        <v>86</v>
      </c>
      <c r="I760" s="81"/>
    </row>
    <row r="761" spans="1:9" s="76" customFormat="1" ht="12" customHeight="1">
      <c r="A761" s="8" t="str">
        <f>INDEX(master1!$A$10:$A$24,MATCH('KSB1 - Postings'!E761,master1!$C$10:$C$24,0))</f>
        <v>MAINTE</v>
      </c>
      <c r="B761" s="9" t="str">
        <f>VLOOKUP(E761,master1!$C$9:$E$24,3,0)</f>
        <v>Joaquin P</v>
      </c>
      <c r="C761" s="8" t="str">
        <f>VLOOKUP(F761,master2!$B$1:$C$24,2,0)</f>
        <v>SPARE PARTS</v>
      </c>
      <c r="D761" s="80">
        <v>1</v>
      </c>
      <c r="E761" s="79" t="s">
        <v>55</v>
      </c>
      <c r="F761" s="85" t="s">
        <v>136</v>
      </c>
      <c r="G761" s="106">
        <v>558.85500000000002</v>
      </c>
      <c r="H761" s="84" t="s">
        <v>86</v>
      </c>
      <c r="I761" s="81"/>
    </row>
    <row r="762" spans="1:9" s="76" customFormat="1" ht="12" customHeight="1">
      <c r="A762" s="8" t="str">
        <f>INDEX(master1!$A$10:$A$24,MATCH('KSB1 - Postings'!E762,master1!$C$10:$C$24,0))</f>
        <v>MAINTE</v>
      </c>
      <c r="B762" s="9" t="str">
        <f>VLOOKUP(E762,master1!$C$9:$E$24,3,0)</f>
        <v>Joaquin P</v>
      </c>
      <c r="C762" s="8" t="str">
        <f>VLOOKUP(F762,master2!$B$1:$C$24,2,0)</f>
        <v>SPARE PARTS</v>
      </c>
      <c r="D762" s="80">
        <v>1</v>
      </c>
      <c r="E762" s="79" t="s">
        <v>55</v>
      </c>
      <c r="F762" s="85" t="s">
        <v>136</v>
      </c>
      <c r="G762" s="106">
        <v>17</v>
      </c>
      <c r="H762" s="84" t="s">
        <v>86</v>
      </c>
      <c r="I762" s="81"/>
    </row>
    <row r="763" spans="1:9" s="76" customFormat="1" ht="12" customHeight="1">
      <c r="A763" s="8" t="str">
        <f>INDEX(master1!$A$10:$A$24,MATCH('KSB1 - Postings'!E763,master1!$C$10:$C$24,0))</f>
        <v>MAINTE</v>
      </c>
      <c r="B763" s="9" t="str">
        <f>VLOOKUP(E763,master1!$C$9:$E$24,3,0)</f>
        <v>Joaquin P</v>
      </c>
      <c r="C763" s="8" t="str">
        <f>VLOOKUP(F763,master2!$B$1:$C$24,2,0)</f>
        <v>SPARE PARTS</v>
      </c>
      <c r="D763" s="80">
        <v>1</v>
      </c>
      <c r="E763" s="79" t="s">
        <v>55</v>
      </c>
      <c r="F763" s="85" t="s">
        <v>136</v>
      </c>
      <c r="G763" s="106">
        <v>62.87</v>
      </c>
      <c r="H763" s="84" t="s">
        <v>86</v>
      </c>
      <c r="I763" s="81"/>
    </row>
    <row r="764" spans="1:9" s="76" customFormat="1" ht="12" customHeight="1">
      <c r="A764" s="8" t="str">
        <f>INDEX(master1!$A$10:$A$24,MATCH('KSB1 - Postings'!E764,master1!$C$10:$C$24,0))</f>
        <v>MAINTE</v>
      </c>
      <c r="B764" s="9" t="str">
        <f>VLOOKUP(E764,master1!$C$9:$E$24,3,0)</f>
        <v>Joaquin P</v>
      </c>
      <c r="C764" s="8" t="str">
        <f>VLOOKUP(F764,master2!$B$1:$C$24,2,0)</f>
        <v>SPARE PARTS</v>
      </c>
      <c r="D764" s="80">
        <v>1</v>
      </c>
      <c r="E764" s="79" t="s">
        <v>55</v>
      </c>
      <c r="F764" s="85" t="s">
        <v>136</v>
      </c>
      <c r="G764" s="106">
        <v>160.95500000000001</v>
      </c>
      <c r="H764" s="84" t="s">
        <v>86</v>
      </c>
      <c r="I764" s="81"/>
    </row>
    <row r="765" spans="1:9" s="76" customFormat="1" ht="12" customHeight="1">
      <c r="A765" s="8" t="str">
        <f>INDEX(master1!$A$10:$A$24,MATCH('KSB1 - Postings'!E765,master1!$C$10:$C$24,0))</f>
        <v>MAINTE</v>
      </c>
      <c r="B765" s="9" t="str">
        <f>VLOOKUP(E765,master1!$C$9:$E$24,3,0)</f>
        <v>Joaquin P</v>
      </c>
      <c r="C765" s="8" t="str">
        <f>VLOOKUP(F765,master2!$B$1:$C$24,2,0)</f>
        <v>SPARE PARTS</v>
      </c>
      <c r="D765" s="80">
        <v>1</v>
      </c>
      <c r="E765" s="79" t="s">
        <v>55</v>
      </c>
      <c r="F765" s="85" t="s">
        <v>136</v>
      </c>
      <c r="G765" s="106">
        <v>252.495</v>
      </c>
      <c r="H765" s="84" t="s">
        <v>86</v>
      </c>
      <c r="I765" s="81"/>
    </row>
    <row r="766" spans="1:9" s="76" customFormat="1" ht="12" customHeight="1">
      <c r="A766" s="8" t="str">
        <f>INDEX(master1!$A$10:$A$24,MATCH('KSB1 - Postings'!E766,master1!$C$10:$C$24,0))</f>
        <v>MAINTE</v>
      </c>
      <c r="B766" s="9" t="str">
        <f>VLOOKUP(E766,master1!$C$9:$E$24,3,0)</f>
        <v>Joaquin P</v>
      </c>
      <c r="C766" s="8" t="str">
        <f>VLOOKUP(F766,master2!$B$1:$C$24,2,0)</f>
        <v>SPARE PARTS</v>
      </c>
      <c r="D766" s="80">
        <v>1</v>
      </c>
      <c r="E766" s="79" t="s">
        <v>55</v>
      </c>
      <c r="F766" s="85" t="s">
        <v>136</v>
      </c>
      <c r="G766" s="106">
        <v>166.815</v>
      </c>
      <c r="H766" s="84" t="s">
        <v>86</v>
      </c>
      <c r="I766" s="81"/>
    </row>
    <row r="767" spans="1:9" s="76" customFormat="1" ht="12" customHeight="1">
      <c r="A767" s="8" t="str">
        <f>INDEX(master1!$A$10:$A$24,MATCH('KSB1 - Postings'!E767,master1!$C$10:$C$24,0))</f>
        <v>MAINTE</v>
      </c>
      <c r="B767" s="9" t="str">
        <f>VLOOKUP(E767,master1!$C$9:$E$24,3,0)</f>
        <v>Joaquin P</v>
      </c>
      <c r="C767" s="8" t="str">
        <f>VLOOKUP(F767,master2!$B$1:$C$24,2,0)</f>
        <v>SPARE PARTS</v>
      </c>
      <c r="D767" s="80">
        <v>1</v>
      </c>
      <c r="E767" s="79" t="s">
        <v>55</v>
      </c>
      <c r="F767" s="85" t="s">
        <v>136</v>
      </c>
      <c r="G767" s="106">
        <v>25.625</v>
      </c>
      <c r="H767" s="84" t="s">
        <v>86</v>
      </c>
      <c r="I767" s="81"/>
    </row>
    <row r="768" spans="1:9" s="76" customFormat="1" ht="12" customHeight="1">
      <c r="A768" s="8" t="str">
        <f>INDEX(master1!$A$10:$A$24,MATCH('KSB1 - Postings'!E768,master1!$C$10:$C$24,0))</f>
        <v>MAINTE</v>
      </c>
      <c r="B768" s="9" t="str">
        <f>VLOOKUP(E768,master1!$C$9:$E$24,3,0)</f>
        <v>Joaquin P</v>
      </c>
      <c r="C768" s="8" t="str">
        <f>VLOOKUP(F768,master2!$B$1:$C$24,2,0)</f>
        <v>SPARE PARTS</v>
      </c>
      <c r="D768" s="80">
        <v>1</v>
      </c>
      <c r="E768" s="79" t="s">
        <v>55</v>
      </c>
      <c r="F768" s="85" t="s">
        <v>136</v>
      </c>
      <c r="G768" s="106">
        <v>4664.625</v>
      </c>
      <c r="H768" s="84" t="s">
        <v>86</v>
      </c>
      <c r="I768" s="81"/>
    </row>
    <row r="769" spans="1:9" s="76" customFormat="1" ht="12" customHeight="1">
      <c r="A769" s="8" t="str">
        <f>INDEX(master1!$A$10:$A$24,MATCH('KSB1 - Postings'!E769,master1!$C$10:$C$24,0))</f>
        <v>MAINTE</v>
      </c>
      <c r="B769" s="9" t="str">
        <f>VLOOKUP(E769,master1!$C$9:$E$24,3,0)</f>
        <v>Joaquin P</v>
      </c>
      <c r="C769" s="8" t="str">
        <f>VLOOKUP(F769,master2!$B$1:$C$24,2,0)</f>
        <v>SPARE PARTS</v>
      </c>
      <c r="D769" s="80">
        <v>1</v>
      </c>
      <c r="E769" s="79" t="s">
        <v>55</v>
      </c>
      <c r="F769" s="85" t="s">
        <v>136</v>
      </c>
      <c r="G769" s="106">
        <v>11.65</v>
      </c>
      <c r="H769" s="84" t="s">
        <v>86</v>
      </c>
      <c r="I769" s="81"/>
    </row>
    <row r="770" spans="1:9" s="76" customFormat="1" ht="12" customHeight="1">
      <c r="A770" s="8" t="str">
        <f>INDEX(master1!$A$10:$A$24,MATCH('KSB1 - Postings'!E770,master1!$C$10:$C$24,0))</f>
        <v>MAINTE</v>
      </c>
      <c r="B770" s="9" t="str">
        <f>VLOOKUP(E770,master1!$C$9:$E$24,3,0)</f>
        <v>Joaquin P</v>
      </c>
      <c r="C770" s="8" t="str">
        <f>VLOOKUP(F770,master2!$B$1:$C$24,2,0)</f>
        <v>SPARE PARTS</v>
      </c>
      <c r="D770" s="80">
        <v>1</v>
      </c>
      <c r="E770" s="79" t="s">
        <v>55</v>
      </c>
      <c r="F770" s="85" t="s">
        <v>136</v>
      </c>
      <c r="G770" s="106">
        <v>106.97</v>
      </c>
      <c r="H770" s="84" t="s">
        <v>86</v>
      </c>
      <c r="I770" s="81"/>
    </row>
    <row r="771" spans="1:9" s="76" customFormat="1" ht="12" customHeight="1">
      <c r="A771" s="8" t="str">
        <f>INDEX(master1!$A$10:$A$24,MATCH('KSB1 - Postings'!E771,master1!$C$10:$C$24,0))</f>
        <v>MAINTE</v>
      </c>
      <c r="B771" s="9" t="str">
        <f>VLOOKUP(E771,master1!$C$9:$E$24,3,0)</f>
        <v>Joaquin P</v>
      </c>
      <c r="C771" s="8" t="str">
        <f>VLOOKUP(F771,master2!$B$1:$C$24,2,0)</f>
        <v>SPARE PARTS</v>
      </c>
      <c r="D771" s="80">
        <v>1</v>
      </c>
      <c r="E771" s="79" t="s">
        <v>55</v>
      </c>
      <c r="F771" s="85" t="s">
        <v>136</v>
      </c>
      <c r="G771" s="106">
        <v>987.41</v>
      </c>
      <c r="H771" s="84" t="s">
        <v>86</v>
      </c>
      <c r="I771" s="81"/>
    </row>
    <row r="772" spans="1:9" s="76" customFormat="1" ht="12" customHeight="1">
      <c r="A772" s="8" t="str">
        <f>INDEX(master1!$A$10:$A$24,MATCH('KSB1 - Postings'!E772,master1!$C$10:$C$24,0))</f>
        <v>MAINTE</v>
      </c>
      <c r="B772" s="9" t="str">
        <f>VLOOKUP(E772,master1!$C$9:$E$24,3,0)</f>
        <v>Joaquin P</v>
      </c>
      <c r="C772" s="8" t="str">
        <f>VLOOKUP(F772,master2!$B$1:$C$24,2,0)</f>
        <v>SPARE PARTS</v>
      </c>
      <c r="D772" s="80">
        <v>1</v>
      </c>
      <c r="E772" s="79" t="s">
        <v>55</v>
      </c>
      <c r="F772" s="85" t="s">
        <v>136</v>
      </c>
      <c r="G772" s="106">
        <v>248.625</v>
      </c>
      <c r="H772" s="84" t="s">
        <v>86</v>
      </c>
      <c r="I772" s="81"/>
    </row>
    <row r="773" spans="1:9" s="76" customFormat="1" ht="12" customHeight="1">
      <c r="A773" s="8" t="str">
        <f>INDEX(master1!$A$10:$A$24,MATCH('KSB1 - Postings'!E773,master1!$C$10:$C$24,0))</f>
        <v>MAINTE</v>
      </c>
      <c r="B773" s="9" t="str">
        <f>VLOOKUP(E773,master1!$C$9:$E$24,3,0)</f>
        <v>Joaquin P</v>
      </c>
      <c r="C773" s="8" t="str">
        <f>VLOOKUP(F773,master2!$B$1:$C$24,2,0)</f>
        <v>SPARE PARTS</v>
      </c>
      <c r="D773" s="80">
        <v>1</v>
      </c>
      <c r="E773" s="79" t="s">
        <v>55</v>
      </c>
      <c r="F773" s="85" t="s">
        <v>136</v>
      </c>
      <c r="G773" s="106">
        <v>246.4</v>
      </c>
      <c r="H773" s="84" t="s">
        <v>86</v>
      </c>
      <c r="I773" s="81"/>
    </row>
    <row r="774" spans="1:9" s="76" customFormat="1" ht="12" customHeight="1">
      <c r="A774" s="8" t="str">
        <f>INDEX(master1!$A$10:$A$24,MATCH('KSB1 - Postings'!E774,master1!$C$10:$C$24,0))</f>
        <v>MAINTE</v>
      </c>
      <c r="B774" s="9" t="str">
        <f>VLOOKUP(E774,master1!$C$9:$E$24,3,0)</f>
        <v>Joaquin P</v>
      </c>
      <c r="C774" s="8" t="str">
        <f>VLOOKUP(F774,master2!$B$1:$C$24,2,0)</f>
        <v>SPARE PARTS</v>
      </c>
      <c r="D774" s="80">
        <v>1</v>
      </c>
      <c r="E774" s="79" t="s">
        <v>55</v>
      </c>
      <c r="F774" s="85" t="s">
        <v>136</v>
      </c>
      <c r="G774" s="106">
        <v>102.5</v>
      </c>
      <c r="H774" s="84" t="s">
        <v>86</v>
      </c>
      <c r="I774" s="81"/>
    </row>
    <row r="775" spans="1:9" s="76" customFormat="1" ht="12" customHeight="1">
      <c r="A775" s="8" t="str">
        <f>INDEX(master1!$A$10:$A$24,MATCH('KSB1 - Postings'!E775,master1!$C$10:$C$24,0))</f>
        <v>MAINTE</v>
      </c>
      <c r="B775" s="9" t="str">
        <f>VLOOKUP(E775,master1!$C$9:$E$24,3,0)</f>
        <v>Joaquin P</v>
      </c>
      <c r="C775" s="8" t="str">
        <f>VLOOKUP(F775,master2!$B$1:$C$24,2,0)</f>
        <v>SPARE PARTS</v>
      </c>
      <c r="D775" s="80">
        <v>1</v>
      </c>
      <c r="E775" s="79" t="s">
        <v>55</v>
      </c>
      <c r="F775" s="85" t="s">
        <v>136</v>
      </c>
      <c r="G775" s="106">
        <v>15.7</v>
      </c>
      <c r="H775" s="84" t="s">
        <v>86</v>
      </c>
      <c r="I775" s="81"/>
    </row>
    <row r="776" spans="1:9" s="76" customFormat="1" ht="12" customHeight="1">
      <c r="A776" s="8" t="str">
        <f>INDEX(master1!$A$10:$A$24,MATCH('KSB1 - Postings'!E776,master1!$C$10:$C$24,0))</f>
        <v>MAINTE</v>
      </c>
      <c r="B776" s="9" t="str">
        <f>VLOOKUP(E776,master1!$C$9:$E$24,3,0)</f>
        <v>Joaquin P</v>
      </c>
      <c r="C776" s="8" t="str">
        <f>VLOOKUP(F776,master2!$B$1:$C$24,2,0)</f>
        <v>SPARE PARTS</v>
      </c>
      <c r="D776" s="80">
        <v>1</v>
      </c>
      <c r="E776" s="79" t="s">
        <v>55</v>
      </c>
      <c r="F776" s="85" t="s">
        <v>136</v>
      </c>
      <c r="G776" s="106">
        <v>427.86500000000001</v>
      </c>
      <c r="H776" s="84" t="s">
        <v>86</v>
      </c>
      <c r="I776" s="81"/>
    </row>
    <row r="777" spans="1:9" s="76" customFormat="1" ht="12" customHeight="1">
      <c r="A777" s="8" t="str">
        <f>INDEX(master1!$A$10:$A$24,MATCH('KSB1 - Postings'!E777,master1!$C$10:$C$24,0))</f>
        <v>MAINTE</v>
      </c>
      <c r="B777" s="9" t="str">
        <f>VLOOKUP(E777,master1!$C$9:$E$24,3,0)</f>
        <v>Joaquin P</v>
      </c>
      <c r="C777" s="8" t="str">
        <f>VLOOKUP(F777,master2!$B$1:$C$24,2,0)</f>
        <v>SPARE PARTS</v>
      </c>
      <c r="D777" s="80">
        <v>1</v>
      </c>
      <c r="E777" s="79" t="s">
        <v>55</v>
      </c>
      <c r="F777" s="85" t="s">
        <v>136</v>
      </c>
      <c r="G777" s="106">
        <v>548.16</v>
      </c>
      <c r="H777" s="84" t="s">
        <v>86</v>
      </c>
      <c r="I777" s="81"/>
    </row>
    <row r="778" spans="1:9" s="76" customFormat="1" ht="12" customHeight="1">
      <c r="A778" s="8" t="str">
        <f>INDEX(master1!$A$10:$A$24,MATCH('KSB1 - Postings'!E778,master1!$C$10:$C$24,0))</f>
        <v>MAINTE</v>
      </c>
      <c r="B778" s="9" t="str">
        <f>VLOOKUP(E778,master1!$C$9:$E$24,3,0)</f>
        <v>Joaquin P</v>
      </c>
      <c r="C778" s="8" t="str">
        <f>VLOOKUP(F778,master2!$B$1:$C$24,2,0)</f>
        <v>SPARE PARTS</v>
      </c>
      <c r="D778" s="80">
        <v>1</v>
      </c>
      <c r="E778" s="79" t="s">
        <v>55</v>
      </c>
      <c r="F778" s="85" t="s">
        <v>136</v>
      </c>
      <c r="G778" s="106">
        <v>17</v>
      </c>
      <c r="H778" s="84" t="s">
        <v>86</v>
      </c>
      <c r="I778" s="81"/>
    </row>
    <row r="779" spans="1:9" s="76" customFormat="1" ht="12" customHeight="1">
      <c r="A779" s="8" t="str">
        <f>INDEX(master1!$A$10:$A$24,MATCH('KSB1 - Postings'!E779,master1!$C$10:$C$24,0))</f>
        <v>MAINTE</v>
      </c>
      <c r="B779" s="9" t="str">
        <f>VLOOKUP(E779,master1!$C$9:$E$24,3,0)</f>
        <v>Joaquin P</v>
      </c>
      <c r="C779" s="8" t="str">
        <f>VLOOKUP(F779,master2!$B$1:$C$24,2,0)</f>
        <v>SPARE PARTS</v>
      </c>
      <c r="D779" s="80">
        <v>1</v>
      </c>
      <c r="E779" s="79" t="s">
        <v>55</v>
      </c>
      <c r="F779" s="85" t="s">
        <v>136</v>
      </c>
      <c r="G779" s="106">
        <v>13.41</v>
      </c>
      <c r="H779" s="84" t="s">
        <v>86</v>
      </c>
      <c r="I779" s="81"/>
    </row>
    <row r="780" spans="1:9" s="76" customFormat="1" ht="12" customHeight="1">
      <c r="A780" s="8" t="str">
        <f>INDEX(master1!$A$10:$A$24,MATCH('KSB1 - Postings'!E780,master1!$C$10:$C$24,0))</f>
        <v>MAINTE</v>
      </c>
      <c r="B780" s="9" t="str">
        <f>VLOOKUP(E780,master1!$C$9:$E$24,3,0)</f>
        <v>Joaquin P</v>
      </c>
      <c r="C780" s="8" t="str">
        <f>VLOOKUP(F780,master2!$B$1:$C$24,2,0)</f>
        <v>SPARE PARTS</v>
      </c>
      <c r="D780" s="80">
        <v>1</v>
      </c>
      <c r="E780" s="79" t="s">
        <v>55</v>
      </c>
      <c r="F780" s="85" t="s">
        <v>136</v>
      </c>
      <c r="G780" s="106">
        <v>11.45</v>
      </c>
      <c r="H780" s="84" t="s">
        <v>86</v>
      </c>
      <c r="I780" s="81"/>
    </row>
    <row r="781" spans="1:9" s="76" customFormat="1" ht="12" customHeight="1">
      <c r="A781" s="8" t="str">
        <f>INDEX(master1!$A$10:$A$24,MATCH('KSB1 - Postings'!E781,master1!$C$10:$C$24,0))</f>
        <v>MAINTE</v>
      </c>
      <c r="B781" s="9" t="str">
        <f>VLOOKUP(E781,master1!$C$9:$E$24,3,0)</f>
        <v>Joaquin P</v>
      </c>
      <c r="C781" s="8" t="str">
        <f>VLOOKUP(F781,master2!$B$1:$C$24,2,0)</f>
        <v>SPARE PARTS</v>
      </c>
      <c r="D781" s="80">
        <v>1</v>
      </c>
      <c r="E781" s="79" t="s">
        <v>55</v>
      </c>
      <c r="F781" s="85" t="s">
        <v>136</v>
      </c>
      <c r="G781" s="106">
        <v>54.81</v>
      </c>
      <c r="H781" s="84" t="s">
        <v>86</v>
      </c>
      <c r="I781" s="81"/>
    </row>
    <row r="782" spans="1:9" s="76" customFormat="1" ht="12" customHeight="1">
      <c r="A782" s="8" t="str">
        <f>INDEX(master1!$A$10:$A$24,MATCH('KSB1 - Postings'!E782,master1!$C$10:$C$24,0))</f>
        <v>MAINTE</v>
      </c>
      <c r="B782" s="9" t="str">
        <f>VLOOKUP(E782,master1!$C$9:$E$24,3,0)</f>
        <v>Joaquin P</v>
      </c>
      <c r="C782" s="8" t="str">
        <f>VLOOKUP(F782,master2!$B$1:$C$24,2,0)</f>
        <v>SPARE PARTS</v>
      </c>
      <c r="D782" s="80">
        <v>1</v>
      </c>
      <c r="E782" s="79" t="s">
        <v>55</v>
      </c>
      <c r="F782" s="85" t="s">
        <v>136</v>
      </c>
      <c r="G782" s="106">
        <v>395.15</v>
      </c>
      <c r="H782" s="84" t="s">
        <v>86</v>
      </c>
      <c r="I782" s="81"/>
    </row>
    <row r="783" spans="1:9" s="76" customFormat="1" ht="12" customHeight="1">
      <c r="A783" s="8" t="str">
        <f>INDEX(master1!$A$10:$A$24,MATCH('KSB1 - Postings'!E783,master1!$C$10:$C$24,0))</f>
        <v>MAINTE</v>
      </c>
      <c r="B783" s="9" t="str">
        <f>VLOOKUP(E783,master1!$C$9:$E$24,3,0)</f>
        <v>Joaquin P</v>
      </c>
      <c r="C783" s="8" t="str">
        <f>VLOOKUP(F783,master2!$B$1:$C$24,2,0)</f>
        <v>SPARE PARTS</v>
      </c>
      <c r="D783" s="80">
        <v>1</v>
      </c>
      <c r="E783" s="79" t="s">
        <v>55</v>
      </c>
      <c r="F783" s="85" t="s">
        <v>136</v>
      </c>
      <c r="G783" s="106">
        <v>322.02</v>
      </c>
      <c r="H783" s="84" t="s">
        <v>86</v>
      </c>
      <c r="I783" s="81"/>
    </row>
    <row r="784" spans="1:9" s="76" customFormat="1" ht="12" customHeight="1">
      <c r="A784" s="8" t="str">
        <f>INDEX(master1!$A$10:$A$24,MATCH('KSB1 - Postings'!E784,master1!$C$10:$C$24,0))</f>
        <v>MAINTE</v>
      </c>
      <c r="B784" s="9" t="str">
        <f>VLOOKUP(E784,master1!$C$9:$E$24,3,0)</f>
        <v>Joaquin P</v>
      </c>
      <c r="C784" s="8" t="str">
        <f>VLOOKUP(F784,master2!$B$1:$C$24,2,0)</f>
        <v>SPARE PARTS</v>
      </c>
      <c r="D784" s="80">
        <v>1</v>
      </c>
      <c r="E784" s="79" t="s">
        <v>55</v>
      </c>
      <c r="F784" s="85" t="s">
        <v>136</v>
      </c>
      <c r="G784" s="106">
        <v>112.395</v>
      </c>
      <c r="H784" s="84" t="s">
        <v>86</v>
      </c>
      <c r="I784" s="81"/>
    </row>
    <row r="785" spans="1:9" s="76" customFormat="1" ht="12" customHeight="1">
      <c r="A785" s="8" t="str">
        <f>INDEX(master1!$A$10:$A$24,MATCH('KSB1 - Postings'!E785,master1!$C$10:$C$24,0))</f>
        <v>MAINTE</v>
      </c>
      <c r="B785" s="9" t="str">
        <f>VLOOKUP(E785,master1!$C$9:$E$24,3,0)</f>
        <v>Joaquin P</v>
      </c>
      <c r="C785" s="8" t="str">
        <f>VLOOKUP(F785,master2!$B$1:$C$24,2,0)</f>
        <v>SPARE PARTS</v>
      </c>
      <c r="D785" s="80">
        <v>1</v>
      </c>
      <c r="E785" s="79" t="s">
        <v>55</v>
      </c>
      <c r="F785" s="85" t="s">
        <v>136</v>
      </c>
      <c r="G785" s="106">
        <v>115.595</v>
      </c>
      <c r="H785" s="84" t="s">
        <v>86</v>
      </c>
      <c r="I785" s="81"/>
    </row>
    <row r="786" spans="1:9" s="76" customFormat="1" ht="12" customHeight="1">
      <c r="A786" s="8" t="str">
        <f>INDEX(master1!$A$10:$A$24,MATCH('KSB1 - Postings'!E786,master1!$C$10:$C$24,0))</f>
        <v>MAINTE</v>
      </c>
      <c r="B786" s="9" t="str">
        <f>VLOOKUP(E786,master1!$C$9:$E$24,3,0)</f>
        <v>Joaquin P</v>
      </c>
      <c r="C786" s="8" t="str">
        <f>VLOOKUP(F786,master2!$B$1:$C$24,2,0)</f>
        <v>SPARE PARTS</v>
      </c>
      <c r="D786" s="80">
        <v>1</v>
      </c>
      <c r="E786" s="79" t="s">
        <v>55</v>
      </c>
      <c r="F786" s="85" t="s">
        <v>136</v>
      </c>
      <c r="G786" s="106">
        <v>125.15</v>
      </c>
      <c r="H786" s="84" t="s">
        <v>86</v>
      </c>
      <c r="I786" s="81"/>
    </row>
    <row r="787" spans="1:9" s="76" customFormat="1" ht="12" customHeight="1">
      <c r="A787" s="8" t="str">
        <f>INDEX(master1!$A$10:$A$24,MATCH('KSB1 - Postings'!E787,master1!$C$10:$C$24,0))</f>
        <v>MAINTE</v>
      </c>
      <c r="B787" s="9" t="str">
        <f>VLOOKUP(E787,master1!$C$9:$E$24,3,0)</f>
        <v>Joaquin P</v>
      </c>
      <c r="C787" s="8" t="str">
        <f>VLOOKUP(F787,master2!$B$1:$C$24,2,0)</f>
        <v>SPARE PARTS</v>
      </c>
      <c r="D787" s="80">
        <v>1</v>
      </c>
      <c r="E787" s="79" t="s">
        <v>55</v>
      </c>
      <c r="F787" s="85" t="s">
        <v>136</v>
      </c>
      <c r="G787" s="106">
        <v>548.16</v>
      </c>
      <c r="H787" s="84" t="s">
        <v>86</v>
      </c>
      <c r="I787" s="81"/>
    </row>
    <row r="788" spans="1:9" s="76" customFormat="1" ht="12" customHeight="1">
      <c r="A788" s="8" t="str">
        <f>INDEX(master1!$A$10:$A$24,MATCH('KSB1 - Postings'!E788,master1!$C$10:$C$24,0))</f>
        <v>MAINTE</v>
      </c>
      <c r="B788" s="9" t="str">
        <f>VLOOKUP(E788,master1!$C$9:$E$24,3,0)</f>
        <v>Joaquin P</v>
      </c>
      <c r="C788" s="8" t="str">
        <f>VLOOKUP(F788,master2!$B$1:$C$24,2,0)</f>
        <v>SPARE PARTS</v>
      </c>
      <c r="D788" s="80">
        <v>1</v>
      </c>
      <c r="E788" s="79" t="s">
        <v>55</v>
      </c>
      <c r="F788" s="85" t="s">
        <v>136</v>
      </c>
      <c r="G788" s="106">
        <v>20.61</v>
      </c>
      <c r="H788" s="84" t="s">
        <v>86</v>
      </c>
      <c r="I788" s="81"/>
    </row>
    <row r="789" spans="1:9" s="76" customFormat="1" ht="12" customHeight="1">
      <c r="A789" s="8" t="str">
        <f>INDEX(master1!$A$10:$A$24,MATCH('KSB1 - Postings'!E789,master1!$C$10:$C$24,0))</f>
        <v>MAINTE</v>
      </c>
      <c r="B789" s="9" t="str">
        <f>VLOOKUP(E789,master1!$C$9:$E$24,3,0)</f>
        <v>Joaquin P</v>
      </c>
      <c r="C789" s="8" t="str">
        <f>VLOOKUP(F789,master2!$B$1:$C$24,2,0)</f>
        <v>SPARE PARTS</v>
      </c>
      <c r="D789" s="80">
        <v>1</v>
      </c>
      <c r="E789" s="79" t="s">
        <v>55</v>
      </c>
      <c r="F789" s="85" t="s">
        <v>136</v>
      </c>
      <c r="G789" s="106">
        <v>27.405000000000001</v>
      </c>
      <c r="H789" s="84" t="s">
        <v>86</v>
      </c>
      <c r="I789" s="81"/>
    </row>
    <row r="790" spans="1:9" s="76" customFormat="1" ht="12" customHeight="1">
      <c r="A790" s="8" t="str">
        <f>INDEX(master1!$A$10:$A$24,MATCH('KSB1 - Postings'!E790,master1!$C$10:$C$24,0))</f>
        <v>MAINTE</v>
      </c>
      <c r="B790" s="9" t="str">
        <f>VLOOKUP(E790,master1!$C$9:$E$24,3,0)</f>
        <v>Joaquin P</v>
      </c>
      <c r="C790" s="8" t="str">
        <f>VLOOKUP(F790,master2!$B$1:$C$24,2,0)</f>
        <v>SPARE PARTS</v>
      </c>
      <c r="D790" s="80">
        <v>1</v>
      </c>
      <c r="E790" s="79" t="s">
        <v>55</v>
      </c>
      <c r="F790" s="85" t="s">
        <v>136</v>
      </c>
      <c r="G790" s="106">
        <v>400.32</v>
      </c>
      <c r="H790" s="84" t="s">
        <v>86</v>
      </c>
      <c r="I790" s="81"/>
    </row>
    <row r="791" spans="1:9" s="76" customFormat="1" ht="12" customHeight="1">
      <c r="A791" s="8" t="str">
        <f>INDEX(master1!$A$10:$A$24,MATCH('KSB1 - Postings'!E791,master1!$C$10:$C$24,0))</f>
        <v>MAINTE</v>
      </c>
      <c r="B791" s="9" t="str">
        <f>VLOOKUP(E791,master1!$C$9:$E$24,3,0)</f>
        <v>Joaquin P</v>
      </c>
      <c r="C791" s="8" t="str">
        <f>VLOOKUP(F791,master2!$B$1:$C$24,2,0)</f>
        <v>SPARE PARTS</v>
      </c>
      <c r="D791" s="80">
        <v>1</v>
      </c>
      <c r="E791" s="79" t="s">
        <v>55</v>
      </c>
      <c r="F791" s="85" t="s">
        <v>136</v>
      </c>
      <c r="G791" s="106">
        <v>71.98</v>
      </c>
      <c r="H791" s="84" t="s">
        <v>86</v>
      </c>
      <c r="I791" s="81"/>
    </row>
    <row r="792" spans="1:9" s="76" customFormat="1" ht="12" customHeight="1">
      <c r="A792" s="8" t="str">
        <f>INDEX(master1!$A$10:$A$24,MATCH('KSB1 - Postings'!E792,master1!$C$10:$C$24,0))</f>
        <v>MAINTE</v>
      </c>
      <c r="B792" s="9" t="str">
        <f>VLOOKUP(E792,master1!$C$9:$E$24,3,0)</f>
        <v>Joaquin P</v>
      </c>
      <c r="C792" s="8" t="str">
        <f>VLOOKUP(F792,master2!$B$1:$C$24,2,0)</f>
        <v>SPARE PARTS</v>
      </c>
      <c r="D792" s="80">
        <v>1</v>
      </c>
      <c r="E792" s="79" t="s">
        <v>55</v>
      </c>
      <c r="F792" s="85" t="s">
        <v>136</v>
      </c>
      <c r="G792" s="106">
        <v>84.394999999999996</v>
      </c>
      <c r="H792" s="84" t="s">
        <v>86</v>
      </c>
      <c r="I792" s="81"/>
    </row>
    <row r="793" spans="1:9" s="76" customFormat="1" ht="12" customHeight="1">
      <c r="A793" s="8" t="str">
        <f>INDEX(master1!$A$10:$A$24,MATCH('KSB1 - Postings'!E793,master1!$C$10:$C$24,0))</f>
        <v>MAINTE</v>
      </c>
      <c r="B793" s="9" t="str">
        <f>VLOOKUP(E793,master1!$C$9:$E$24,3,0)</f>
        <v>Joaquin P</v>
      </c>
      <c r="C793" s="8" t="str">
        <f>VLOOKUP(F793,master2!$B$1:$C$24,2,0)</f>
        <v>SPARE PARTS</v>
      </c>
      <c r="D793" s="80">
        <v>1</v>
      </c>
      <c r="E793" s="79" t="s">
        <v>55</v>
      </c>
      <c r="F793" s="85" t="s">
        <v>136</v>
      </c>
      <c r="G793" s="106">
        <v>193.21</v>
      </c>
      <c r="H793" s="84" t="s">
        <v>86</v>
      </c>
      <c r="I793" s="81"/>
    </row>
    <row r="794" spans="1:9" s="76" customFormat="1" ht="12" customHeight="1">
      <c r="A794" s="8" t="str">
        <f>INDEX(master1!$A$10:$A$24,MATCH('KSB1 - Postings'!E794,master1!$C$10:$C$24,0))</f>
        <v>MAINTE</v>
      </c>
      <c r="B794" s="9" t="str">
        <f>VLOOKUP(E794,master1!$C$9:$E$24,3,0)</f>
        <v>Joaquin P</v>
      </c>
      <c r="C794" s="8" t="str">
        <f>VLOOKUP(F794,master2!$B$1:$C$24,2,0)</f>
        <v>SPARE PARTS</v>
      </c>
      <c r="D794" s="80">
        <v>1</v>
      </c>
      <c r="E794" s="79" t="s">
        <v>55</v>
      </c>
      <c r="F794" s="85" t="s">
        <v>136</v>
      </c>
      <c r="G794" s="106">
        <v>19.829999999999998</v>
      </c>
      <c r="H794" s="84" t="s">
        <v>86</v>
      </c>
      <c r="I794" s="81"/>
    </row>
    <row r="795" spans="1:9" s="76" customFormat="1" ht="12" customHeight="1">
      <c r="A795" s="8" t="str">
        <f>INDEX(master1!$A$10:$A$24,MATCH('KSB1 - Postings'!E795,master1!$C$10:$C$24,0))</f>
        <v>MAINTE</v>
      </c>
      <c r="B795" s="9" t="str">
        <f>VLOOKUP(E795,master1!$C$9:$E$24,3,0)</f>
        <v>Joaquin P</v>
      </c>
      <c r="C795" s="8" t="str">
        <f>VLOOKUP(F795,master2!$B$1:$C$24,2,0)</f>
        <v>SPARE PARTS</v>
      </c>
      <c r="D795" s="80">
        <v>1</v>
      </c>
      <c r="E795" s="79" t="s">
        <v>55</v>
      </c>
      <c r="F795" s="85" t="s">
        <v>136</v>
      </c>
      <c r="G795" s="106">
        <v>497.255</v>
      </c>
      <c r="H795" s="84" t="s">
        <v>86</v>
      </c>
      <c r="I795" s="81"/>
    </row>
    <row r="796" spans="1:9" s="76" customFormat="1" ht="12" customHeight="1">
      <c r="A796" s="8" t="str">
        <f>INDEX(master1!$A$10:$A$24,MATCH('KSB1 - Postings'!E796,master1!$C$10:$C$24,0))</f>
        <v>MAINTE</v>
      </c>
      <c r="B796" s="9" t="str">
        <f>VLOOKUP(E796,master1!$C$9:$E$24,3,0)</f>
        <v>Joaquin P</v>
      </c>
      <c r="C796" s="8" t="str">
        <f>VLOOKUP(F796,master2!$B$1:$C$24,2,0)</f>
        <v>SPARE PARTS</v>
      </c>
      <c r="D796" s="80">
        <v>1</v>
      </c>
      <c r="E796" s="79" t="s">
        <v>55</v>
      </c>
      <c r="F796" s="85" t="s">
        <v>136</v>
      </c>
      <c r="G796" s="106">
        <v>492.79500000000002</v>
      </c>
      <c r="H796" s="84" t="s">
        <v>86</v>
      </c>
      <c r="I796" s="81"/>
    </row>
    <row r="797" spans="1:9" s="76" customFormat="1" ht="12" customHeight="1">
      <c r="A797" s="8" t="str">
        <f>INDEX(master1!$A$10:$A$24,MATCH('KSB1 - Postings'!E797,master1!$C$10:$C$24,0))</f>
        <v>MAINTE</v>
      </c>
      <c r="B797" s="9" t="str">
        <f>VLOOKUP(E797,master1!$C$9:$E$24,3,0)</f>
        <v>Joaquin P</v>
      </c>
      <c r="C797" s="8" t="str">
        <f>VLOOKUP(F797,master2!$B$1:$C$24,2,0)</f>
        <v>SPARE PARTS</v>
      </c>
      <c r="D797" s="80">
        <v>1</v>
      </c>
      <c r="E797" s="79" t="s">
        <v>55</v>
      </c>
      <c r="F797" s="85" t="s">
        <v>136</v>
      </c>
      <c r="G797" s="106">
        <v>53</v>
      </c>
      <c r="H797" s="84" t="s">
        <v>86</v>
      </c>
      <c r="I797" s="81"/>
    </row>
    <row r="798" spans="1:9" s="76" customFormat="1" ht="12" customHeight="1">
      <c r="A798" s="8" t="str">
        <f>INDEX(master1!$A$10:$A$24,MATCH('KSB1 - Postings'!E798,master1!$C$10:$C$24,0))</f>
        <v>MAINTE</v>
      </c>
      <c r="B798" s="9" t="str">
        <f>VLOOKUP(E798,master1!$C$9:$E$24,3,0)</f>
        <v>Joaquin P</v>
      </c>
      <c r="C798" s="8" t="str">
        <f>VLOOKUP(F798,master2!$B$1:$C$24,2,0)</f>
        <v>SPARE PARTS</v>
      </c>
      <c r="D798" s="80">
        <v>1</v>
      </c>
      <c r="E798" s="79" t="s">
        <v>55</v>
      </c>
      <c r="F798" s="85" t="s">
        <v>136</v>
      </c>
      <c r="G798" s="106">
        <v>248.625</v>
      </c>
      <c r="H798" s="84" t="s">
        <v>86</v>
      </c>
      <c r="I798" s="81"/>
    </row>
    <row r="799" spans="1:9" s="76" customFormat="1" ht="12" customHeight="1">
      <c r="A799" s="8" t="str">
        <f>INDEX(master1!$A$10:$A$24,MATCH('KSB1 - Postings'!E799,master1!$C$10:$C$24,0))</f>
        <v>MAINTE</v>
      </c>
      <c r="B799" s="9" t="str">
        <f>VLOOKUP(E799,master1!$C$9:$E$24,3,0)</f>
        <v>Joaquin P</v>
      </c>
      <c r="C799" s="8" t="str">
        <f>VLOOKUP(F799,master2!$B$1:$C$24,2,0)</f>
        <v>SPARE PARTS</v>
      </c>
      <c r="D799" s="80">
        <v>1</v>
      </c>
      <c r="E799" s="79" t="s">
        <v>55</v>
      </c>
      <c r="F799" s="85" t="s">
        <v>136</v>
      </c>
      <c r="G799" s="106">
        <v>478.42500000000001</v>
      </c>
      <c r="H799" s="84" t="s">
        <v>86</v>
      </c>
      <c r="I799" s="81"/>
    </row>
    <row r="800" spans="1:9" s="76" customFormat="1" ht="12" customHeight="1">
      <c r="A800" s="8" t="str">
        <f>INDEX(master1!$A$10:$A$24,MATCH('KSB1 - Postings'!E800,master1!$C$10:$C$24,0))</f>
        <v>MAINTE</v>
      </c>
      <c r="B800" s="9" t="str">
        <f>VLOOKUP(E800,master1!$C$9:$E$24,3,0)</f>
        <v>Joaquin P</v>
      </c>
      <c r="C800" s="8" t="str">
        <f>VLOOKUP(F800,master2!$B$1:$C$24,2,0)</f>
        <v>SPARE PARTS</v>
      </c>
      <c r="D800" s="80">
        <v>1</v>
      </c>
      <c r="E800" s="79" t="s">
        <v>55</v>
      </c>
      <c r="F800" s="85" t="s">
        <v>136</v>
      </c>
      <c r="G800" s="106">
        <v>51</v>
      </c>
      <c r="H800" s="84" t="s">
        <v>86</v>
      </c>
      <c r="I800" s="81"/>
    </row>
    <row r="801" spans="1:9" s="76" customFormat="1" ht="12" customHeight="1">
      <c r="A801" s="8" t="str">
        <f>INDEX(master1!$A$10:$A$24,MATCH('KSB1 - Postings'!E801,master1!$C$10:$C$24,0))</f>
        <v>MAINTE</v>
      </c>
      <c r="B801" s="9" t="str">
        <f>VLOOKUP(E801,master1!$C$9:$E$24,3,0)</f>
        <v>Joaquin P</v>
      </c>
      <c r="C801" s="8" t="str">
        <f>VLOOKUP(F801,master2!$B$1:$C$24,2,0)</f>
        <v>REP &amp; MAINTENANCE SERVICES</v>
      </c>
      <c r="D801" s="80">
        <v>1</v>
      </c>
      <c r="E801" s="79" t="s">
        <v>55</v>
      </c>
      <c r="F801" s="85" t="s">
        <v>143</v>
      </c>
      <c r="G801" s="106">
        <v>1250</v>
      </c>
      <c r="H801" s="84" t="s">
        <v>86</v>
      </c>
      <c r="I801" s="81"/>
    </row>
    <row r="802" spans="1:9" s="76" customFormat="1" ht="12" customHeight="1">
      <c r="A802" s="8" t="str">
        <f>INDEX(master1!$A$10:$A$24,MATCH('KSB1 - Postings'!E802,master1!$C$10:$C$24,0))</f>
        <v>MAINTE</v>
      </c>
      <c r="B802" s="9" t="str">
        <f>VLOOKUP(E802,master1!$C$9:$E$24,3,0)</f>
        <v>Joaquin P</v>
      </c>
      <c r="C802" s="8" t="str">
        <f>VLOOKUP(F802,master2!$B$1:$C$24,2,0)</f>
        <v>SPARE PARTS</v>
      </c>
      <c r="D802" s="80">
        <v>1</v>
      </c>
      <c r="E802" s="79" t="s">
        <v>55</v>
      </c>
      <c r="F802" s="85" t="s">
        <v>136</v>
      </c>
      <c r="G802" s="106">
        <v>987.41</v>
      </c>
      <c r="H802" s="84" t="s">
        <v>86</v>
      </c>
      <c r="I802" s="81"/>
    </row>
    <row r="803" spans="1:9" s="76" customFormat="1" ht="12" customHeight="1">
      <c r="A803" s="8" t="str">
        <f>INDEX(master1!$A$10:$A$24,MATCH('KSB1 - Postings'!E803,master1!$C$10:$C$24,0))</f>
        <v>MAINTE</v>
      </c>
      <c r="B803" s="9" t="str">
        <f>VLOOKUP(E803,master1!$C$9:$E$24,3,0)</f>
        <v>Joaquin P</v>
      </c>
      <c r="C803" s="8" t="str">
        <f>VLOOKUP(F803,master2!$B$1:$C$24,2,0)</f>
        <v>SPARE PARTS</v>
      </c>
      <c r="D803" s="80">
        <v>1</v>
      </c>
      <c r="E803" s="79" t="s">
        <v>55</v>
      </c>
      <c r="F803" s="85" t="s">
        <v>136</v>
      </c>
      <c r="G803" s="106">
        <v>213.94499999999999</v>
      </c>
      <c r="H803" s="84" t="s">
        <v>86</v>
      </c>
      <c r="I803" s="81"/>
    </row>
    <row r="804" spans="1:9" s="76" customFormat="1" ht="12" customHeight="1">
      <c r="A804" s="8" t="str">
        <f>INDEX(master1!$A$10:$A$24,MATCH('KSB1 - Postings'!E804,master1!$C$10:$C$24,0))</f>
        <v>MAINTE</v>
      </c>
      <c r="B804" s="9" t="str">
        <f>VLOOKUP(E804,master1!$C$9:$E$24,3,0)</f>
        <v>Joaquin P</v>
      </c>
      <c r="C804" s="8" t="str">
        <f>VLOOKUP(F804,master2!$B$1:$C$24,2,0)</f>
        <v>SPARE PARTS</v>
      </c>
      <c r="D804" s="80">
        <v>1</v>
      </c>
      <c r="E804" s="79" t="s">
        <v>55</v>
      </c>
      <c r="F804" s="85" t="s">
        <v>136</v>
      </c>
      <c r="G804" s="106">
        <v>246.39500000000001</v>
      </c>
      <c r="H804" s="84" t="s">
        <v>86</v>
      </c>
      <c r="I804" s="81"/>
    </row>
    <row r="805" spans="1:9" s="76" customFormat="1" ht="12" customHeight="1">
      <c r="A805" s="8" t="str">
        <f>INDEX(master1!$A$10:$A$24,MATCH('KSB1 - Postings'!E805,master1!$C$10:$C$24,0))</f>
        <v>MAINTE</v>
      </c>
      <c r="B805" s="9" t="str">
        <f>VLOOKUP(E805,master1!$C$9:$E$24,3,0)</f>
        <v>Joaquin P</v>
      </c>
      <c r="C805" s="8" t="str">
        <f>VLOOKUP(F805,master2!$B$1:$C$24,2,0)</f>
        <v>SPARE PARTS</v>
      </c>
      <c r="D805" s="80">
        <v>1</v>
      </c>
      <c r="E805" s="79" t="s">
        <v>55</v>
      </c>
      <c r="F805" s="85" t="s">
        <v>136</v>
      </c>
      <c r="G805" s="106">
        <v>640.13</v>
      </c>
      <c r="H805" s="84" t="s">
        <v>86</v>
      </c>
      <c r="I805" s="81"/>
    </row>
    <row r="806" spans="1:9" s="76" customFormat="1" ht="12" customHeight="1">
      <c r="A806" s="8" t="str">
        <f>INDEX(master1!$A$10:$A$24,MATCH('KSB1 - Postings'!E806,master1!$C$10:$C$24,0))</f>
        <v>MAINTE</v>
      </c>
      <c r="B806" s="9" t="str">
        <f>VLOOKUP(E806,master1!$C$9:$E$24,3,0)</f>
        <v>Joaquin P</v>
      </c>
      <c r="C806" s="8" t="str">
        <f>VLOOKUP(F806,master2!$B$1:$C$24,2,0)</f>
        <v>SPARE PARTS</v>
      </c>
      <c r="D806" s="80">
        <v>1</v>
      </c>
      <c r="E806" s="79" t="s">
        <v>55</v>
      </c>
      <c r="F806" s="85" t="s">
        <v>136</v>
      </c>
      <c r="G806" s="106">
        <v>704.17499999999995</v>
      </c>
      <c r="H806" s="84" t="s">
        <v>86</v>
      </c>
      <c r="I806" s="81"/>
    </row>
    <row r="807" spans="1:9" s="76" customFormat="1" ht="12" customHeight="1">
      <c r="A807" s="8" t="str">
        <f>INDEX(master1!$A$10:$A$24,MATCH('KSB1 - Postings'!E807,master1!$C$10:$C$24,0))</f>
        <v>MAINTE</v>
      </c>
      <c r="B807" s="9" t="str">
        <f>VLOOKUP(E807,master1!$C$9:$E$24,3,0)</f>
        <v>Joaquin P</v>
      </c>
      <c r="C807" s="8" t="str">
        <f>VLOOKUP(F807,master2!$B$1:$C$24,2,0)</f>
        <v>SPARE PARTS</v>
      </c>
      <c r="D807" s="80">
        <v>1</v>
      </c>
      <c r="E807" s="79" t="s">
        <v>55</v>
      </c>
      <c r="F807" s="85" t="s">
        <v>136</v>
      </c>
      <c r="G807" s="106">
        <v>31.405000000000001</v>
      </c>
      <c r="H807" s="84" t="s">
        <v>86</v>
      </c>
      <c r="I807" s="81"/>
    </row>
    <row r="808" spans="1:9" s="76" customFormat="1" ht="12" customHeight="1">
      <c r="A808" s="8" t="str">
        <f>INDEX(master1!$A$10:$A$24,MATCH('KSB1 - Postings'!E808,master1!$C$10:$C$24,0))</f>
        <v>MAINTE</v>
      </c>
      <c r="B808" s="9" t="str">
        <f>VLOOKUP(E808,master1!$C$9:$E$24,3,0)</f>
        <v>Joaquin P</v>
      </c>
      <c r="C808" s="8" t="str">
        <f>VLOOKUP(F808,master2!$B$1:$C$24,2,0)</f>
        <v>SPARE PARTS</v>
      </c>
      <c r="D808" s="80">
        <v>1</v>
      </c>
      <c r="E808" s="79" t="s">
        <v>55</v>
      </c>
      <c r="F808" s="85" t="s">
        <v>136</v>
      </c>
      <c r="G808" s="106">
        <v>53</v>
      </c>
      <c r="H808" s="84" t="s">
        <v>86</v>
      </c>
      <c r="I808" s="81"/>
    </row>
    <row r="809" spans="1:9" s="76" customFormat="1" ht="12" customHeight="1">
      <c r="A809" s="8" t="str">
        <f>INDEX(master1!$A$10:$A$24,MATCH('KSB1 - Postings'!E809,master1!$C$10:$C$24,0))</f>
        <v>MAINTE</v>
      </c>
      <c r="B809" s="9" t="str">
        <f>VLOOKUP(E809,master1!$C$9:$E$24,3,0)</f>
        <v>Joaquin P</v>
      </c>
      <c r="C809" s="8" t="str">
        <f>VLOOKUP(F809,master2!$B$1:$C$24,2,0)</f>
        <v>SPARE PARTS</v>
      </c>
      <c r="D809" s="80">
        <v>1</v>
      </c>
      <c r="E809" s="79" t="s">
        <v>55</v>
      </c>
      <c r="F809" s="85" t="s">
        <v>136</v>
      </c>
      <c r="G809" s="106">
        <v>3564.4749999999999</v>
      </c>
      <c r="H809" s="84" t="s">
        <v>86</v>
      </c>
      <c r="I809" s="81"/>
    </row>
    <row r="810" spans="1:9" s="76" customFormat="1" ht="12" customHeight="1">
      <c r="A810" s="8" t="str">
        <f>INDEX(master1!$A$10:$A$24,MATCH('KSB1 - Postings'!E810,master1!$C$10:$C$24,0))</f>
        <v>MAINTE</v>
      </c>
      <c r="B810" s="9" t="str">
        <f>VLOOKUP(E810,master1!$C$9:$E$24,3,0)</f>
        <v>Joaquin P</v>
      </c>
      <c r="C810" s="8" t="str">
        <f>VLOOKUP(F810,master2!$B$1:$C$24,2,0)</f>
        <v>SPARE PARTS</v>
      </c>
      <c r="D810" s="80">
        <v>1</v>
      </c>
      <c r="E810" s="79" t="s">
        <v>55</v>
      </c>
      <c r="F810" s="85" t="s">
        <v>136</v>
      </c>
      <c r="G810" s="106">
        <v>640.13499999999999</v>
      </c>
      <c r="H810" s="84" t="s">
        <v>86</v>
      </c>
      <c r="I810" s="81"/>
    </row>
    <row r="811" spans="1:9" s="76" customFormat="1" ht="12" customHeight="1">
      <c r="A811" s="8" t="str">
        <f>INDEX(master1!$A$10:$A$24,MATCH('KSB1 - Postings'!E811,master1!$C$10:$C$24,0))</f>
        <v>MAINTE</v>
      </c>
      <c r="B811" s="9" t="str">
        <f>VLOOKUP(E811,master1!$C$9:$E$24,3,0)</f>
        <v>Joaquin P</v>
      </c>
      <c r="C811" s="8" t="str">
        <f>VLOOKUP(F811,master2!$B$1:$C$24,2,0)</f>
        <v>SPARE PARTS</v>
      </c>
      <c r="D811" s="80">
        <v>1</v>
      </c>
      <c r="E811" s="79" t="s">
        <v>55</v>
      </c>
      <c r="F811" s="85" t="s">
        <v>136</v>
      </c>
      <c r="G811" s="106">
        <v>456</v>
      </c>
      <c r="H811" s="84" t="s">
        <v>86</v>
      </c>
      <c r="I811" s="81"/>
    </row>
    <row r="812" spans="1:9" s="76" customFormat="1" ht="12" customHeight="1">
      <c r="A812" s="8" t="str">
        <f>INDEX(master1!$A$10:$A$24,MATCH('KSB1 - Postings'!E812,master1!$C$10:$C$24,0))</f>
        <v>MAINTE</v>
      </c>
      <c r="B812" s="9" t="str">
        <f>VLOOKUP(E812,master1!$C$9:$E$24,3,0)</f>
        <v>Joaquin P</v>
      </c>
      <c r="C812" s="8" t="str">
        <f>VLOOKUP(F812,master2!$B$1:$C$24,2,0)</f>
        <v>SPARE PARTS</v>
      </c>
      <c r="D812" s="80">
        <v>1</v>
      </c>
      <c r="E812" s="79" t="s">
        <v>55</v>
      </c>
      <c r="F812" s="85" t="s">
        <v>136</v>
      </c>
      <c r="G812" s="106">
        <v>743.45</v>
      </c>
      <c r="H812" s="84" t="s">
        <v>86</v>
      </c>
      <c r="I812" s="81"/>
    </row>
    <row r="813" spans="1:9" s="76" customFormat="1" ht="12" customHeight="1">
      <c r="A813" s="8" t="str">
        <f>INDEX(master1!$A$10:$A$24,MATCH('KSB1 - Postings'!E813,master1!$C$10:$C$24,0))</f>
        <v>MAINTE</v>
      </c>
      <c r="B813" s="9" t="str">
        <f>VLOOKUP(E813,master1!$C$9:$E$24,3,0)</f>
        <v>Joaquin P</v>
      </c>
      <c r="C813" s="8" t="str">
        <f>VLOOKUP(F813,master2!$B$1:$C$24,2,0)</f>
        <v>SPARE PARTS</v>
      </c>
      <c r="D813" s="80">
        <v>1</v>
      </c>
      <c r="E813" s="79" t="s">
        <v>55</v>
      </c>
      <c r="F813" s="85" t="s">
        <v>136</v>
      </c>
      <c r="G813" s="106">
        <v>1075</v>
      </c>
      <c r="H813" s="84" t="s">
        <v>86</v>
      </c>
      <c r="I813" s="81"/>
    </row>
    <row r="814" spans="1:9" s="76" customFormat="1" ht="12" customHeight="1">
      <c r="A814" s="8" t="str">
        <f>INDEX(master1!$A$10:$A$24,MATCH('KSB1 - Postings'!E814,master1!$C$10:$C$24,0))</f>
        <v>MAINTE</v>
      </c>
      <c r="B814" s="9" t="str">
        <f>VLOOKUP(E814,master1!$C$9:$E$24,3,0)</f>
        <v>Joaquin P</v>
      </c>
      <c r="C814" s="8" t="str">
        <f>VLOOKUP(F814,master2!$B$1:$C$24,2,0)</f>
        <v>SPARE PARTS</v>
      </c>
      <c r="D814" s="80">
        <v>1</v>
      </c>
      <c r="E814" s="79" t="s">
        <v>55</v>
      </c>
      <c r="F814" s="85" t="s">
        <v>136</v>
      </c>
      <c r="G814" s="106">
        <v>487.75</v>
      </c>
      <c r="H814" s="84" t="s">
        <v>86</v>
      </c>
      <c r="I814" s="81"/>
    </row>
    <row r="815" spans="1:9" s="76" customFormat="1" ht="12" customHeight="1">
      <c r="A815" s="8" t="str">
        <f>INDEX(master1!$A$10:$A$24,MATCH('KSB1 - Postings'!E815,master1!$C$10:$C$24,0))</f>
        <v>MAINTE</v>
      </c>
      <c r="B815" s="9" t="str">
        <f>VLOOKUP(E815,master1!$C$9:$E$24,3,0)</f>
        <v>Joaquin P</v>
      </c>
      <c r="C815" s="8" t="str">
        <f>VLOOKUP(F815,master2!$B$1:$C$24,2,0)</f>
        <v>SPARE PARTS</v>
      </c>
      <c r="D815" s="80">
        <v>1</v>
      </c>
      <c r="E815" s="79" t="s">
        <v>55</v>
      </c>
      <c r="F815" s="85" t="s">
        <v>136</v>
      </c>
      <c r="G815" s="106">
        <v>497.255</v>
      </c>
      <c r="H815" s="84" t="s">
        <v>86</v>
      </c>
      <c r="I815" s="81"/>
    </row>
    <row r="816" spans="1:9" s="76" customFormat="1" ht="12" customHeight="1">
      <c r="A816" s="8" t="str">
        <f>INDEX(master1!$A$10:$A$24,MATCH('KSB1 - Postings'!E816,master1!$C$10:$C$24,0))</f>
        <v>MAINTE</v>
      </c>
      <c r="B816" s="9" t="str">
        <f>VLOOKUP(E816,master1!$C$9:$E$24,3,0)</f>
        <v>Joaquin P</v>
      </c>
      <c r="C816" s="8" t="str">
        <f>VLOOKUP(F816,master2!$B$1:$C$24,2,0)</f>
        <v>SPARE PARTS</v>
      </c>
      <c r="D816" s="80">
        <v>1</v>
      </c>
      <c r="E816" s="79" t="s">
        <v>55</v>
      </c>
      <c r="F816" s="85" t="s">
        <v>136</v>
      </c>
      <c r="G816" s="106">
        <v>39.6</v>
      </c>
      <c r="H816" s="84" t="s">
        <v>86</v>
      </c>
      <c r="I816" s="81"/>
    </row>
    <row r="817" spans="1:9" s="76" customFormat="1" ht="12" customHeight="1">
      <c r="A817" s="8" t="str">
        <f>INDEX(master1!$A$10:$A$24,MATCH('KSB1 - Postings'!E817,master1!$C$10:$C$24,0))</f>
        <v>MAINTE</v>
      </c>
      <c r="B817" s="9" t="str">
        <f>VLOOKUP(E817,master1!$C$9:$E$24,3,0)</f>
        <v>Joaquin P</v>
      </c>
      <c r="C817" s="8" t="str">
        <f>VLOOKUP(F817,master2!$B$1:$C$24,2,0)</f>
        <v>SPARE PARTS</v>
      </c>
      <c r="D817" s="80">
        <v>1</v>
      </c>
      <c r="E817" s="79" t="s">
        <v>55</v>
      </c>
      <c r="F817" s="85" t="s">
        <v>136</v>
      </c>
      <c r="G817" s="106">
        <v>89.98</v>
      </c>
      <c r="H817" s="84" t="s">
        <v>86</v>
      </c>
      <c r="I817" s="81"/>
    </row>
    <row r="818" spans="1:9" s="76" customFormat="1" ht="12" customHeight="1">
      <c r="A818" s="8" t="str">
        <f>INDEX(master1!$A$10:$A$24,MATCH('KSB1 - Postings'!E818,master1!$C$10:$C$24,0))</f>
        <v>MAINTE</v>
      </c>
      <c r="B818" s="9" t="str">
        <f>VLOOKUP(E818,master1!$C$9:$E$24,3,0)</f>
        <v>Joaquin P</v>
      </c>
      <c r="C818" s="8" t="str">
        <f>VLOOKUP(F818,master2!$B$1:$C$24,2,0)</f>
        <v>SPARE PARTS</v>
      </c>
      <c r="D818" s="80">
        <v>1</v>
      </c>
      <c r="E818" s="79" t="s">
        <v>55</v>
      </c>
      <c r="F818" s="85" t="s">
        <v>136</v>
      </c>
      <c r="G818" s="106">
        <v>400.32</v>
      </c>
      <c r="H818" s="84" t="s">
        <v>86</v>
      </c>
      <c r="I818" s="81"/>
    </row>
    <row r="819" spans="1:9" s="76" customFormat="1" ht="12" customHeight="1">
      <c r="A819" s="8" t="str">
        <f>INDEX(master1!$A$10:$A$24,MATCH('KSB1 - Postings'!E819,master1!$C$10:$C$24,0))</f>
        <v>MAINTE</v>
      </c>
      <c r="B819" s="9" t="str">
        <f>VLOOKUP(E819,master1!$C$9:$E$24,3,0)</f>
        <v>Joaquin P</v>
      </c>
      <c r="C819" s="8" t="str">
        <f>VLOOKUP(F819,master2!$B$1:$C$24,2,0)</f>
        <v>SPARE PARTS</v>
      </c>
      <c r="D819" s="80">
        <v>1</v>
      </c>
      <c r="E819" s="79" t="s">
        <v>55</v>
      </c>
      <c r="F819" s="85" t="s">
        <v>136</v>
      </c>
      <c r="G819" s="106">
        <v>105.49</v>
      </c>
      <c r="H819" s="84" t="s">
        <v>86</v>
      </c>
      <c r="I819" s="81"/>
    </row>
    <row r="820" spans="1:9" s="76" customFormat="1" ht="12" customHeight="1">
      <c r="A820" s="8" t="str">
        <f>INDEX(master1!$A$10:$A$24,MATCH('KSB1 - Postings'!E820,master1!$C$10:$C$24,0))</f>
        <v>MAINTE</v>
      </c>
      <c r="B820" s="9" t="str">
        <f>VLOOKUP(E820,master1!$C$9:$E$24,3,0)</f>
        <v>Joaquin P</v>
      </c>
      <c r="C820" s="8" t="str">
        <f>VLOOKUP(F820,master2!$B$1:$C$24,2,0)</f>
        <v>SPARE PARTS</v>
      </c>
      <c r="D820" s="80">
        <v>1</v>
      </c>
      <c r="E820" s="79" t="s">
        <v>55</v>
      </c>
      <c r="F820" s="85" t="s">
        <v>136</v>
      </c>
      <c r="G820" s="106">
        <v>353.91500000000002</v>
      </c>
      <c r="H820" s="84" t="s">
        <v>86</v>
      </c>
      <c r="I820" s="81"/>
    </row>
    <row r="821" spans="1:9" s="76" customFormat="1" ht="12" customHeight="1">
      <c r="A821" s="8" t="str">
        <f>INDEX(master1!$A$10:$A$24,MATCH('KSB1 - Postings'!E821,master1!$C$10:$C$24,0))</f>
        <v>MAINTE</v>
      </c>
      <c r="B821" s="9" t="str">
        <f>VLOOKUP(E821,master1!$C$9:$E$24,3,0)</f>
        <v>Joaquin P</v>
      </c>
      <c r="C821" s="8" t="str">
        <f>VLOOKUP(F821,master2!$B$1:$C$24,2,0)</f>
        <v>SPARE PARTS</v>
      </c>
      <c r="D821" s="80">
        <v>1</v>
      </c>
      <c r="E821" s="79" t="s">
        <v>55</v>
      </c>
      <c r="F821" s="85" t="s">
        <v>136</v>
      </c>
      <c r="G821" s="106">
        <v>327.45</v>
      </c>
      <c r="H821" s="84" t="s">
        <v>86</v>
      </c>
      <c r="I821" s="81"/>
    </row>
    <row r="822" spans="1:9" s="76" customFormat="1" ht="12" customHeight="1">
      <c r="A822" s="8" t="str">
        <f>INDEX(master1!$A$10:$A$24,MATCH('KSB1 - Postings'!E822,master1!$C$10:$C$24,0))</f>
        <v>MAINTE</v>
      </c>
      <c r="B822" s="9" t="str">
        <f>VLOOKUP(E822,master1!$C$9:$E$24,3,0)</f>
        <v>Joaquin P</v>
      </c>
      <c r="C822" s="8" t="str">
        <f>VLOOKUP(F822,master2!$B$1:$C$24,2,0)</f>
        <v>SPARE PARTS</v>
      </c>
      <c r="D822" s="80">
        <v>1</v>
      </c>
      <c r="E822" s="79" t="s">
        <v>55</v>
      </c>
      <c r="F822" s="85" t="s">
        <v>136</v>
      </c>
      <c r="G822" s="106">
        <v>65.834999999999994</v>
      </c>
      <c r="H822" s="84" t="s">
        <v>86</v>
      </c>
      <c r="I822" s="81"/>
    </row>
    <row r="823" spans="1:9" s="76" customFormat="1" ht="12" customHeight="1">
      <c r="A823" s="8" t="str">
        <f>INDEX(master1!$A$10:$A$24,MATCH('KSB1 - Postings'!E823,master1!$C$10:$C$24,0))</f>
        <v>MAINTE</v>
      </c>
      <c r="B823" s="9" t="str">
        <f>VLOOKUP(E823,master1!$C$9:$E$24,3,0)</f>
        <v>Joaquin P</v>
      </c>
      <c r="C823" s="8" t="str">
        <f>VLOOKUP(F823,master2!$B$1:$C$24,2,0)</f>
        <v>SPARE PARTS</v>
      </c>
      <c r="D823" s="80">
        <v>1</v>
      </c>
      <c r="E823" s="79" t="s">
        <v>55</v>
      </c>
      <c r="F823" s="85" t="s">
        <v>136</v>
      </c>
      <c r="G823" s="106">
        <v>34.409999999999997</v>
      </c>
      <c r="H823" s="84" t="s">
        <v>86</v>
      </c>
      <c r="I823" s="81"/>
    </row>
    <row r="824" spans="1:9" s="76" customFormat="1" ht="12" customHeight="1">
      <c r="A824" s="8" t="str">
        <f>INDEX(master1!$A$10:$A$24,MATCH('KSB1 - Postings'!E824,master1!$C$10:$C$24,0))</f>
        <v>MAINTE</v>
      </c>
      <c r="B824" s="9" t="str">
        <f>VLOOKUP(E824,master1!$C$9:$E$24,3,0)</f>
        <v>Joaquin P</v>
      </c>
      <c r="C824" s="8" t="str">
        <f>VLOOKUP(F824,master2!$B$1:$C$24,2,0)</f>
        <v>SPARE PARTS</v>
      </c>
      <c r="D824" s="80">
        <v>1</v>
      </c>
      <c r="E824" s="79" t="s">
        <v>55</v>
      </c>
      <c r="F824" s="85" t="s">
        <v>136</v>
      </c>
      <c r="G824" s="106">
        <v>609.71</v>
      </c>
      <c r="H824" s="84" t="s">
        <v>86</v>
      </c>
      <c r="I824" s="81"/>
    </row>
    <row r="825" spans="1:9" s="76" customFormat="1" ht="12" customHeight="1">
      <c r="A825" s="8" t="str">
        <f>INDEX(master1!$A$10:$A$24,MATCH('KSB1 - Postings'!E825,master1!$C$10:$C$24,0))</f>
        <v>MAINTE</v>
      </c>
      <c r="B825" s="9" t="str">
        <f>VLOOKUP(E825,master1!$C$9:$E$24,3,0)</f>
        <v>Joaquin P</v>
      </c>
      <c r="C825" s="8" t="str">
        <f>VLOOKUP(F825,master2!$B$1:$C$24,2,0)</f>
        <v>SPARE PARTS</v>
      </c>
      <c r="D825" s="80">
        <v>1</v>
      </c>
      <c r="E825" s="79" t="s">
        <v>55</v>
      </c>
      <c r="F825" s="85" t="s">
        <v>136</v>
      </c>
      <c r="G825" s="106">
        <v>1501.2</v>
      </c>
      <c r="H825" s="84" t="s">
        <v>86</v>
      </c>
      <c r="I825" s="81"/>
    </row>
    <row r="826" spans="1:9" s="76" customFormat="1" ht="12" customHeight="1">
      <c r="A826" s="8" t="str">
        <f>INDEX(master1!$A$10:$A$24,MATCH('KSB1 - Postings'!E826,master1!$C$10:$C$24,0))</f>
        <v>MAINTE</v>
      </c>
      <c r="B826" s="9" t="str">
        <f>VLOOKUP(E826,master1!$C$9:$E$24,3,0)</f>
        <v>Joaquin P</v>
      </c>
      <c r="C826" s="8" t="str">
        <f>VLOOKUP(F826,master2!$B$1:$C$24,2,0)</f>
        <v>SPARE PARTS</v>
      </c>
      <c r="D826" s="80">
        <v>1</v>
      </c>
      <c r="E826" s="79" t="s">
        <v>55</v>
      </c>
      <c r="F826" s="85" t="s">
        <v>136</v>
      </c>
      <c r="G826" s="106">
        <v>179.95500000000001</v>
      </c>
      <c r="H826" s="84" t="s">
        <v>86</v>
      </c>
      <c r="I826" s="81"/>
    </row>
    <row r="827" spans="1:9" s="76" customFormat="1" ht="12" customHeight="1">
      <c r="A827" s="8" t="str">
        <f>INDEX(master1!$A$10:$A$24,MATCH('KSB1 - Postings'!E827,master1!$C$10:$C$24,0))</f>
        <v>MAINTE</v>
      </c>
      <c r="B827" s="9" t="str">
        <f>VLOOKUP(E827,master1!$C$9:$E$24,3,0)</f>
        <v>Joaquin P</v>
      </c>
      <c r="C827" s="8" t="str">
        <f>VLOOKUP(F827,master2!$B$1:$C$24,2,0)</f>
        <v>SPARE PARTS</v>
      </c>
      <c r="D827" s="80">
        <v>1</v>
      </c>
      <c r="E827" s="79" t="s">
        <v>55</v>
      </c>
      <c r="F827" s="85" t="s">
        <v>136</v>
      </c>
      <c r="G827" s="106">
        <v>210.98</v>
      </c>
      <c r="H827" s="84" t="s">
        <v>86</v>
      </c>
      <c r="I827" s="81"/>
    </row>
    <row r="828" spans="1:9" s="76" customFormat="1" ht="12" customHeight="1">
      <c r="A828" s="8" t="str">
        <f>INDEX(master1!$A$10:$A$24,MATCH('KSB1 - Postings'!E828,master1!$C$10:$C$24,0))</f>
        <v>MAINTE</v>
      </c>
      <c r="B828" s="9" t="str">
        <f>VLOOKUP(E828,master1!$C$9:$E$24,3,0)</f>
        <v>Joaquin P</v>
      </c>
      <c r="C828" s="8" t="str">
        <f>VLOOKUP(F828,master2!$B$1:$C$24,2,0)</f>
        <v>SPARE PARTS</v>
      </c>
      <c r="D828" s="80">
        <v>1</v>
      </c>
      <c r="E828" s="79" t="s">
        <v>55</v>
      </c>
      <c r="F828" s="85" t="s">
        <v>136</v>
      </c>
      <c r="G828" s="106">
        <v>9.5</v>
      </c>
      <c r="H828" s="84" t="s">
        <v>86</v>
      </c>
      <c r="I828" s="81"/>
    </row>
    <row r="829" spans="1:9" s="76" customFormat="1" ht="12" customHeight="1">
      <c r="A829" s="8" t="str">
        <f>INDEX(master1!$A$10:$A$24,MATCH('KSB1 - Postings'!E829,master1!$C$10:$C$24,0))</f>
        <v>MAINTE</v>
      </c>
      <c r="B829" s="9" t="str">
        <f>VLOOKUP(E829,master1!$C$9:$E$24,3,0)</f>
        <v>Joaquin P</v>
      </c>
      <c r="C829" s="8" t="str">
        <f>VLOOKUP(F829,master2!$B$1:$C$24,2,0)</f>
        <v>OTHER EXTERNAL SERVICES</v>
      </c>
      <c r="D829" s="80">
        <v>1</v>
      </c>
      <c r="E829" s="74" t="s">
        <v>57</v>
      </c>
      <c r="F829" s="85" t="s">
        <v>138</v>
      </c>
      <c r="G829" s="106">
        <v>1855</v>
      </c>
      <c r="H829" s="84" t="s">
        <v>86</v>
      </c>
      <c r="I829" s="81"/>
    </row>
    <row r="830" spans="1:9" s="76" customFormat="1" ht="12" customHeight="1">
      <c r="A830" s="8" t="str">
        <f>INDEX(master1!$A$10:$A$24,MATCH('KSB1 - Postings'!E830,master1!$C$10:$C$24,0))</f>
        <v>MAINTE</v>
      </c>
      <c r="B830" s="9" t="str">
        <f>VLOOKUP(E830,master1!$C$9:$E$24,3,0)</f>
        <v>Joaquin P</v>
      </c>
      <c r="C830" s="8" t="str">
        <f>VLOOKUP(F830,master2!$B$1:$C$24,2,0)</f>
        <v>SPARE PARTS</v>
      </c>
      <c r="D830" s="80">
        <v>1</v>
      </c>
      <c r="E830" s="79" t="s">
        <v>55</v>
      </c>
      <c r="F830" s="85" t="s">
        <v>136</v>
      </c>
      <c r="G830" s="106">
        <v>21.05</v>
      </c>
      <c r="H830" s="84" t="s">
        <v>86</v>
      </c>
      <c r="I830" s="81"/>
    </row>
    <row r="831" spans="1:9" s="76" customFormat="1" ht="12" customHeight="1">
      <c r="A831" s="8" t="str">
        <f>INDEX(master1!$A$10:$A$24,MATCH('KSB1 - Postings'!E831,master1!$C$10:$C$24,0))</f>
        <v>MAINTE</v>
      </c>
      <c r="B831" s="9" t="str">
        <f>VLOOKUP(E831,master1!$C$9:$E$24,3,0)</f>
        <v>Joaquin P</v>
      </c>
      <c r="C831" s="8" t="str">
        <f>VLOOKUP(F831,master2!$B$1:$C$24,2,0)</f>
        <v>SPARE PARTS</v>
      </c>
      <c r="D831" s="80">
        <v>1</v>
      </c>
      <c r="E831" s="79" t="s">
        <v>55</v>
      </c>
      <c r="F831" s="85" t="s">
        <v>136</v>
      </c>
      <c r="G831" s="106">
        <v>9.5</v>
      </c>
      <c r="H831" s="84" t="s">
        <v>86</v>
      </c>
      <c r="I831" s="81"/>
    </row>
    <row r="832" spans="1:9" s="76" customFormat="1" ht="12" customHeight="1">
      <c r="A832" s="8" t="str">
        <f>INDEX(master1!$A$10:$A$24,MATCH('KSB1 - Postings'!E832,master1!$C$10:$C$24,0))</f>
        <v>MAINTE</v>
      </c>
      <c r="B832" s="9" t="str">
        <f>VLOOKUP(E832,master1!$C$9:$E$24,3,0)</f>
        <v>Joaquin P</v>
      </c>
      <c r="C832" s="8" t="str">
        <f>VLOOKUP(F832,master2!$B$1:$C$24,2,0)</f>
        <v>SPARE PARTS</v>
      </c>
      <c r="D832" s="80">
        <v>1</v>
      </c>
      <c r="E832" s="79" t="s">
        <v>55</v>
      </c>
      <c r="F832" s="85" t="s">
        <v>136</v>
      </c>
      <c r="G832" s="106">
        <v>131.14500000000001</v>
      </c>
      <c r="H832" s="84" t="s">
        <v>86</v>
      </c>
      <c r="I832" s="81"/>
    </row>
    <row r="833" spans="1:9" s="76" customFormat="1" ht="12" customHeight="1">
      <c r="A833" s="8" t="str">
        <f>INDEX(master1!$A$10:$A$24,MATCH('KSB1 - Postings'!E833,master1!$C$10:$C$24,0))</f>
        <v>MAINTE</v>
      </c>
      <c r="B833" s="9" t="str">
        <f>VLOOKUP(E833,master1!$C$9:$E$24,3,0)</f>
        <v>Joaquin P</v>
      </c>
      <c r="C833" s="8" t="str">
        <f>VLOOKUP(F833,master2!$B$1:$C$24,2,0)</f>
        <v>SPARE PARTS</v>
      </c>
      <c r="D833" s="80">
        <v>1</v>
      </c>
      <c r="E833" s="79" t="s">
        <v>55</v>
      </c>
      <c r="F833" s="85" t="s">
        <v>136</v>
      </c>
      <c r="G833" s="106">
        <v>25.885000000000002</v>
      </c>
      <c r="H833" s="84" t="s">
        <v>86</v>
      </c>
      <c r="I833" s="81"/>
    </row>
    <row r="834" spans="1:9" s="76" customFormat="1" ht="12" customHeight="1">
      <c r="A834" s="8" t="str">
        <f>INDEX(master1!$A$10:$A$24,MATCH('KSB1 - Postings'!E834,master1!$C$10:$C$24,0))</f>
        <v>MAINTE</v>
      </c>
      <c r="B834" s="9" t="str">
        <f>VLOOKUP(E834,master1!$C$9:$E$24,3,0)</f>
        <v>Joaquin P</v>
      </c>
      <c r="C834" s="8" t="str">
        <f>VLOOKUP(F834,master2!$B$1:$C$24,2,0)</f>
        <v>SPARE PARTS</v>
      </c>
      <c r="D834" s="80">
        <v>1</v>
      </c>
      <c r="E834" s="79" t="s">
        <v>55</v>
      </c>
      <c r="F834" s="85" t="s">
        <v>136</v>
      </c>
      <c r="G834" s="106">
        <v>25.885000000000002</v>
      </c>
      <c r="H834" s="84" t="s">
        <v>86</v>
      </c>
      <c r="I834" s="81"/>
    </row>
    <row r="835" spans="1:9" s="76" customFormat="1" ht="12" customHeight="1">
      <c r="A835" s="8" t="str">
        <f>INDEX(master1!$A$10:$A$24,MATCH('KSB1 - Postings'!E835,master1!$C$10:$C$24,0))</f>
        <v>MAINTE</v>
      </c>
      <c r="B835" s="9" t="str">
        <f>VLOOKUP(E835,master1!$C$9:$E$24,3,0)</f>
        <v>Joaquin P</v>
      </c>
      <c r="C835" s="8" t="str">
        <f>VLOOKUP(F835,master2!$B$1:$C$24,2,0)</f>
        <v>SPARE PARTS</v>
      </c>
      <c r="D835" s="80">
        <v>1</v>
      </c>
      <c r="E835" s="79" t="s">
        <v>55</v>
      </c>
      <c r="F835" s="85" t="s">
        <v>136</v>
      </c>
      <c r="G835" s="106">
        <v>56.43</v>
      </c>
      <c r="H835" s="84" t="s">
        <v>86</v>
      </c>
      <c r="I835" s="81"/>
    </row>
    <row r="836" spans="1:9" s="76" customFormat="1" ht="12" customHeight="1">
      <c r="A836" s="8" t="str">
        <f>INDEX(master1!$A$10:$A$24,MATCH('KSB1 - Postings'!E836,master1!$C$10:$C$24,0))</f>
        <v>MAINTE</v>
      </c>
      <c r="B836" s="9" t="str">
        <f>VLOOKUP(E836,master1!$C$9:$E$24,3,0)</f>
        <v>Joaquin P</v>
      </c>
      <c r="C836" s="8" t="str">
        <f>VLOOKUP(F836,master2!$B$1:$C$24,2,0)</f>
        <v>SPARE PARTS</v>
      </c>
      <c r="D836" s="80">
        <v>1</v>
      </c>
      <c r="E836" s="79" t="s">
        <v>55</v>
      </c>
      <c r="F836" s="85" t="s">
        <v>136</v>
      </c>
      <c r="G836" s="106">
        <v>205</v>
      </c>
      <c r="H836" s="84" t="s">
        <v>86</v>
      </c>
      <c r="I836" s="81"/>
    </row>
    <row r="837" spans="1:9" s="76" customFormat="1" ht="12" customHeight="1">
      <c r="A837" s="8" t="str">
        <f>INDEX(master1!$A$10:$A$24,MATCH('KSB1 - Postings'!E837,master1!$C$10:$C$24,0))</f>
        <v>MAINTE</v>
      </c>
      <c r="B837" s="9" t="str">
        <f>VLOOKUP(E837,master1!$C$9:$E$24,3,0)</f>
        <v>Joaquin P</v>
      </c>
      <c r="C837" s="8" t="str">
        <f>VLOOKUP(F837,master2!$B$1:$C$24,2,0)</f>
        <v>SPARE PARTS</v>
      </c>
      <c r="D837" s="80">
        <v>1</v>
      </c>
      <c r="E837" s="79" t="s">
        <v>55</v>
      </c>
      <c r="F837" s="85" t="s">
        <v>136</v>
      </c>
      <c r="G837" s="106">
        <v>418.13</v>
      </c>
      <c r="H837" s="84" t="s">
        <v>86</v>
      </c>
      <c r="I837" s="81"/>
    </row>
    <row r="838" spans="1:9" s="76" customFormat="1" ht="12" customHeight="1">
      <c r="A838" s="8" t="str">
        <f>INDEX(master1!$A$10:$A$24,MATCH('KSB1 - Postings'!E838,master1!$C$10:$C$24,0))</f>
        <v>MAINTE</v>
      </c>
      <c r="B838" s="9" t="str">
        <f>VLOOKUP(E838,master1!$C$9:$E$24,3,0)</f>
        <v>Joaquin P</v>
      </c>
      <c r="C838" s="8" t="str">
        <f>VLOOKUP(F838,master2!$B$1:$C$24,2,0)</f>
        <v>SPARE PARTS</v>
      </c>
      <c r="D838" s="80">
        <v>1</v>
      </c>
      <c r="E838" s="79" t="s">
        <v>55</v>
      </c>
      <c r="F838" s="85" t="s">
        <v>136</v>
      </c>
      <c r="G838" s="106">
        <v>501.755</v>
      </c>
      <c r="H838" s="84" t="s">
        <v>86</v>
      </c>
      <c r="I838" s="81"/>
    </row>
    <row r="839" spans="1:9" s="76" customFormat="1" ht="12" customHeight="1">
      <c r="A839" s="8" t="str">
        <f>INDEX(master1!$A$10:$A$24,MATCH('KSB1 - Postings'!E839,master1!$C$10:$C$24,0))</f>
        <v>MAINTE</v>
      </c>
      <c r="B839" s="9" t="str">
        <f>VLOOKUP(E839,master1!$C$9:$E$24,3,0)</f>
        <v>Joaquin P</v>
      </c>
      <c r="C839" s="8" t="str">
        <f>VLOOKUP(F839,master2!$B$1:$C$24,2,0)</f>
        <v>SPARE PARTS</v>
      </c>
      <c r="D839" s="80">
        <v>1</v>
      </c>
      <c r="E839" s="79" t="s">
        <v>55</v>
      </c>
      <c r="F839" s="85" t="s">
        <v>136</v>
      </c>
      <c r="G839" s="106">
        <v>411.69499999999999</v>
      </c>
      <c r="H839" s="84" t="s">
        <v>86</v>
      </c>
      <c r="I839" s="81"/>
    </row>
    <row r="840" spans="1:9" s="76" customFormat="1" ht="12" customHeight="1">
      <c r="A840" s="8" t="str">
        <f>INDEX(master1!$A$10:$A$24,MATCH('KSB1 - Postings'!E840,master1!$C$10:$C$24,0))</f>
        <v>MAINTE</v>
      </c>
      <c r="B840" s="9" t="str">
        <f>VLOOKUP(E840,master1!$C$9:$E$24,3,0)</f>
        <v>Joaquin P</v>
      </c>
      <c r="C840" s="8" t="str">
        <f>VLOOKUP(F840,master2!$B$1:$C$24,2,0)</f>
        <v>SPARE PARTS</v>
      </c>
      <c r="D840" s="80">
        <v>1</v>
      </c>
      <c r="E840" s="79" t="s">
        <v>55</v>
      </c>
      <c r="F840" s="85" t="s">
        <v>136</v>
      </c>
      <c r="G840" s="106">
        <v>85.814999999999998</v>
      </c>
      <c r="H840" s="84" t="s">
        <v>86</v>
      </c>
      <c r="I840" s="81"/>
    </row>
    <row r="841" spans="1:9" s="76" customFormat="1" ht="12" customHeight="1">
      <c r="A841" s="8" t="str">
        <f>INDEX(master1!$A$10:$A$24,MATCH('KSB1 - Postings'!E841,master1!$C$10:$C$24,0))</f>
        <v>MAINTE</v>
      </c>
      <c r="B841" s="9" t="str">
        <f>VLOOKUP(E841,master1!$C$9:$E$24,3,0)</f>
        <v>Joaquin P</v>
      </c>
      <c r="C841" s="8" t="str">
        <f>VLOOKUP(F841,master2!$B$1:$C$24,2,0)</f>
        <v>SPARE PARTS</v>
      </c>
      <c r="D841" s="80">
        <v>1</v>
      </c>
      <c r="E841" s="79" t="s">
        <v>55</v>
      </c>
      <c r="F841" s="85" t="s">
        <v>136</v>
      </c>
      <c r="G841" s="106">
        <v>57.395000000000003</v>
      </c>
      <c r="H841" s="84" t="s">
        <v>86</v>
      </c>
      <c r="I841" s="81"/>
    </row>
    <row r="842" spans="1:9" s="76" customFormat="1" ht="12" customHeight="1">
      <c r="A842" s="8" t="str">
        <f>INDEX(master1!$A$10:$A$24,MATCH('KSB1 - Postings'!E842,master1!$C$10:$C$24,0))</f>
        <v>MAINTE</v>
      </c>
      <c r="B842" s="9" t="str">
        <f>VLOOKUP(E842,master1!$C$9:$E$24,3,0)</f>
        <v>Joaquin P</v>
      </c>
      <c r="C842" s="8" t="str">
        <f>VLOOKUP(F842,master2!$B$1:$C$24,2,0)</f>
        <v>SPARE PARTS</v>
      </c>
      <c r="D842" s="80">
        <v>1</v>
      </c>
      <c r="E842" s="79" t="s">
        <v>55</v>
      </c>
      <c r="F842" s="85" t="s">
        <v>136</v>
      </c>
      <c r="G842" s="106">
        <v>105.31</v>
      </c>
      <c r="H842" s="84" t="s">
        <v>86</v>
      </c>
      <c r="I842" s="81"/>
    </row>
    <row r="843" spans="1:9" s="76" customFormat="1" ht="12" customHeight="1">
      <c r="A843" s="8" t="str">
        <f>INDEX(master1!$A$10:$A$24,MATCH('KSB1 - Postings'!E843,master1!$C$10:$C$24,0))</f>
        <v>MAINTE</v>
      </c>
      <c r="B843" s="9" t="str">
        <f>VLOOKUP(E843,master1!$C$9:$E$24,3,0)</f>
        <v>Joaquin P</v>
      </c>
      <c r="C843" s="8" t="str">
        <f>VLOOKUP(F843,master2!$B$1:$C$24,2,0)</f>
        <v>SPARE PARTS</v>
      </c>
      <c r="D843" s="80">
        <v>1</v>
      </c>
      <c r="E843" s="79" t="s">
        <v>55</v>
      </c>
      <c r="F843" s="85" t="s">
        <v>136</v>
      </c>
      <c r="G843" s="106">
        <v>33.24</v>
      </c>
      <c r="H843" s="84" t="s">
        <v>86</v>
      </c>
      <c r="I843" s="81"/>
    </row>
    <row r="844" spans="1:9" s="76" customFormat="1" ht="12" customHeight="1">
      <c r="A844" s="8" t="str">
        <f>INDEX(master1!$A$10:$A$24,MATCH('KSB1 - Postings'!E844,master1!$C$10:$C$24,0))</f>
        <v>MAINTE</v>
      </c>
      <c r="B844" s="9" t="str">
        <f>VLOOKUP(E844,master1!$C$9:$E$24,3,0)</f>
        <v>Joaquin P</v>
      </c>
      <c r="C844" s="8" t="str">
        <f>VLOOKUP(F844,master2!$B$1:$C$24,2,0)</f>
        <v>SPARE PARTS</v>
      </c>
      <c r="D844" s="80">
        <v>1</v>
      </c>
      <c r="E844" s="79" t="s">
        <v>55</v>
      </c>
      <c r="F844" s="85" t="s">
        <v>136</v>
      </c>
      <c r="G844" s="106">
        <v>274.08</v>
      </c>
      <c r="H844" s="84" t="s">
        <v>86</v>
      </c>
      <c r="I844" s="81"/>
    </row>
    <row r="845" spans="1:9" s="76" customFormat="1" ht="12" customHeight="1">
      <c r="A845" s="8" t="str">
        <f>INDEX(master1!$A$10:$A$24,MATCH('KSB1 - Postings'!E845,master1!$C$10:$C$24,0))</f>
        <v>MAINTE</v>
      </c>
      <c r="B845" s="9" t="str">
        <f>VLOOKUP(E845,master1!$C$9:$E$24,3,0)</f>
        <v>Joaquin P</v>
      </c>
      <c r="C845" s="8" t="str">
        <f>VLOOKUP(F845,master2!$B$1:$C$24,2,0)</f>
        <v>SPARE PARTS</v>
      </c>
      <c r="D845" s="80">
        <v>1</v>
      </c>
      <c r="E845" s="79" t="s">
        <v>55</v>
      </c>
      <c r="F845" s="85" t="s">
        <v>136</v>
      </c>
      <c r="G845" s="106">
        <v>54.81</v>
      </c>
      <c r="H845" s="84" t="s">
        <v>86</v>
      </c>
      <c r="I845" s="81"/>
    </row>
    <row r="846" spans="1:9" s="76" customFormat="1" ht="12" customHeight="1">
      <c r="A846" s="8" t="str">
        <f>INDEX(master1!$A$10:$A$24,MATCH('KSB1 - Postings'!E846,master1!$C$10:$C$24,0))</f>
        <v>MAINTE</v>
      </c>
      <c r="B846" s="9" t="str">
        <f>VLOOKUP(E846,master1!$C$9:$E$24,3,0)</f>
        <v>Joaquin P</v>
      </c>
      <c r="C846" s="8" t="str">
        <f>VLOOKUP(F846,master2!$B$1:$C$24,2,0)</f>
        <v>SPARE PARTS</v>
      </c>
      <c r="D846" s="80">
        <v>1</v>
      </c>
      <c r="E846" s="79" t="s">
        <v>55</v>
      </c>
      <c r="F846" s="85" t="s">
        <v>136</v>
      </c>
      <c r="G846" s="106">
        <v>17</v>
      </c>
      <c r="H846" s="84" t="s">
        <v>86</v>
      </c>
      <c r="I846" s="81"/>
    </row>
    <row r="847" spans="1:9" s="76" customFormat="1" ht="12" customHeight="1">
      <c r="A847" s="8" t="str">
        <f>INDEX(master1!$A$10:$A$24,MATCH('KSB1 - Postings'!E847,master1!$C$10:$C$24,0))</f>
        <v>MAINTE</v>
      </c>
      <c r="B847" s="9" t="str">
        <f>VLOOKUP(E847,master1!$C$9:$E$24,3,0)</f>
        <v>Joaquin P</v>
      </c>
      <c r="C847" s="8" t="str">
        <f>VLOOKUP(F847,master2!$B$1:$C$24,2,0)</f>
        <v>SPARE PARTS</v>
      </c>
      <c r="D847" s="80">
        <v>1</v>
      </c>
      <c r="E847" s="79" t="s">
        <v>55</v>
      </c>
      <c r="F847" s="85" t="s">
        <v>136</v>
      </c>
      <c r="G847" s="106">
        <v>887.8</v>
      </c>
      <c r="H847" s="84" t="s">
        <v>86</v>
      </c>
      <c r="I847" s="81"/>
    </row>
    <row r="848" spans="1:9" s="76" customFormat="1" ht="12" customHeight="1">
      <c r="A848" s="8" t="str">
        <f>INDEX(master1!$A$10:$A$24,MATCH('KSB1 - Postings'!E848,master1!$C$10:$C$24,0))</f>
        <v>MAINTE</v>
      </c>
      <c r="B848" s="9" t="str">
        <f>VLOOKUP(E848,master1!$C$9:$E$24,3,0)</f>
        <v>Joaquin P</v>
      </c>
      <c r="C848" s="8" t="str">
        <f>VLOOKUP(F848,master2!$B$1:$C$24,2,0)</f>
        <v>SPARE PARTS</v>
      </c>
      <c r="D848" s="80">
        <v>1</v>
      </c>
      <c r="E848" s="79" t="s">
        <v>55</v>
      </c>
      <c r="F848" s="85" t="s">
        <v>136</v>
      </c>
      <c r="G848" s="106">
        <v>19</v>
      </c>
      <c r="H848" s="84" t="s">
        <v>86</v>
      </c>
      <c r="I848" s="81"/>
    </row>
    <row r="849" spans="1:9" s="76" customFormat="1" ht="12" customHeight="1">
      <c r="A849" s="8" t="str">
        <f>INDEX(master1!$A$10:$A$24,MATCH('KSB1 - Postings'!E849,master1!$C$10:$C$24,0))</f>
        <v>MAINTE</v>
      </c>
      <c r="B849" s="9" t="str">
        <f>VLOOKUP(E849,master1!$C$9:$E$24,3,0)</f>
        <v>Joaquin P</v>
      </c>
      <c r="C849" s="8" t="str">
        <f>VLOOKUP(F849,master2!$B$1:$C$24,2,0)</f>
        <v>SPARE PARTS</v>
      </c>
      <c r="D849" s="80">
        <v>1</v>
      </c>
      <c r="E849" s="79" t="s">
        <v>55</v>
      </c>
      <c r="F849" s="85" t="s">
        <v>136</v>
      </c>
      <c r="G849" s="106">
        <v>2465.89</v>
      </c>
      <c r="H849" s="84" t="s">
        <v>86</v>
      </c>
      <c r="I849" s="81"/>
    </row>
    <row r="850" spans="1:9" s="76" customFormat="1" ht="12" customHeight="1">
      <c r="A850" s="8" t="str">
        <f>INDEX(master1!$A$10:$A$24,MATCH('KSB1 - Postings'!E850,master1!$C$10:$C$24,0))</f>
        <v>MAINTE</v>
      </c>
      <c r="B850" s="9" t="str">
        <f>VLOOKUP(E850,master1!$C$9:$E$24,3,0)</f>
        <v>Joaquin P</v>
      </c>
      <c r="C850" s="8" t="str">
        <f>VLOOKUP(F850,master2!$B$1:$C$24,2,0)</f>
        <v>SPARE PARTS</v>
      </c>
      <c r="D850" s="80">
        <v>1</v>
      </c>
      <c r="E850" s="79" t="s">
        <v>55</v>
      </c>
      <c r="F850" s="85" t="s">
        <v>136</v>
      </c>
      <c r="G850" s="106">
        <v>2204.29</v>
      </c>
      <c r="H850" s="84" t="s">
        <v>86</v>
      </c>
      <c r="I850" s="81"/>
    </row>
    <row r="851" spans="1:9" s="76" customFormat="1" ht="12" customHeight="1">
      <c r="A851" s="8" t="str">
        <f>INDEX(master1!$A$10:$A$24,MATCH('KSB1 - Postings'!E851,master1!$C$10:$C$24,0))</f>
        <v>MAINTE</v>
      </c>
      <c r="B851" s="9" t="str">
        <f>VLOOKUP(E851,master1!$C$9:$E$24,3,0)</f>
        <v>Joaquin P</v>
      </c>
      <c r="C851" s="8" t="str">
        <f>VLOOKUP(F851,master2!$B$1:$C$24,2,0)</f>
        <v>SPARE PARTS</v>
      </c>
      <c r="D851" s="80">
        <v>1</v>
      </c>
      <c r="E851" s="79" t="s">
        <v>55</v>
      </c>
      <c r="F851" s="85" t="s">
        <v>136</v>
      </c>
      <c r="G851" s="106">
        <v>396.685</v>
      </c>
      <c r="H851" s="84" t="s">
        <v>86</v>
      </c>
      <c r="I851" s="81"/>
    </row>
    <row r="852" spans="1:9" s="76" customFormat="1" ht="12" customHeight="1">
      <c r="A852" s="8" t="str">
        <f>INDEX(master1!$A$10:$A$24,MATCH('KSB1 - Postings'!E852,master1!$C$10:$C$24,0))</f>
        <v>MAINTE</v>
      </c>
      <c r="B852" s="9" t="str">
        <f>VLOOKUP(E852,master1!$C$9:$E$24,3,0)</f>
        <v>Joaquin P</v>
      </c>
      <c r="C852" s="8" t="str">
        <f>VLOOKUP(F852,master2!$B$1:$C$24,2,0)</f>
        <v>SPARE PARTS</v>
      </c>
      <c r="D852" s="80">
        <v>1</v>
      </c>
      <c r="E852" s="79" t="s">
        <v>55</v>
      </c>
      <c r="F852" s="85" t="s">
        <v>136</v>
      </c>
      <c r="G852" s="106">
        <v>694.19</v>
      </c>
      <c r="H852" s="84" t="s">
        <v>86</v>
      </c>
      <c r="I852" s="81"/>
    </row>
    <row r="853" spans="1:9" s="76" customFormat="1" ht="12" customHeight="1">
      <c r="A853" s="8" t="str">
        <f>INDEX(master1!$A$10:$A$24,MATCH('KSB1 - Postings'!E853,master1!$C$10:$C$24,0))</f>
        <v>MAINTE</v>
      </c>
      <c r="B853" s="9" t="str">
        <f>VLOOKUP(E853,master1!$C$9:$E$24,3,0)</f>
        <v>Joaquin P</v>
      </c>
      <c r="C853" s="8" t="str">
        <f>VLOOKUP(F853,master2!$B$1:$C$24,2,0)</f>
        <v>SPARE PARTS</v>
      </c>
      <c r="D853" s="80">
        <v>1</v>
      </c>
      <c r="E853" s="79" t="s">
        <v>55</v>
      </c>
      <c r="F853" s="85" t="s">
        <v>136</v>
      </c>
      <c r="G853" s="106">
        <v>109.02</v>
      </c>
      <c r="H853" s="84" t="s">
        <v>86</v>
      </c>
      <c r="I853" s="81"/>
    </row>
    <row r="854" spans="1:9" s="76" customFormat="1" ht="12" customHeight="1">
      <c r="A854" s="8" t="str">
        <f>INDEX(master1!$A$10:$A$24,MATCH('KSB1 - Postings'!E854,master1!$C$10:$C$24,0))</f>
        <v>MAINTE</v>
      </c>
      <c r="B854" s="9" t="str">
        <f>VLOOKUP(E854,master1!$C$9:$E$24,3,0)</f>
        <v>Joaquin P</v>
      </c>
      <c r="C854" s="8" t="str">
        <f>VLOOKUP(F854,master2!$B$1:$C$24,2,0)</f>
        <v>SPARE PARTS</v>
      </c>
      <c r="D854" s="80">
        <v>1</v>
      </c>
      <c r="E854" s="79" t="s">
        <v>55</v>
      </c>
      <c r="F854" s="85" t="s">
        <v>136</v>
      </c>
      <c r="G854" s="106">
        <v>163.72499999999999</v>
      </c>
      <c r="H854" s="84" t="s">
        <v>86</v>
      </c>
      <c r="I854" s="81"/>
    </row>
    <row r="855" spans="1:9" s="76" customFormat="1" ht="12" customHeight="1">
      <c r="A855" s="8" t="str">
        <f>INDEX(master1!$A$10:$A$24,MATCH('KSB1 - Postings'!E855,master1!$C$10:$C$24,0))</f>
        <v>MAINTE</v>
      </c>
      <c r="B855" s="9" t="str">
        <f>VLOOKUP(E855,master1!$C$9:$E$24,3,0)</f>
        <v>Joaquin P</v>
      </c>
      <c r="C855" s="8" t="str">
        <f>VLOOKUP(F855,master2!$B$1:$C$24,2,0)</f>
        <v>SPARE PARTS</v>
      </c>
      <c r="D855" s="80">
        <v>1</v>
      </c>
      <c r="E855" s="79" t="s">
        <v>55</v>
      </c>
      <c r="F855" s="85" t="s">
        <v>136</v>
      </c>
      <c r="G855" s="106">
        <v>12.1</v>
      </c>
      <c r="H855" s="84" t="s">
        <v>86</v>
      </c>
      <c r="I855" s="81"/>
    </row>
    <row r="856" spans="1:9" s="76" customFormat="1" ht="12" customHeight="1">
      <c r="A856" s="8" t="str">
        <f>INDEX(master1!$A$10:$A$24,MATCH('KSB1 - Postings'!E856,master1!$C$10:$C$24,0))</f>
        <v>MAINTE</v>
      </c>
      <c r="B856" s="9" t="str">
        <f>VLOOKUP(E856,master1!$C$9:$E$24,3,0)</f>
        <v>Joaquin P</v>
      </c>
      <c r="C856" s="8" t="str">
        <f>VLOOKUP(F856,master2!$B$1:$C$24,2,0)</f>
        <v>SPARE PARTS</v>
      </c>
      <c r="D856" s="80">
        <v>1</v>
      </c>
      <c r="E856" s="79" t="s">
        <v>55</v>
      </c>
      <c r="F856" s="85" t="s">
        <v>136</v>
      </c>
      <c r="G856" s="106">
        <v>21.4</v>
      </c>
      <c r="H856" s="84" t="s">
        <v>86</v>
      </c>
      <c r="I856" s="81"/>
    </row>
    <row r="857" spans="1:9" s="76" customFormat="1" ht="12" customHeight="1">
      <c r="A857" s="8" t="str">
        <f>INDEX(master1!$A$10:$A$24,MATCH('KSB1 - Postings'!E857,master1!$C$10:$C$24,0))</f>
        <v>MAINTE</v>
      </c>
      <c r="B857" s="9" t="str">
        <f>VLOOKUP(E857,master1!$C$9:$E$24,3,0)</f>
        <v>Joaquin P</v>
      </c>
      <c r="C857" s="8" t="str">
        <f>VLOOKUP(F857,master2!$B$1:$C$24,2,0)</f>
        <v>SPARE PARTS</v>
      </c>
      <c r="D857" s="80">
        <v>1</v>
      </c>
      <c r="E857" s="79" t="s">
        <v>55</v>
      </c>
      <c r="F857" s="85" t="s">
        <v>136</v>
      </c>
      <c r="G857" s="106">
        <v>3736.16</v>
      </c>
      <c r="H857" s="84" t="s">
        <v>86</v>
      </c>
      <c r="I857" s="81"/>
    </row>
    <row r="858" spans="1:9" s="76" customFormat="1" ht="12" customHeight="1">
      <c r="A858" s="8" t="str">
        <f>INDEX(master1!$A$10:$A$24,MATCH('KSB1 - Postings'!E858,master1!$C$10:$C$24,0))</f>
        <v>MAINTE</v>
      </c>
      <c r="B858" s="9" t="str">
        <f>VLOOKUP(E858,master1!$C$9:$E$24,3,0)</f>
        <v>Joaquin P</v>
      </c>
      <c r="C858" s="8" t="str">
        <f>VLOOKUP(F858,master2!$B$1:$C$24,2,0)</f>
        <v>SPARE PARTS</v>
      </c>
      <c r="D858" s="80">
        <v>1</v>
      </c>
      <c r="E858" s="79" t="s">
        <v>55</v>
      </c>
      <c r="F858" s="85" t="s">
        <v>136</v>
      </c>
      <c r="G858" s="106">
        <v>179.95500000000001</v>
      </c>
      <c r="H858" s="84" t="s">
        <v>86</v>
      </c>
      <c r="I858" s="81"/>
    </row>
    <row r="859" spans="1:9" s="76" customFormat="1" ht="12" customHeight="1">
      <c r="A859" s="8" t="str">
        <f>INDEX(master1!$A$10:$A$24,MATCH('KSB1 - Postings'!E859,master1!$C$10:$C$24,0))</f>
        <v>MAINTE</v>
      </c>
      <c r="B859" s="9" t="str">
        <f>VLOOKUP(E859,master1!$C$9:$E$24,3,0)</f>
        <v>Joaquin P</v>
      </c>
      <c r="C859" s="8" t="str">
        <f>VLOOKUP(F859,master2!$B$1:$C$24,2,0)</f>
        <v>SPARE PARTS</v>
      </c>
      <c r="D859" s="80">
        <v>1</v>
      </c>
      <c r="E859" s="79" t="s">
        <v>55</v>
      </c>
      <c r="F859" s="85" t="s">
        <v>136</v>
      </c>
      <c r="G859" s="106">
        <v>210.98</v>
      </c>
      <c r="H859" s="84" t="s">
        <v>86</v>
      </c>
      <c r="I859" s="81"/>
    </row>
    <row r="860" spans="1:9" s="76" customFormat="1" ht="12" customHeight="1">
      <c r="A860" s="8" t="str">
        <f>INDEX(master1!$A$10:$A$24,MATCH('KSB1 - Postings'!E860,master1!$C$10:$C$24,0))</f>
        <v>MAINTE</v>
      </c>
      <c r="B860" s="9" t="str">
        <f>VLOOKUP(E860,master1!$C$9:$E$24,3,0)</f>
        <v>Joaquin P</v>
      </c>
      <c r="C860" s="8" t="str">
        <f>VLOOKUP(F860,master2!$B$1:$C$24,2,0)</f>
        <v>SPARE PARTS</v>
      </c>
      <c r="D860" s="80">
        <v>1</v>
      </c>
      <c r="E860" s="79" t="s">
        <v>55</v>
      </c>
      <c r="F860" s="85" t="s">
        <v>136</v>
      </c>
      <c r="G860" s="106">
        <v>42.51</v>
      </c>
      <c r="H860" s="84" t="s">
        <v>86</v>
      </c>
      <c r="I860" s="81"/>
    </row>
    <row r="861" spans="1:9" s="76" customFormat="1" ht="12" customHeight="1">
      <c r="A861" s="8" t="str">
        <f>INDEX(master1!$A$10:$A$24,MATCH('KSB1 - Postings'!E861,master1!$C$10:$C$24,0))</f>
        <v>MAINTE</v>
      </c>
      <c r="B861" s="9" t="str">
        <f>VLOOKUP(E861,master1!$C$9:$E$24,3,0)</f>
        <v>Joaquin P</v>
      </c>
      <c r="C861" s="8" t="str">
        <f>VLOOKUP(F861,master2!$B$1:$C$24,2,0)</f>
        <v>SPARE PARTS</v>
      </c>
      <c r="D861" s="80">
        <v>1</v>
      </c>
      <c r="E861" s="79" t="s">
        <v>55</v>
      </c>
      <c r="F861" s="85" t="s">
        <v>136</v>
      </c>
      <c r="G861" s="106">
        <v>267.5</v>
      </c>
      <c r="H861" s="84" t="s">
        <v>86</v>
      </c>
      <c r="I861" s="81"/>
    </row>
    <row r="862" spans="1:9" s="76" customFormat="1" ht="12" customHeight="1">
      <c r="A862" s="8" t="str">
        <f>INDEX(master1!$A$10:$A$24,MATCH('KSB1 - Postings'!E862,master1!$C$10:$C$24,0))</f>
        <v>MAINTE</v>
      </c>
      <c r="B862" s="9" t="str">
        <f>VLOOKUP(E862,master1!$C$9:$E$24,3,0)</f>
        <v>Joaquin P</v>
      </c>
      <c r="C862" s="8" t="str">
        <f>VLOOKUP(F862,master2!$B$1:$C$24,2,0)</f>
        <v>SPARE PARTS</v>
      </c>
      <c r="D862" s="80">
        <v>1</v>
      </c>
      <c r="E862" s="79" t="s">
        <v>55</v>
      </c>
      <c r="F862" s="85" t="s">
        <v>136</v>
      </c>
      <c r="G862" s="106">
        <v>163.72499999999999</v>
      </c>
      <c r="H862" s="84" t="s">
        <v>86</v>
      </c>
      <c r="I862" s="81"/>
    </row>
    <row r="863" spans="1:9" s="76" customFormat="1" ht="12" customHeight="1">
      <c r="A863" s="8" t="str">
        <f>INDEX(master1!$A$10:$A$24,MATCH('KSB1 - Postings'!E863,master1!$C$10:$C$24,0))</f>
        <v>MAINTE</v>
      </c>
      <c r="B863" s="9" t="str">
        <f>VLOOKUP(E863,master1!$C$9:$E$24,3,0)</f>
        <v>Joaquin P</v>
      </c>
      <c r="C863" s="8" t="str">
        <f>VLOOKUP(F863,master2!$B$1:$C$24,2,0)</f>
        <v>SPARE PARTS</v>
      </c>
      <c r="D863" s="80">
        <v>1</v>
      </c>
      <c r="E863" s="79" t="s">
        <v>55</v>
      </c>
      <c r="F863" s="85" t="s">
        <v>136</v>
      </c>
      <c r="G863" s="106">
        <v>161.6</v>
      </c>
      <c r="H863" s="84" t="s">
        <v>86</v>
      </c>
      <c r="I863" s="81"/>
    </row>
    <row r="864" spans="1:9" s="76" customFormat="1" ht="12" customHeight="1">
      <c r="A864" s="8" t="str">
        <f>INDEX(master1!$A$10:$A$24,MATCH('KSB1 - Postings'!E864,master1!$C$10:$C$24,0))</f>
        <v>MAINTE</v>
      </c>
      <c r="B864" s="9" t="str">
        <f>VLOOKUP(E864,master1!$C$9:$E$24,3,0)</f>
        <v>Joaquin P</v>
      </c>
      <c r="C864" s="8" t="str">
        <f>VLOOKUP(F864,master2!$B$1:$C$24,2,0)</f>
        <v>SPARE PARTS</v>
      </c>
      <c r="D864" s="80">
        <v>1</v>
      </c>
      <c r="E864" s="79" t="s">
        <v>55</v>
      </c>
      <c r="F864" s="85" t="s">
        <v>136</v>
      </c>
      <c r="G864" s="106">
        <v>85.474999999999994</v>
      </c>
      <c r="H864" s="84" t="s">
        <v>86</v>
      </c>
      <c r="I864" s="81"/>
    </row>
    <row r="865" spans="1:9" s="76" customFormat="1" ht="12" customHeight="1">
      <c r="A865" s="8" t="str">
        <f>INDEX(master1!$A$10:$A$24,MATCH('KSB1 - Postings'!E865,master1!$C$10:$C$24,0))</f>
        <v>MAINTE</v>
      </c>
      <c r="B865" s="9" t="str">
        <f>VLOOKUP(E865,master1!$C$9:$E$24,3,0)</f>
        <v>Joaquin P</v>
      </c>
      <c r="C865" s="8" t="str">
        <f>VLOOKUP(F865,master2!$B$1:$C$24,2,0)</f>
        <v>SPARE PARTS</v>
      </c>
      <c r="D865" s="80">
        <v>1</v>
      </c>
      <c r="E865" s="79" t="s">
        <v>55</v>
      </c>
      <c r="F865" s="85" t="s">
        <v>136</v>
      </c>
      <c r="G865" s="106">
        <v>1756.18</v>
      </c>
      <c r="H865" s="84" t="s">
        <v>86</v>
      </c>
      <c r="I865" s="81"/>
    </row>
    <row r="866" spans="1:9" s="76" customFormat="1" ht="12" customHeight="1">
      <c r="A866" s="8" t="str">
        <f>INDEX(master1!$A$10:$A$24,MATCH('KSB1 - Postings'!E866,master1!$C$10:$C$24,0))</f>
        <v>MAINTE</v>
      </c>
      <c r="B866" s="9" t="str">
        <f>VLOOKUP(E866,master1!$C$9:$E$24,3,0)</f>
        <v>Joaquin P</v>
      </c>
      <c r="C866" s="8" t="str">
        <f>VLOOKUP(F866,master2!$B$1:$C$24,2,0)</f>
        <v>SPARE PARTS</v>
      </c>
      <c r="D866" s="80">
        <v>1</v>
      </c>
      <c r="E866" s="79" t="s">
        <v>55</v>
      </c>
      <c r="F866" s="85" t="s">
        <v>136</v>
      </c>
      <c r="G866" s="106">
        <v>1948.3050000000001</v>
      </c>
      <c r="H866" s="84" t="s">
        <v>86</v>
      </c>
      <c r="I866" s="81"/>
    </row>
    <row r="867" spans="1:9" s="76" customFormat="1" ht="12" customHeight="1">
      <c r="A867" s="8" t="str">
        <f>INDEX(master1!$A$10:$A$24,MATCH('KSB1 - Postings'!E867,master1!$C$10:$C$24,0))</f>
        <v>MAINTE</v>
      </c>
      <c r="B867" s="9" t="str">
        <f>VLOOKUP(E867,master1!$C$9:$E$24,3,0)</f>
        <v>Joaquin P</v>
      </c>
      <c r="C867" s="8" t="str">
        <f>VLOOKUP(F867,master2!$B$1:$C$24,2,0)</f>
        <v>SPARE PARTS</v>
      </c>
      <c r="D867" s="80">
        <v>1</v>
      </c>
      <c r="E867" s="79" t="s">
        <v>55</v>
      </c>
      <c r="F867" s="85" t="s">
        <v>136</v>
      </c>
      <c r="G867" s="106">
        <v>550</v>
      </c>
      <c r="H867" s="84" t="s">
        <v>86</v>
      </c>
      <c r="I867" s="81"/>
    </row>
    <row r="868" spans="1:9" s="76" customFormat="1" ht="12" customHeight="1">
      <c r="A868" s="8" t="str">
        <f>INDEX(master1!$A$10:$A$24,MATCH('KSB1 - Postings'!E868,master1!$C$10:$C$24,0))</f>
        <v>MAINTE</v>
      </c>
      <c r="B868" s="9" t="str">
        <f>VLOOKUP(E868,master1!$C$9:$E$24,3,0)</f>
        <v>Joaquin P</v>
      </c>
      <c r="C868" s="8" t="str">
        <f>VLOOKUP(F868,master2!$B$1:$C$24,2,0)</f>
        <v>SPARE PARTS</v>
      </c>
      <c r="D868" s="80">
        <v>1</v>
      </c>
      <c r="E868" s="79" t="s">
        <v>55</v>
      </c>
      <c r="F868" s="85" t="s">
        <v>136</v>
      </c>
      <c r="G868" s="106">
        <v>145.5</v>
      </c>
      <c r="H868" s="84" t="s">
        <v>86</v>
      </c>
      <c r="I868" s="81"/>
    </row>
    <row r="869" spans="1:9" s="76" customFormat="1" ht="12" customHeight="1">
      <c r="A869" s="8" t="str">
        <f>INDEX(master1!$A$10:$A$24,MATCH('KSB1 - Postings'!E869,master1!$C$10:$C$24,0))</f>
        <v>MAINTE</v>
      </c>
      <c r="B869" s="9" t="str">
        <f>VLOOKUP(E869,master1!$C$9:$E$24,3,0)</f>
        <v>Joaquin P</v>
      </c>
      <c r="C869" s="8" t="str">
        <f>VLOOKUP(F869,master2!$B$1:$C$24,2,0)</f>
        <v>SPARE PARTS</v>
      </c>
      <c r="D869" s="80">
        <v>1</v>
      </c>
      <c r="E869" s="79" t="s">
        <v>55</v>
      </c>
      <c r="F869" s="85" t="s">
        <v>136</v>
      </c>
      <c r="G869" s="106">
        <v>5475.8850000000002</v>
      </c>
      <c r="H869" s="84" t="s">
        <v>86</v>
      </c>
      <c r="I869" s="81"/>
    </row>
    <row r="870" spans="1:9" s="76" customFormat="1" ht="12" customHeight="1">
      <c r="A870" s="8" t="str">
        <f>INDEX(master1!$A$10:$A$24,MATCH('KSB1 - Postings'!E870,master1!$C$10:$C$24,0))</f>
        <v>MAINTE</v>
      </c>
      <c r="B870" s="9" t="str">
        <f>VLOOKUP(E870,master1!$C$9:$E$24,3,0)</f>
        <v>Joaquin P</v>
      </c>
      <c r="C870" s="8" t="str">
        <f>VLOOKUP(F870,master2!$B$1:$C$24,2,0)</f>
        <v>SPARE PARTS</v>
      </c>
      <c r="D870" s="80">
        <v>1</v>
      </c>
      <c r="E870" s="79" t="s">
        <v>55</v>
      </c>
      <c r="F870" s="85" t="s">
        <v>136</v>
      </c>
      <c r="G870" s="106">
        <v>6644.7950000000001</v>
      </c>
      <c r="H870" s="84" t="s">
        <v>86</v>
      </c>
      <c r="I870" s="81"/>
    </row>
    <row r="871" spans="1:9" s="76" customFormat="1" ht="12" hidden="1" customHeight="1">
      <c r="A871" s="8" t="str">
        <f>INDEX(master1!$A$10:$A$24,MATCH('KSB1 - Postings'!E871,master1!$C$10:$C$24,0))</f>
        <v>MAINTE</v>
      </c>
      <c r="B871" s="9" t="str">
        <f>VLOOKUP(E871,master1!$C$9:$E$24,3,0)</f>
        <v>Joaquin P</v>
      </c>
      <c r="C871" s="8" t="str">
        <f>VLOOKUP(F871,master2!$B$1:$C$24,2,0)</f>
        <v>SPARE PARTS</v>
      </c>
      <c r="D871" s="75">
        <v>2</v>
      </c>
      <c r="E871" s="74" t="s">
        <v>55</v>
      </c>
      <c r="F871" s="85" t="s">
        <v>136</v>
      </c>
      <c r="G871" s="106">
        <v>265.49</v>
      </c>
      <c r="H871" s="84" t="s">
        <v>86</v>
      </c>
      <c r="I871" s="75"/>
    </row>
    <row r="872" spans="1:9" s="76" customFormat="1" ht="12" hidden="1" customHeight="1">
      <c r="A872" s="8" t="str">
        <f>INDEX(master1!$A$10:$A$24,MATCH('KSB1 - Postings'!E872,master1!$C$10:$C$24,0))</f>
        <v>MAINTE</v>
      </c>
      <c r="B872" s="9" t="str">
        <f>VLOOKUP(E872,master1!$C$9:$E$24,3,0)</f>
        <v>Joaquin P</v>
      </c>
      <c r="C872" s="8" t="str">
        <f>VLOOKUP(F872,master2!$B$1:$C$24,2,0)</f>
        <v>SPARE PARTS</v>
      </c>
      <c r="D872" s="75">
        <v>2</v>
      </c>
      <c r="E872" s="82" t="s">
        <v>55</v>
      </c>
      <c r="F872" s="85" t="s">
        <v>136</v>
      </c>
      <c r="G872" s="106">
        <v>15.95</v>
      </c>
      <c r="H872" s="84" t="s">
        <v>86</v>
      </c>
      <c r="I872" s="75"/>
    </row>
    <row r="873" spans="1:9" s="76" customFormat="1" ht="12" hidden="1" customHeight="1">
      <c r="A873" s="8" t="str">
        <f>INDEX(master1!$A$10:$A$24,MATCH('KSB1 - Postings'!E873,master1!$C$10:$C$24,0))</f>
        <v>HR</v>
      </c>
      <c r="B873" s="9" t="str">
        <f>VLOOKUP(E873,master1!$C$9:$E$24,3,0)</f>
        <v>Paula E</v>
      </c>
      <c r="C873" s="8" t="str">
        <f>VLOOKUP(F873,master2!$B$1:$C$24,2,0)</f>
        <v>RENT EXPENSES</v>
      </c>
      <c r="D873" s="75">
        <v>2</v>
      </c>
      <c r="E873" s="74" t="s">
        <v>74</v>
      </c>
      <c r="F873" s="85" t="s">
        <v>142</v>
      </c>
      <c r="G873" s="106">
        <v>2150</v>
      </c>
      <c r="H873" s="84" t="s">
        <v>86</v>
      </c>
      <c r="I873" s="75"/>
    </row>
    <row r="874" spans="1:9" s="76" customFormat="1" ht="12" hidden="1" customHeight="1">
      <c r="A874" s="8" t="str">
        <f>INDEX(master1!$A$10:$A$24,MATCH('KSB1 - Postings'!E874,master1!$C$10:$C$24,0))</f>
        <v>HR</v>
      </c>
      <c r="B874" s="9" t="str">
        <f>VLOOKUP(E874,master1!$C$9:$E$24,3,0)</f>
        <v>Paula E</v>
      </c>
      <c r="C874" s="8" t="str">
        <f>VLOOKUP(F874,master2!$B$1:$C$24,2,0)</f>
        <v>PROTECTION EQUIPMENT</v>
      </c>
      <c r="D874" s="75">
        <v>2</v>
      </c>
      <c r="E874" s="74" t="s">
        <v>74</v>
      </c>
      <c r="F874" s="85" t="s">
        <v>135</v>
      </c>
      <c r="G874" s="106">
        <v>240</v>
      </c>
      <c r="H874" s="84" t="s">
        <v>86</v>
      </c>
      <c r="I874" s="75"/>
    </row>
    <row r="875" spans="1:9" s="76" customFormat="1" ht="12" hidden="1" customHeight="1">
      <c r="A875" s="8" t="str">
        <f>INDEX(master1!$A$10:$A$24,MATCH('KSB1 - Postings'!E875,master1!$C$10:$C$24,0))</f>
        <v>HR</v>
      </c>
      <c r="B875" s="9" t="str">
        <f>VLOOKUP(E875,master1!$C$9:$E$24,3,0)</f>
        <v>Paula E</v>
      </c>
      <c r="C875" s="8" t="str">
        <f>VLOOKUP(F875,master2!$B$1:$C$24,2,0)</f>
        <v>PROTECTION EQUIPMENT</v>
      </c>
      <c r="D875" s="75">
        <v>2</v>
      </c>
      <c r="E875" s="74" t="s">
        <v>74</v>
      </c>
      <c r="F875" s="85" t="s">
        <v>135</v>
      </c>
      <c r="G875" s="106">
        <v>103.73</v>
      </c>
      <c r="H875" s="84" t="s">
        <v>86</v>
      </c>
      <c r="I875" s="75"/>
    </row>
    <row r="876" spans="1:9" s="76" customFormat="1" ht="12" hidden="1" customHeight="1">
      <c r="A876" s="8" t="str">
        <f>INDEX(master1!$A$10:$A$24,MATCH('KSB1 - Postings'!E876,master1!$C$10:$C$24,0))</f>
        <v>HR</v>
      </c>
      <c r="B876" s="9" t="str">
        <f>VLOOKUP(E876,master1!$C$9:$E$24,3,0)</f>
        <v>Paula E</v>
      </c>
      <c r="C876" s="8" t="str">
        <f>VLOOKUP(F876,master2!$B$1:$C$24,2,0)</f>
        <v>PROTECTION EQUIPMENT</v>
      </c>
      <c r="D876" s="75">
        <v>2</v>
      </c>
      <c r="E876" s="74" t="s">
        <v>74</v>
      </c>
      <c r="F876" s="85" t="s">
        <v>135</v>
      </c>
      <c r="G876" s="106">
        <v>223.1</v>
      </c>
      <c r="H876" s="84" t="s">
        <v>86</v>
      </c>
      <c r="I876" s="75"/>
    </row>
    <row r="877" spans="1:9" s="76" customFormat="1" ht="12" hidden="1" customHeight="1">
      <c r="A877" s="8" t="str">
        <f>INDEX(master1!$A$10:$A$24,MATCH('KSB1 - Postings'!E877,master1!$C$10:$C$24,0))</f>
        <v>MAINTE</v>
      </c>
      <c r="B877" s="9" t="str">
        <f>VLOOKUP(E877,master1!$C$9:$E$24,3,0)</f>
        <v>Joaquin P</v>
      </c>
      <c r="C877" s="8" t="str">
        <f>VLOOKUP(F877,master2!$B$1:$C$24,2,0)</f>
        <v>OTHER EXTERNAL SERVICES</v>
      </c>
      <c r="D877" s="75">
        <v>2</v>
      </c>
      <c r="E877" s="74" t="s">
        <v>57</v>
      </c>
      <c r="F877" s="85" t="s">
        <v>138</v>
      </c>
      <c r="G877" s="106">
        <v>475</v>
      </c>
      <c r="H877" s="84" t="s">
        <v>86</v>
      </c>
      <c r="I877" s="75"/>
    </row>
    <row r="878" spans="1:9" s="76" customFormat="1" ht="12" hidden="1" customHeight="1">
      <c r="A878" s="8" t="str">
        <f>INDEX(master1!$A$10:$A$24,MATCH('KSB1 - Postings'!E878,master1!$C$10:$C$24,0))</f>
        <v>MAINTE</v>
      </c>
      <c r="B878" s="9" t="str">
        <f>VLOOKUP(E878,master1!$C$9:$E$24,3,0)</f>
        <v>Joaquin P</v>
      </c>
      <c r="C878" s="8" t="str">
        <f>VLOOKUP(F878,master2!$B$1:$C$24,2,0)</f>
        <v>OTHER EXTERNAL SERVICES</v>
      </c>
      <c r="D878" s="75">
        <v>2</v>
      </c>
      <c r="E878" s="74" t="s">
        <v>57</v>
      </c>
      <c r="F878" s="85" t="s">
        <v>138</v>
      </c>
      <c r="G878" s="106">
        <v>345</v>
      </c>
      <c r="H878" s="84" t="s">
        <v>86</v>
      </c>
      <c r="I878" s="75"/>
    </row>
    <row r="879" spans="1:9" s="76" customFormat="1" ht="12" hidden="1" customHeight="1">
      <c r="A879" s="8" t="str">
        <f>INDEX(master1!$A$10:$A$24,MATCH('KSB1 - Postings'!E879,master1!$C$10:$C$24,0))</f>
        <v>MAINTE</v>
      </c>
      <c r="B879" s="9" t="str">
        <f>VLOOKUP(E879,master1!$C$9:$E$24,3,0)</f>
        <v>Joaquin P</v>
      </c>
      <c r="C879" s="8" t="str">
        <f>VLOOKUP(F879,master2!$B$1:$C$24,2,0)</f>
        <v>SPARE PARTS</v>
      </c>
      <c r="D879" s="75">
        <v>2</v>
      </c>
      <c r="E879" s="74" t="s">
        <v>54</v>
      </c>
      <c r="F879" s="85" t="s">
        <v>136</v>
      </c>
      <c r="G879" s="106">
        <v>267.76499999999999</v>
      </c>
      <c r="H879" s="84" t="s">
        <v>86</v>
      </c>
      <c r="I879" s="75"/>
    </row>
    <row r="880" spans="1:9" s="76" customFormat="1" ht="12" hidden="1" customHeight="1">
      <c r="A880" s="8" t="str">
        <f>INDEX(master1!$A$10:$A$24,MATCH('KSB1 - Postings'!E880,master1!$C$10:$C$24,0))</f>
        <v>MAINTE</v>
      </c>
      <c r="B880" s="9" t="str">
        <f>VLOOKUP(E880,master1!$C$9:$E$24,3,0)</f>
        <v>Joaquin P</v>
      </c>
      <c r="C880" s="8" t="str">
        <f>VLOOKUP(F880,master2!$B$1:$C$24,2,0)</f>
        <v>SPARE PARTS</v>
      </c>
      <c r="D880" s="75">
        <v>2</v>
      </c>
      <c r="E880" s="74" t="s">
        <v>54</v>
      </c>
      <c r="F880" s="85" t="s">
        <v>136</v>
      </c>
      <c r="G880" s="106">
        <v>13.305</v>
      </c>
      <c r="H880" s="84" t="s">
        <v>86</v>
      </c>
      <c r="I880" s="75"/>
    </row>
    <row r="881" spans="1:9" s="76" customFormat="1" ht="12" hidden="1" customHeight="1">
      <c r="A881" s="8" t="str">
        <f>INDEX(master1!$A$10:$A$24,MATCH('KSB1 - Postings'!E881,master1!$C$10:$C$24,0))</f>
        <v>MAINTE</v>
      </c>
      <c r="B881" s="9" t="str">
        <f>VLOOKUP(E881,master1!$C$9:$E$24,3,0)</f>
        <v>Joaquin P</v>
      </c>
      <c r="C881" s="8" t="str">
        <f>VLOOKUP(F881,master2!$B$1:$C$24,2,0)</f>
        <v>SPARE PARTS</v>
      </c>
      <c r="D881" s="75">
        <v>2</v>
      </c>
      <c r="E881" s="74" t="s">
        <v>54</v>
      </c>
      <c r="F881" s="85" t="s">
        <v>136</v>
      </c>
      <c r="G881" s="106">
        <v>441.875</v>
      </c>
      <c r="H881" s="84" t="s">
        <v>86</v>
      </c>
      <c r="I881" s="75"/>
    </row>
    <row r="882" spans="1:9" s="76" customFormat="1" ht="12" hidden="1" customHeight="1">
      <c r="A882" s="8" t="str">
        <f>INDEX(master1!$A$10:$A$24,MATCH('KSB1 - Postings'!E882,master1!$C$10:$C$24,0))</f>
        <v>MAINTE</v>
      </c>
      <c r="B882" s="9" t="str">
        <f>VLOOKUP(E882,master1!$C$9:$E$24,3,0)</f>
        <v>Joaquin P</v>
      </c>
      <c r="C882" s="8" t="str">
        <f>VLOOKUP(F882,master2!$B$1:$C$24,2,0)</f>
        <v>SPARE PARTS</v>
      </c>
      <c r="D882" s="75">
        <v>2</v>
      </c>
      <c r="E882" s="74" t="s">
        <v>54</v>
      </c>
      <c r="F882" s="85" t="s">
        <v>136</v>
      </c>
      <c r="G882" s="106">
        <v>52.24</v>
      </c>
      <c r="H882" s="84" t="s">
        <v>86</v>
      </c>
      <c r="I882" s="75"/>
    </row>
    <row r="883" spans="1:9" s="76" customFormat="1" ht="12" hidden="1" customHeight="1">
      <c r="A883" s="8" t="str">
        <f>INDEX(master1!$A$10:$A$24,MATCH('KSB1 - Postings'!E883,master1!$C$10:$C$24,0))</f>
        <v>MAINTE</v>
      </c>
      <c r="B883" s="9" t="str">
        <f>VLOOKUP(E883,master1!$C$9:$E$24,3,0)</f>
        <v>Joaquin P</v>
      </c>
      <c r="C883" s="8" t="str">
        <f>VLOOKUP(F883,master2!$B$1:$C$24,2,0)</f>
        <v>SPARE PARTS</v>
      </c>
      <c r="D883" s="75">
        <v>2</v>
      </c>
      <c r="E883" s="74" t="s">
        <v>56</v>
      </c>
      <c r="F883" s="85" t="s">
        <v>136</v>
      </c>
      <c r="G883" s="106">
        <v>33.75</v>
      </c>
      <c r="H883" s="84" t="s">
        <v>86</v>
      </c>
      <c r="I883" s="75"/>
    </row>
    <row r="884" spans="1:9" s="76" customFormat="1" ht="12" hidden="1" customHeight="1">
      <c r="A884" s="8" t="str">
        <f>INDEX(master1!$A$10:$A$24,MATCH('KSB1 - Postings'!E884,master1!$C$10:$C$24,0))</f>
        <v>MAINTE</v>
      </c>
      <c r="B884" s="9" t="str">
        <f>VLOOKUP(E884,master1!$C$9:$E$24,3,0)</f>
        <v>Joaquin P</v>
      </c>
      <c r="C884" s="8" t="str">
        <f>VLOOKUP(F884,master2!$B$1:$C$24,2,0)</f>
        <v>SPARE PARTS</v>
      </c>
      <c r="D884" s="75">
        <v>2</v>
      </c>
      <c r="E884" s="74" t="s">
        <v>56</v>
      </c>
      <c r="F884" s="85" t="s">
        <v>136</v>
      </c>
      <c r="G884" s="106">
        <v>78.105000000000004</v>
      </c>
      <c r="H884" s="84" t="s">
        <v>86</v>
      </c>
      <c r="I884" s="75"/>
    </row>
    <row r="885" spans="1:9" s="76" customFormat="1" ht="12" hidden="1" customHeight="1">
      <c r="A885" s="8" t="str">
        <f>INDEX(master1!$A$10:$A$24,MATCH('KSB1 - Postings'!E885,master1!$C$10:$C$24,0))</f>
        <v>MAINTE</v>
      </c>
      <c r="B885" s="9" t="str">
        <f>VLOOKUP(E885,master1!$C$9:$E$24,3,0)</f>
        <v>Joaquin P</v>
      </c>
      <c r="C885" s="8" t="str">
        <f>VLOOKUP(F885,master2!$B$1:$C$24,2,0)</f>
        <v>SPARE PARTS</v>
      </c>
      <c r="D885" s="75">
        <v>2</v>
      </c>
      <c r="E885" s="74" t="s">
        <v>56</v>
      </c>
      <c r="F885" s="85" t="s">
        <v>137</v>
      </c>
      <c r="G885" s="106">
        <v>661.5</v>
      </c>
      <c r="H885" s="84" t="s">
        <v>86</v>
      </c>
      <c r="I885" s="75"/>
    </row>
    <row r="886" spans="1:9" s="76" customFormat="1" ht="12" hidden="1" customHeight="1">
      <c r="A886" s="8" t="str">
        <f>INDEX(master1!$A$10:$A$24,MATCH('KSB1 - Postings'!E886,master1!$C$10:$C$24,0))</f>
        <v>HR</v>
      </c>
      <c r="B886" s="9" t="str">
        <f>VLOOKUP(E886,master1!$C$9:$E$24,3,0)</f>
        <v>Paula E</v>
      </c>
      <c r="C886" s="8" t="str">
        <f>VLOOKUP(F886,master2!$B$1:$C$24,2,0)</f>
        <v>OTHER SOCIAL EXPENSES</v>
      </c>
      <c r="D886" s="75">
        <v>2</v>
      </c>
      <c r="E886" s="74" t="s">
        <v>74</v>
      </c>
      <c r="F886" s="85" t="s">
        <v>139</v>
      </c>
      <c r="G886" s="106">
        <v>250</v>
      </c>
      <c r="H886" s="84" t="s">
        <v>86</v>
      </c>
      <c r="I886" s="75"/>
    </row>
    <row r="887" spans="1:9" s="76" customFormat="1" ht="12" hidden="1" customHeight="1">
      <c r="A887" s="8" t="str">
        <f>INDEX(master1!$A$10:$A$24,MATCH('KSB1 - Postings'!E887,master1!$C$10:$C$24,0))</f>
        <v>MAINTE</v>
      </c>
      <c r="B887" s="9" t="str">
        <f>VLOOKUP(E887,master1!$C$9:$E$24,3,0)</f>
        <v>Joaquin P</v>
      </c>
      <c r="C887" s="8" t="str">
        <f>VLOOKUP(F887,master2!$B$1:$C$24,2,0)</f>
        <v>SPARE PARTS</v>
      </c>
      <c r="D887" s="75">
        <v>2</v>
      </c>
      <c r="E887" s="74" t="s">
        <v>55</v>
      </c>
      <c r="F887" s="85" t="s">
        <v>136</v>
      </c>
      <c r="G887" s="106">
        <v>21.58</v>
      </c>
      <c r="H887" s="84" t="s">
        <v>86</v>
      </c>
      <c r="I887" s="75"/>
    </row>
    <row r="888" spans="1:9" s="76" customFormat="1" ht="12" hidden="1" customHeight="1">
      <c r="A888" s="8" t="str">
        <f>INDEX(master1!$A$10:$A$24,MATCH('KSB1 - Postings'!E888,master1!$C$10:$C$24,0))</f>
        <v>MAINTE</v>
      </c>
      <c r="B888" s="9" t="str">
        <f>VLOOKUP(E888,master1!$C$9:$E$24,3,0)</f>
        <v>Joaquin P</v>
      </c>
      <c r="C888" s="8" t="str">
        <f>VLOOKUP(F888,master2!$B$1:$C$24,2,0)</f>
        <v>SPARE PARTS</v>
      </c>
      <c r="D888" s="75">
        <v>2</v>
      </c>
      <c r="E888" s="74" t="s">
        <v>55</v>
      </c>
      <c r="F888" s="85" t="s">
        <v>136</v>
      </c>
      <c r="G888" s="106">
        <v>126.425</v>
      </c>
      <c r="H888" s="84" t="s">
        <v>86</v>
      </c>
      <c r="I888" s="75"/>
    </row>
    <row r="889" spans="1:9" s="76" customFormat="1" ht="12" hidden="1" customHeight="1">
      <c r="A889" s="8" t="str">
        <f>INDEX(master1!$A$10:$A$24,MATCH('KSB1 - Postings'!E889,master1!$C$10:$C$24,0))</f>
        <v>MAINTE</v>
      </c>
      <c r="B889" s="9" t="str">
        <f>VLOOKUP(E889,master1!$C$9:$E$24,3,0)</f>
        <v>Joaquin P</v>
      </c>
      <c r="C889" s="8" t="str">
        <f>VLOOKUP(F889,master2!$B$1:$C$24,2,0)</f>
        <v>SPARE PARTS</v>
      </c>
      <c r="D889" s="75">
        <v>2</v>
      </c>
      <c r="E889" s="74" t="s">
        <v>55</v>
      </c>
      <c r="F889" s="85" t="s">
        <v>136</v>
      </c>
      <c r="G889" s="106">
        <v>710.24</v>
      </c>
      <c r="H889" s="84" t="s">
        <v>86</v>
      </c>
      <c r="I889" s="75"/>
    </row>
    <row r="890" spans="1:9" s="76" customFormat="1" ht="12" hidden="1" customHeight="1">
      <c r="A890" s="8" t="str">
        <f>INDEX(master1!$A$10:$A$24,MATCH('KSB1 - Postings'!E890,master1!$C$10:$C$24,0))</f>
        <v>MAINTE</v>
      </c>
      <c r="B890" s="9" t="str">
        <f>VLOOKUP(E890,master1!$C$9:$E$24,3,0)</f>
        <v>Joaquin P</v>
      </c>
      <c r="C890" s="8" t="str">
        <f>VLOOKUP(F890,master2!$B$1:$C$24,2,0)</f>
        <v>SPARE PARTS</v>
      </c>
      <c r="D890" s="75">
        <v>2</v>
      </c>
      <c r="E890" s="74" t="s">
        <v>55</v>
      </c>
      <c r="F890" s="85" t="s">
        <v>136</v>
      </c>
      <c r="G890" s="106">
        <v>427.86500000000001</v>
      </c>
      <c r="H890" s="84" t="s">
        <v>86</v>
      </c>
      <c r="I890" s="75"/>
    </row>
    <row r="891" spans="1:9" s="76" customFormat="1" ht="12" hidden="1" customHeight="1">
      <c r="A891" s="8" t="str">
        <f>INDEX(master1!$A$10:$A$24,MATCH('KSB1 - Postings'!E891,master1!$C$10:$C$24,0))</f>
        <v>MAINTE</v>
      </c>
      <c r="B891" s="9" t="str">
        <f>VLOOKUP(E891,master1!$C$9:$E$24,3,0)</f>
        <v>Joaquin P</v>
      </c>
      <c r="C891" s="8" t="str">
        <f>VLOOKUP(F891,master2!$B$1:$C$24,2,0)</f>
        <v>SPARE PARTS</v>
      </c>
      <c r="D891" s="75">
        <v>2</v>
      </c>
      <c r="E891" s="82" t="s">
        <v>57</v>
      </c>
      <c r="F891" s="85" t="s">
        <v>137</v>
      </c>
      <c r="G891" s="106">
        <v>329.75</v>
      </c>
      <c r="H891" s="84" t="s">
        <v>86</v>
      </c>
      <c r="I891" s="75"/>
    </row>
    <row r="892" spans="1:9" s="76" customFormat="1" ht="12" hidden="1" customHeight="1">
      <c r="A892" s="8" t="str">
        <f>INDEX(master1!$A$10:$A$24,MATCH('KSB1 - Postings'!E892,master1!$C$10:$C$24,0))</f>
        <v>MAINTE</v>
      </c>
      <c r="B892" s="9" t="str">
        <f>VLOOKUP(E892,master1!$C$9:$E$24,3,0)</f>
        <v>Joaquin P</v>
      </c>
      <c r="C892" s="8" t="str">
        <f>VLOOKUP(F892,master2!$B$1:$C$24,2,0)</f>
        <v>SPARE PARTS</v>
      </c>
      <c r="D892" s="75">
        <v>2</v>
      </c>
      <c r="E892" s="74" t="s">
        <v>55</v>
      </c>
      <c r="F892" s="85" t="s">
        <v>136</v>
      </c>
      <c r="G892" s="106">
        <v>67.78</v>
      </c>
      <c r="H892" s="84" t="s">
        <v>86</v>
      </c>
      <c r="I892" s="75"/>
    </row>
    <row r="893" spans="1:9" s="76" customFormat="1" ht="12" hidden="1" customHeight="1">
      <c r="A893" s="8" t="str">
        <f>INDEX(master1!$A$10:$A$24,MATCH('KSB1 - Postings'!E893,master1!$C$10:$C$24,0))</f>
        <v>MAINTE</v>
      </c>
      <c r="B893" s="9" t="str">
        <f>VLOOKUP(E893,master1!$C$9:$E$24,3,0)</f>
        <v>Joaquin P</v>
      </c>
      <c r="C893" s="8" t="str">
        <f>VLOOKUP(F893,master2!$B$1:$C$24,2,0)</f>
        <v>SPARE PARTS</v>
      </c>
      <c r="D893" s="75">
        <v>2</v>
      </c>
      <c r="E893" s="74" t="s">
        <v>55</v>
      </c>
      <c r="F893" s="85" t="s">
        <v>136</v>
      </c>
      <c r="G893" s="106">
        <v>559.79999999999995</v>
      </c>
      <c r="H893" s="84" t="s">
        <v>86</v>
      </c>
      <c r="I893" s="75"/>
    </row>
    <row r="894" spans="1:9" s="76" customFormat="1" ht="12" hidden="1" customHeight="1">
      <c r="A894" s="8" t="str">
        <f>INDEX(master1!$A$10:$A$24,MATCH('KSB1 - Postings'!E894,master1!$C$10:$C$24,0))</f>
        <v>MAINTE</v>
      </c>
      <c r="B894" s="9" t="str">
        <f>VLOOKUP(E894,master1!$C$9:$E$24,3,0)</f>
        <v>Joaquin P</v>
      </c>
      <c r="C894" s="8" t="str">
        <f>VLOOKUP(F894,master2!$B$1:$C$24,2,0)</f>
        <v>SPARE PARTS</v>
      </c>
      <c r="D894" s="75">
        <v>2</v>
      </c>
      <c r="E894" s="74" t="s">
        <v>55</v>
      </c>
      <c r="F894" s="85" t="s">
        <v>136</v>
      </c>
      <c r="G894" s="106">
        <v>43.1</v>
      </c>
      <c r="H894" s="84" t="s">
        <v>86</v>
      </c>
      <c r="I894" s="75"/>
    </row>
    <row r="895" spans="1:9" s="76" customFormat="1" ht="12" hidden="1" customHeight="1">
      <c r="A895" s="8" t="str">
        <f>INDEX(master1!$A$10:$A$24,MATCH('KSB1 - Postings'!E895,master1!$C$10:$C$24,0))</f>
        <v>HR</v>
      </c>
      <c r="B895" s="9" t="str">
        <f>VLOOKUP(E895,master1!$C$9:$E$24,3,0)</f>
        <v>Paula E</v>
      </c>
      <c r="C895" s="8" t="str">
        <f>VLOOKUP(F895,master2!$B$1:$C$24,2,0)</f>
        <v>STATIONERY</v>
      </c>
      <c r="D895" s="75">
        <v>2</v>
      </c>
      <c r="E895" s="74" t="s">
        <v>74</v>
      </c>
      <c r="F895" s="85" t="s">
        <v>146</v>
      </c>
      <c r="G895" s="106">
        <v>112.5</v>
      </c>
      <c r="H895" s="84" t="s">
        <v>86</v>
      </c>
      <c r="I895" s="75"/>
    </row>
    <row r="896" spans="1:9" s="76" customFormat="1" ht="12" hidden="1" customHeight="1">
      <c r="A896" s="8" t="str">
        <f>INDEX(master1!$A$10:$A$24,MATCH('KSB1 - Postings'!E896,master1!$C$10:$C$24,0))</f>
        <v>HR</v>
      </c>
      <c r="B896" s="9" t="str">
        <f>VLOOKUP(E896,master1!$C$9:$E$24,3,0)</f>
        <v>Paula E</v>
      </c>
      <c r="C896" s="8" t="str">
        <f>VLOOKUP(F896,master2!$B$1:$C$24,2,0)</f>
        <v>PROTECTION EQUIPMENT</v>
      </c>
      <c r="D896" s="75">
        <v>2</v>
      </c>
      <c r="E896" s="74" t="s">
        <v>74</v>
      </c>
      <c r="F896" s="85" t="s">
        <v>135</v>
      </c>
      <c r="G896" s="106">
        <v>315</v>
      </c>
      <c r="H896" s="84" t="s">
        <v>86</v>
      </c>
      <c r="I896" s="75"/>
    </row>
    <row r="897" spans="1:9" s="76" customFormat="1" ht="12" hidden="1" customHeight="1">
      <c r="A897" s="8" t="str">
        <f>INDEX(master1!$A$10:$A$24,MATCH('KSB1 - Postings'!E897,master1!$C$10:$C$24,0))</f>
        <v>HR</v>
      </c>
      <c r="B897" s="9" t="str">
        <f>VLOOKUP(E897,master1!$C$9:$E$24,3,0)</f>
        <v>Paula E</v>
      </c>
      <c r="C897" s="8" t="str">
        <f>VLOOKUP(F897,master2!$B$1:$C$24,2,0)</f>
        <v>PROTECTION EQUIPMENT</v>
      </c>
      <c r="D897" s="75">
        <v>2</v>
      </c>
      <c r="E897" s="82" t="s">
        <v>74</v>
      </c>
      <c r="F897" s="85" t="s">
        <v>135</v>
      </c>
      <c r="G897" s="106">
        <v>111</v>
      </c>
      <c r="H897" s="84" t="s">
        <v>86</v>
      </c>
      <c r="I897" s="75"/>
    </row>
    <row r="898" spans="1:9" s="76" customFormat="1" ht="12" hidden="1" customHeight="1">
      <c r="A898" s="8" t="str">
        <f>INDEX(master1!$A$10:$A$24,MATCH('KSB1 - Postings'!E898,master1!$C$10:$C$24,0))</f>
        <v>HR</v>
      </c>
      <c r="B898" s="9" t="str">
        <f>VLOOKUP(E898,master1!$C$9:$E$24,3,0)</f>
        <v>Paula E</v>
      </c>
      <c r="C898" s="8" t="str">
        <f>VLOOKUP(F898,master2!$B$1:$C$24,2,0)</f>
        <v>OTHER SOCIAL EXPENSES</v>
      </c>
      <c r="D898" s="75">
        <v>2</v>
      </c>
      <c r="E898" s="74" t="s">
        <v>74</v>
      </c>
      <c r="F898" s="85" t="s">
        <v>139</v>
      </c>
      <c r="G898" s="106">
        <v>955.7</v>
      </c>
      <c r="H898" s="84" t="s">
        <v>86</v>
      </c>
      <c r="I898" s="75"/>
    </row>
    <row r="899" spans="1:9" s="76" customFormat="1" ht="12" hidden="1" customHeight="1">
      <c r="A899" s="8" t="str">
        <f>INDEX(master1!$A$10:$A$24,MATCH('KSB1 - Postings'!E899,master1!$C$10:$C$24,0))</f>
        <v>HR</v>
      </c>
      <c r="B899" s="9" t="str">
        <f>VLOOKUP(E899,master1!$C$9:$E$24,3,0)</f>
        <v>Paula E</v>
      </c>
      <c r="C899" s="8" t="str">
        <f>VLOOKUP(F899,master2!$B$1:$C$24,2,0)</f>
        <v>OTHER SOCIAL EXPENSES</v>
      </c>
      <c r="D899" s="75">
        <v>2</v>
      </c>
      <c r="E899" s="74" t="s">
        <v>74</v>
      </c>
      <c r="F899" s="85" t="s">
        <v>139</v>
      </c>
      <c r="G899" s="106">
        <v>677.2</v>
      </c>
      <c r="H899" s="84" t="s">
        <v>86</v>
      </c>
      <c r="I899" s="75"/>
    </row>
    <row r="900" spans="1:9" s="76" customFormat="1" ht="12" hidden="1" customHeight="1">
      <c r="A900" s="8" t="str">
        <f>INDEX(master1!$A$10:$A$24,MATCH('KSB1 - Postings'!E900,master1!$C$10:$C$24,0))</f>
        <v>HR</v>
      </c>
      <c r="B900" s="9" t="str">
        <f>VLOOKUP(E900,master1!$C$9:$E$24,3,0)</f>
        <v>Paula E</v>
      </c>
      <c r="C900" s="8" t="str">
        <f>VLOOKUP(F900,master2!$B$1:$C$24,2,0)</f>
        <v>OTHER SOCIAL EXPENSES</v>
      </c>
      <c r="D900" s="75">
        <v>2</v>
      </c>
      <c r="E900" s="74" t="s">
        <v>74</v>
      </c>
      <c r="F900" s="85" t="s">
        <v>139</v>
      </c>
      <c r="G900" s="106">
        <v>1065.68</v>
      </c>
      <c r="H900" s="84" t="s">
        <v>86</v>
      </c>
      <c r="I900" s="75"/>
    </row>
    <row r="901" spans="1:9" s="76" customFormat="1" ht="12" hidden="1" customHeight="1">
      <c r="A901" s="8" t="str">
        <f>INDEX(master1!$A$10:$A$24,MATCH('KSB1 - Postings'!E901,master1!$C$10:$C$24,0))</f>
        <v>HR</v>
      </c>
      <c r="B901" s="9" t="str">
        <f>VLOOKUP(E901,master1!$C$9:$E$24,3,0)</f>
        <v>Paula E</v>
      </c>
      <c r="C901" s="8" t="str">
        <f>VLOOKUP(F901,master2!$B$1:$C$24,2,0)</f>
        <v>OTHER SOCIAL EXPENSES</v>
      </c>
      <c r="D901" s="75">
        <v>2</v>
      </c>
      <c r="E901" s="74" t="s">
        <v>74</v>
      </c>
      <c r="F901" s="85" t="s">
        <v>139</v>
      </c>
      <c r="G901" s="106">
        <v>62.5</v>
      </c>
      <c r="H901" s="84" t="s">
        <v>86</v>
      </c>
      <c r="I901" s="75"/>
    </row>
    <row r="902" spans="1:9" s="76" customFormat="1" ht="12" hidden="1" customHeight="1">
      <c r="A902" s="8" t="str">
        <f>INDEX(master1!$A$10:$A$24,MATCH('KSB1 - Postings'!E902,master1!$C$10:$C$24,0))</f>
        <v>QUALITY</v>
      </c>
      <c r="B902" s="9" t="str">
        <f>VLOOKUP(E902,master1!$C$9:$E$24,3,0)</f>
        <v>Jennifer A</v>
      </c>
      <c r="C902" s="8" t="str">
        <f>VLOOKUP(F902,master2!$B$1:$C$24,2,0)</f>
        <v>SPARE PARTS</v>
      </c>
      <c r="D902" s="75">
        <v>2</v>
      </c>
      <c r="E902" s="74" t="s">
        <v>73</v>
      </c>
      <c r="F902" s="85" t="s">
        <v>137</v>
      </c>
      <c r="G902" s="106">
        <v>4056.53</v>
      </c>
      <c r="H902" s="84" t="s">
        <v>86</v>
      </c>
      <c r="I902" s="75"/>
    </row>
    <row r="903" spans="1:9" s="76" customFormat="1" ht="12" hidden="1" customHeight="1">
      <c r="A903" s="8" t="str">
        <f>INDEX(master1!$A$10:$A$24,MATCH('KSB1 - Postings'!E903,master1!$C$10:$C$24,0))</f>
        <v>QUALITY</v>
      </c>
      <c r="B903" s="9" t="str">
        <f>VLOOKUP(E903,master1!$C$9:$E$24,3,0)</f>
        <v>Jennifer A</v>
      </c>
      <c r="C903" s="8" t="str">
        <f>VLOOKUP(F903,master2!$B$1:$C$24,2,0)</f>
        <v>OTHER EXTERNAL SERVICES</v>
      </c>
      <c r="D903" s="75">
        <v>2</v>
      </c>
      <c r="E903" s="74" t="s">
        <v>73</v>
      </c>
      <c r="F903" s="85" t="s">
        <v>138</v>
      </c>
      <c r="G903" s="106">
        <v>242.82</v>
      </c>
      <c r="H903" s="84" t="s">
        <v>86</v>
      </c>
      <c r="I903" s="75"/>
    </row>
    <row r="904" spans="1:9" s="76" customFormat="1" ht="12" hidden="1" customHeight="1">
      <c r="A904" s="8" t="str">
        <f>INDEX(master1!$A$10:$A$24,MATCH('KSB1 - Postings'!E904,master1!$C$10:$C$24,0))</f>
        <v>QUALITY</v>
      </c>
      <c r="B904" s="9" t="str">
        <f>VLOOKUP(E904,master1!$C$9:$E$24,3,0)</f>
        <v>Jennifer A</v>
      </c>
      <c r="C904" s="8" t="str">
        <f>VLOOKUP(F904,master2!$B$1:$C$24,2,0)</f>
        <v>SPARE PARTS</v>
      </c>
      <c r="D904" s="75">
        <v>2</v>
      </c>
      <c r="E904" s="74" t="s">
        <v>73</v>
      </c>
      <c r="F904" s="85" t="s">
        <v>136</v>
      </c>
      <c r="G904" s="106">
        <v>175</v>
      </c>
      <c r="H904" s="84" t="s">
        <v>86</v>
      </c>
      <c r="I904" s="75"/>
    </row>
    <row r="905" spans="1:9" s="76" customFormat="1" ht="12" hidden="1" customHeight="1">
      <c r="A905" s="8" t="str">
        <f>INDEX(master1!$A$10:$A$24,MATCH('KSB1 - Postings'!E905,master1!$C$10:$C$24,0))</f>
        <v>QUALITY</v>
      </c>
      <c r="B905" s="9" t="str">
        <f>VLOOKUP(E905,master1!$C$9:$E$24,3,0)</f>
        <v>Jennifer A</v>
      </c>
      <c r="C905" s="8" t="str">
        <f>VLOOKUP(F905,master2!$B$1:$C$24,2,0)</f>
        <v>SPARE PARTS</v>
      </c>
      <c r="D905" s="75">
        <v>2</v>
      </c>
      <c r="E905" s="74" t="s">
        <v>73</v>
      </c>
      <c r="F905" s="85" t="s">
        <v>136</v>
      </c>
      <c r="G905" s="106">
        <v>545.51</v>
      </c>
      <c r="H905" s="84" t="s">
        <v>86</v>
      </c>
      <c r="I905" s="75"/>
    </row>
    <row r="906" spans="1:9" s="76" customFormat="1" ht="12" hidden="1" customHeight="1">
      <c r="A906" s="8" t="str">
        <f>INDEX(master1!$A$10:$A$24,MATCH('KSB1 - Postings'!E906,master1!$C$10:$C$24,0))</f>
        <v>QUALITY</v>
      </c>
      <c r="B906" s="9" t="str">
        <f>VLOOKUP(E906,master1!$C$9:$E$24,3,0)</f>
        <v>Jennifer A</v>
      </c>
      <c r="C906" s="8" t="str">
        <f>VLOOKUP(F906,master2!$B$1:$C$24,2,0)</f>
        <v>SPARE PARTS</v>
      </c>
      <c r="D906" s="75">
        <v>2</v>
      </c>
      <c r="E906" s="74" t="s">
        <v>73</v>
      </c>
      <c r="F906" s="85" t="s">
        <v>136</v>
      </c>
      <c r="G906" s="106">
        <v>985.74</v>
      </c>
      <c r="H906" s="84" t="s">
        <v>86</v>
      </c>
      <c r="I906" s="75"/>
    </row>
    <row r="907" spans="1:9" s="76" customFormat="1" ht="12" hidden="1" customHeight="1">
      <c r="A907" s="8" t="str">
        <f>INDEX(master1!$A$10:$A$24,MATCH('KSB1 - Postings'!E907,master1!$C$10:$C$24,0))</f>
        <v>QUALITY</v>
      </c>
      <c r="B907" s="9" t="str">
        <f>VLOOKUP(E907,master1!$C$9:$E$24,3,0)</f>
        <v>Jennifer A</v>
      </c>
      <c r="C907" s="8" t="str">
        <f>VLOOKUP(F907,master2!$B$1:$C$24,2,0)</f>
        <v>OTHER EXTERNAL SERVICES</v>
      </c>
      <c r="D907" s="75">
        <v>2</v>
      </c>
      <c r="E907" s="74" t="s">
        <v>72</v>
      </c>
      <c r="F907" s="85" t="s">
        <v>138</v>
      </c>
      <c r="G907" s="106">
        <v>6742.0550000000003</v>
      </c>
      <c r="H907" s="84" t="s">
        <v>86</v>
      </c>
      <c r="I907" s="75"/>
    </row>
    <row r="908" spans="1:9" s="76" customFormat="1" ht="12" hidden="1" customHeight="1">
      <c r="A908" s="8" t="str">
        <f>INDEX(master1!$A$10:$A$24,MATCH('KSB1 - Postings'!E908,master1!$C$10:$C$24,0))</f>
        <v>QUALITY</v>
      </c>
      <c r="B908" s="9" t="str">
        <f>VLOOKUP(E908,master1!$C$9:$E$24,3,0)</f>
        <v>Jennifer A</v>
      </c>
      <c r="C908" s="8" t="str">
        <f>VLOOKUP(F908,master2!$B$1:$C$24,2,0)</f>
        <v>OTHER EXTERNAL SERVICES</v>
      </c>
      <c r="D908" s="75">
        <v>2</v>
      </c>
      <c r="E908" s="74" t="s">
        <v>72</v>
      </c>
      <c r="F908" s="85" t="s">
        <v>138</v>
      </c>
      <c r="G908" s="106">
        <v>1293.45</v>
      </c>
      <c r="H908" s="84" t="s">
        <v>86</v>
      </c>
      <c r="I908" s="75"/>
    </row>
    <row r="909" spans="1:9" s="76" customFormat="1" ht="12" hidden="1" customHeight="1">
      <c r="A909" s="8" t="str">
        <f>INDEX(master1!$A$10:$A$24,MATCH('KSB1 - Postings'!E909,master1!$C$10:$C$24,0))</f>
        <v>QUALITY</v>
      </c>
      <c r="B909" s="9" t="str">
        <f>VLOOKUP(E909,master1!$C$9:$E$24,3,0)</f>
        <v>Jennifer A</v>
      </c>
      <c r="C909" s="8" t="str">
        <f>VLOOKUP(F909,master2!$B$1:$C$24,2,0)</f>
        <v>OTHER EXTERNAL SERVICES</v>
      </c>
      <c r="D909" s="75">
        <v>2</v>
      </c>
      <c r="E909" s="74" t="s">
        <v>72</v>
      </c>
      <c r="F909" s="85" t="s">
        <v>138</v>
      </c>
      <c r="G909" s="106">
        <v>19489.494999999999</v>
      </c>
      <c r="H909" s="84" t="s">
        <v>86</v>
      </c>
      <c r="I909" s="75"/>
    </row>
    <row r="910" spans="1:9" s="76" customFormat="1" ht="12" hidden="1" customHeight="1">
      <c r="A910" s="8" t="str">
        <f>INDEX(master1!$A$10:$A$24,MATCH('KSB1 - Postings'!E910,master1!$C$10:$C$24,0))</f>
        <v>LOGISTICS</v>
      </c>
      <c r="B910" s="9" t="str">
        <f>VLOOKUP(E910,master1!$C$9:$E$24,3,0)</f>
        <v>María L</v>
      </c>
      <c r="C910" s="8" t="str">
        <f>VLOOKUP(F910,master2!$B$1:$C$24,2,0)</f>
        <v>FREIGHT</v>
      </c>
      <c r="D910" s="75">
        <v>2</v>
      </c>
      <c r="E910" s="82" t="s">
        <v>68</v>
      </c>
      <c r="F910" s="85" t="s">
        <v>133</v>
      </c>
      <c r="G910" s="106">
        <v>11050</v>
      </c>
      <c r="H910" s="84" t="s">
        <v>86</v>
      </c>
      <c r="I910" s="75"/>
    </row>
    <row r="911" spans="1:9" s="76" customFormat="1" ht="12" hidden="1" customHeight="1">
      <c r="A911" s="8" t="str">
        <f>INDEX(master1!$A$10:$A$24,MATCH('KSB1 - Postings'!E911,master1!$C$10:$C$24,0))</f>
        <v>LOGISTICS</v>
      </c>
      <c r="B911" s="9" t="str">
        <f>VLOOKUP(E911,master1!$C$9:$E$24,3,0)</f>
        <v>María L</v>
      </c>
      <c r="C911" s="8" t="str">
        <f>VLOOKUP(F911,master2!$B$1:$C$24,2,0)</f>
        <v>FREIGHT</v>
      </c>
      <c r="D911" s="75">
        <v>2</v>
      </c>
      <c r="E911" s="82" t="s">
        <v>68</v>
      </c>
      <c r="F911" s="85" t="s">
        <v>133</v>
      </c>
      <c r="G911" s="106">
        <v>1133.3399999999999</v>
      </c>
      <c r="H911" s="84" t="s">
        <v>86</v>
      </c>
      <c r="I911" s="75"/>
    </row>
    <row r="912" spans="1:9" s="76" customFormat="1" ht="12" hidden="1" customHeight="1">
      <c r="A912" s="8" t="str">
        <f>INDEX(master1!$A$10:$A$24,MATCH('KSB1 - Postings'!E912,master1!$C$10:$C$24,0))</f>
        <v>LOGISTICS</v>
      </c>
      <c r="B912" s="9" t="str">
        <f>VLOOKUP(E912,master1!$C$9:$E$24,3,0)</f>
        <v>María L</v>
      </c>
      <c r="C912" s="8" t="str">
        <f>VLOOKUP(F912,master2!$B$1:$C$24,2,0)</f>
        <v>FREIGHT</v>
      </c>
      <c r="D912" s="75">
        <v>2</v>
      </c>
      <c r="E912" s="82" t="s">
        <v>68</v>
      </c>
      <c r="F912" s="85" t="s">
        <v>133</v>
      </c>
      <c r="G912" s="106">
        <v>5220</v>
      </c>
      <c r="H912" s="84" t="s">
        <v>86</v>
      </c>
      <c r="I912" s="75"/>
    </row>
    <row r="913" spans="1:9" s="76" customFormat="1" ht="12" hidden="1" customHeight="1">
      <c r="A913" s="8" t="str">
        <f>INDEX(master1!$A$10:$A$24,MATCH('KSB1 - Postings'!E913,master1!$C$10:$C$24,0))</f>
        <v>MAINTE</v>
      </c>
      <c r="B913" s="9" t="str">
        <f>VLOOKUP(E913,master1!$C$9:$E$24,3,0)</f>
        <v>Joaquin P</v>
      </c>
      <c r="C913" s="8" t="str">
        <f>VLOOKUP(F913,master2!$B$1:$C$24,2,0)</f>
        <v>SPARE PARTS</v>
      </c>
      <c r="D913" s="75">
        <v>2</v>
      </c>
      <c r="E913" s="74" t="s">
        <v>57</v>
      </c>
      <c r="F913" s="85" t="s">
        <v>137</v>
      </c>
      <c r="G913" s="106">
        <v>80.825000000000003</v>
      </c>
      <c r="H913" s="84" t="s">
        <v>86</v>
      </c>
      <c r="I913" s="75"/>
    </row>
    <row r="914" spans="1:9" s="76" customFormat="1" ht="12" hidden="1" customHeight="1">
      <c r="A914" s="8" t="str">
        <f>INDEX(master1!$A$10:$A$24,MATCH('KSB1 - Postings'!E914,master1!$C$10:$C$24,0))</f>
        <v>MAINTE</v>
      </c>
      <c r="B914" s="9" t="str">
        <f>VLOOKUP(E914,master1!$C$9:$E$24,3,0)</f>
        <v>Joaquin P</v>
      </c>
      <c r="C914" s="8" t="str">
        <f>VLOOKUP(F914,master2!$B$1:$C$24,2,0)</f>
        <v>SPARE PARTS</v>
      </c>
      <c r="D914" s="75">
        <v>2</v>
      </c>
      <c r="E914" s="74" t="s">
        <v>57</v>
      </c>
      <c r="F914" s="85" t="s">
        <v>137</v>
      </c>
      <c r="G914" s="106">
        <v>88.5</v>
      </c>
      <c r="H914" s="84" t="s">
        <v>86</v>
      </c>
      <c r="I914" s="75"/>
    </row>
    <row r="915" spans="1:9" s="76" customFormat="1" ht="12" hidden="1" customHeight="1">
      <c r="A915" s="8" t="str">
        <f>INDEX(master1!$A$10:$A$24,MATCH('KSB1 - Postings'!E915,master1!$C$10:$C$24,0))</f>
        <v>MAINTE</v>
      </c>
      <c r="B915" s="9" t="str">
        <f>VLOOKUP(E915,master1!$C$9:$E$24,3,0)</f>
        <v>Joaquin P</v>
      </c>
      <c r="C915" s="8" t="str">
        <f>VLOOKUP(F915,master2!$B$1:$C$24,2,0)</f>
        <v>OTHER EXTERNAL SERVICES</v>
      </c>
      <c r="D915" s="75">
        <v>2</v>
      </c>
      <c r="E915" s="74" t="s">
        <v>57</v>
      </c>
      <c r="F915" s="85" t="s">
        <v>138</v>
      </c>
      <c r="G915" s="106">
        <v>949</v>
      </c>
      <c r="H915" s="84" t="s">
        <v>86</v>
      </c>
      <c r="I915" s="75"/>
    </row>
    <row r="916" spans="1:9" s="76" customFormat="1" ht="12" hidden="1" customHeight="1">
      <c r="A916" s="8" t="str">
        <f>INDEX(master1!$A$10:$A$24,MATCH('KSB1 - Postings'!E916,master1!$C$10:$C$24,0))</f>
        <v>MAINTE</v>
      </c>
      <c r="B916" s="9" t="str">
        <f>VLOOKUP(E916,master1!$C$9:$E$24,3,0)</f>
        <v>Joaquin P</v>
      </c>
      <c r="C916" s="8" t="str">
        <f>VLOOKUP(F916,master2!$B$1:$C$24,2,0)</f>
        <v>OTHER EXTERNAL SERVICES</v>
      </c>
      <c r="D916" s="75">
        <v>2</v>
      </c>
      <c r="E916" s="74" t="s">
        <v>57</v>
      </c>
      <c r="F916" s="85" t="s">
        <v>138</v>
      </c>
      <c r="G916" s="106">
        <v>2150</v>
      </c>
      <c r="H916" s="84" t="s">
        <v>86</v>
      </c>
      <c r="I916" s="75"/>
    </row>
    <row r="917" spans="1:9" s="76" customFormat="1" ht="12" hidden="1" customHeight="1">
      <c r="A917" s="8" t="str">
        <f>INDEX(master1!$A$10:$A$24,MATCH('KSB1 - Postings'!E917,master1!$C$10:$C$24,0))</f>
        <v>MAINTE</v>
      </c>
      <c r="B917" s="9" t="str">
        <f>VLOOKUP(E917,master1!$C$9:$E$24,3,0)</f>
        <v>Joaquin P</v>
      </c>
      <c r="C917" s="8" t="str">
        <f>VLOOKUP(F917,master2!$B$1:$C$24,2,0)</f>
        <v>OTHER EXTERNAL SERVICES</v>
      </c>
      <c r="D917" s="75">
        <v>2</v>
      </c>
      <c r="E917" s="74" t="s">
        <v>57</v>
      </c>
      <c r="F917" s="85" t="s">
        <v>138</v>
      </c>
      <c r="G917" s="106">
        <v>2150</v>
      </c>
      <c r="H917" s="84" t="s">
        <v>86</v>
      </c>
      <c r="I917" s="75"/>
    </row>
    <row r="918" spans="1:9" s="76" customFormat="1" ht="12" hidden="1" customHeight="1">
      <c r="A918" s="8" t="str">
        <f>INDEX(master1!$A$10:$A$24,MATCH('KSB1 - Postings'!E918,master1!$C$10:$C$24,0))</f>
        <v>MAINTE</v>
      </c>
      <c r="B918" s="9" t="str">
        <f>VLOOKUP(E918,master1!$C$9:$E$24,3,0)</f>
        <v>Joaquin P</v>
      </c>
      <c r="C918" s="8" t="str">
        <f>VLOOKUP(F918,master2!$B$1:$C$24,2,0)</f>
        <v>OTHER EXTERNAL SERVICES</v>
      </c>
      <c r="D918" s="75">
        <v>2</v>
      </c>
      <c r="E918" s="74" t="s">
        <v>57</v>
      </c>
      <c r="F918" s="85" t="s">
        <v>138</v>
      </c>
      <c r="G918" s="106">
        <v>4300</v>
      </c>
      <c r="H918" s="84" t="s">
        <v>86</v>
      </c>
      <c r="I918" s="75"/>
    </row>
    <row r="919" spans="1:9" s="76" customFormat="1" ht="12" hidden="1" customHeight="1">
      <c r="A919" s="8" t="str">
        <f>INDEX(master1!$A$10:$A$24,MATCH('KSB1 - Postings'!E919,master1!$C$10:$C$24,0))</f>
        <v>MAINTE</v>
      </c>
      <c r="B919" s="9" t="str">
        <f>VLOOKUP(E919,master1!$C$9:$E$24,3,0)</f>
        <v>Joaquin P</v>
      </c>
      <c r="C919" s="8" t="str">
        <f>VLOOKUP(F919,master2!$B$1:$C$24,2,0)</f>
        <v>SPARE PARTS</v>
      </c>
      <c r="D919" s="75">
        <v>2</v>
      </c>
      <c r="E919" s="74" t="s">
        <v>54</v>
      </c>
      <c r="F919" s="85" t="s">
        <v>136</v>
      </c>
      <c r="G919" s="106">
        <v>107.435</v>
      </c>
      <c r="H919" s="84" t="s">
        <v>86</v>
      </c>
      <c r="I919" s="75"/>
    </row>
    <row r="920" spans="1:9" s="76" customFormat="1" ht="12" hidden="1" customHeight="1">
      <c r="A920" s="8" t="str">
        <f>INDEX(master1!$A$10:$A$24,MATCH('KSB1 - Postings'!E920,master1!$C$10:$C$24,0))</f>
        <v>MAINTE</v>
      </c>
      <c r="B920" s="9" t="str">
        <f>VLOOKUP(E920,master1!$C$9:$E$24,3,0)</f>
        <v>Joaquin P</v>
      </c>
      <c r="C920" s="8" t="str">
        <f>VLOOKUP(F920,master2!$B$1:$C$24,2,0)</f>
        <v>SPARE PARTS</v>
      </c>
      <c r="D920" s="75">
        <v>2</v>
      </c>
      <c r="E920" s="74" t="s">
        <v>54</v>
      </c>
      <c r="F920" s="85" t="s">
        <v>136</v>
      </c>
      <c r="G920" s="106">
        <v>34.424999999999997</v>
      </c>
      <c r="H920" s="84" t="s">
        <v>86</v>
      </c>
      <c r="I920" s="75"/>
    </row>
    <row r="921" spans="1:9" s="76" customFormat="1" ht="12" hidden="1" customHeight="1">
      <c r="A921" s="8" t="str">
        <f>INDEX(master1!$A$10:$A$24,MATCH('KSB1 - Postings'!E921,master1!$C$10:$C$24,0))</f>
        <v>MAINTE</v>
      </c>
      <c r="B921" s="9" t="str">
        <f>VLOOKUP(E921,master1!$C$9:$E$24,3,0)</f>
        <v>Joaquin P</v>
      </c>
      <c r="C921" s="8" t="str">
        <f>VLOOKUP(F921,master2!$B$1:$C$24,2,0)</f>
        <v>SPARE PARTS</v>
      </c>
      <c r="D921" s="75">
        <v>2</v>
      </c>
      <c r="E921" s="74" t="s">
        <v>54</v>
      </c>
      <c r="F921" s="85" t="s">
        <v>136</v>
      </c>
      <c r="G921" s="106">
        <v>408.35500000000002</v>
      </c>
      <c r="H921" s="84" t="s">
        <v>86</v>
      </c>
      <c r="I921" s="75"/>
    </row>
    <row r="922" spans="1:9" s="76" customFormat="1" ht="12" hidden="1" customHeight="1">
      <c r="A922" s="8" t="str">
        <f>INDEX(master1!$A$10:$A$24,MATCH('KSB1 - Postings'!E922,master1!$C$10:$C$24,0))</f>
        <v>MAINTE</v>
      </c>
      <c r="B922" s="9" t="str">
        <f>VLOOKUP(E922,master1!$C$9:$E$24,3,0)</f>
        <v>Joaquin P</v>
      </c>
      <c r="C922" s="8" t="str">
        <f>VLOOKUP(F922,master2!$B$1:$C$24,2,0)</f>
        <v>REP &amp; MAINTENANCE SERVICES</v>
      </c>
      <c r="D922" s="75">
        <v>2</v>
      </c>
      <c r="E922" s="82" t="s">
        <v>54</v>
      </c>
      <c r="F922" s="85" t="s">
        <v>143</v>
      </c>
      <c r="G922" s="106">
        <v>425</v>
      </c>
      <c r="H922" s="84" t="s">
        <v>86</v>
      </c>
      <c r="I922" s="75"/>
    </row>
    <row r="923" spans="1:9" s="76" customFormat="1" ht="12" hidden="1" customHeight="1">
      <c r="A923" s="8" t="str">
        <f>INDEX(master1!$A$10:$A$24,MATCH('KSB1 - Postings'!E923,master1!$C$10:$C$24,0))</f>
        <v>MAINTE</v>
      </c>
      <c r="B923" s="9" t="str">
        <f>VLOOKUP(E923,master1!$C$9:$E$24,3,0)</f>
        <v>Joaquin P</v>
      </c>
      <c r="C923" s="8" t="str">
        <f>VLOOKUP(F923,master2!$B$1:$C$24,2,0)</f>
        <v>REP &amp; MAINTENANCE SERVICES</v>
      </c>
      <c r="D923" s="75">
        <v>2</v>
      </c>
      <c r="E923" s="82" t="s">
        <v>54</v>
      </c>
      <c r="F923" s="85" t="s">
        <v>143</v>
      </c>
      <c r="G923" s="106">
        <v>79.400000000000006</v>
      </c>
      <c r="H923" s="84" t="s">
        <v>86</v>
      </c>
      <c r="I923" s="75"/>
    </row>
    <row r="924" spans="1:9" s="76" customFormat="1" ht="12" hidden="1" customHeight="1">
      <c r="A924" s="8" t="str">
        <f>INDEX(master1!$A$10:$A$24,MATCH('KSB1 - Postings'!E924,master1!$C$10:$C$24,0))</f>
        <v>MAINTE</v>
      </c>
      <c r="B924" s="9" t="str">
        <f>VLOOKUP(E924,master1!$C$9:$E$24,3,0)</f>
        <v>Joaquin P</v>
      </c>
      <c r="C924" s="8" t="str">
        <f>VLOOKUP(F924,master2!$B$1:$C$24,2,0)</f>
        <v>SPARE PARTS</v>
      </c>
      <c r="D924" s="75">
        <v>2</v>
      </c>
      <c r="E924" s="82" t="s">
        <v>54</v>
      </c>
      <c r="F924" s="85" t="s">
        <v>136</v>
      </c>
      <c r="G924" s="106">
        <v>897.66</v>
      </c>
      <c r="H924" s="84" t="s">
        <v>86</v>
      </c>
      <c r="I924" s="75"/>
    </row>
    <row r="925" spans="1:9" s="76" customFormat="1" ht="12" hidden="1" customHeight="1">
      <c r="A925" s="8" t="str">
        <f>INDEX(master1!$A$10:$A$24,MATCH('KSB1 - Postings'!E925,master1!$C$10:$C$24,0))</f>
        <v>MAINTE</v>
      </c>
      <c r="B925" s="9" t="str">
        <f>VLOOKUP(E925,master1!$C$9:$E$24,3,0)</f>
        <v>Joaquin P</v>
      </c>
      <c r="C925" s="8" t="str">
        <f>VLOOKUP(F925,master2!$B$1:$C$24,2,0)</f>
        <v>SPARE PARTS</v>
      </c>
      <c r="D925" s="75">
        <v>2</v>
      </c>
      <c r="E925" s="82" t="s">
        <v>54</v>
      </c>
      <c r="F925" s="85" t="s">
        <v>136</v>
      </c>
      <c r="G925" s="106">
        <v>89.325000000000003</v>
      </c>
      <c r="H925" s="84" t="s">
        <v>86</v>
      </c>
      <c r="I925" s="75"/>
    </row>
    <row r="926" spans="1:9" s="76" customFormat="1" ht="12" hidden="1" customHeight="1">
      <c r="A926" s="8" t="str">
        <f>INDEX(master1!$A$10:$A$24,MATCH('KSB1 - Postings'!E926,master1!$C$10:$C$24,0))</f>
        <v>MAINTE</v>
      </c>
      <c r="B926" s="9" t="str">
        <f>VLOOKUP(E926,master1!$C$9:$E$24,3,0)</f>
        <v>Joaquin P</v>
      </c>
      <c r="C926" s="8" t="str">
        <f>VLOOKUP(F926,master2!$B$1:$C$24,2,0)</f>
        <v>SPARE PARTS</v>
      </c>
      <c r="D926" s="75">
        <v>2</v>
      </c>
      <c r="E926" s="74" t="s">
        <v>54</v>
      </c>
      <c r="F926" s="85" t="s">
        <v>136</v>
      </c>
      <c r="G926" s="106">
        <v>67.36</v>
      </c>
      <c r="H926" s="84" t="s">
        <v>86</v>
      </c>
      <c r="I926" s="75"/>
    </row>
    <row r="927" spans="1:9" s="76" customFormat="1" ht="12" hidden="1" customHeight="1">
      <c r="A927" s="8" t="str">
        <f>INDEX(master1!$A$10:$A$24,MATCH('KSB1 - Postings'!E927,master1!$C$10:$C$24,0))</f>
        <v>MAINTE</v>
      </c>
      <c r="B927" s="9" t="str">
        <f>VLOOKUP(E927,master1!$C$9:$E$24,3,0)</f>
        <v>Joaquin P</v>
      </c>
      <c r="C927" s="8" t="str">
        <f>VLOOKUP(F927,master2!$B$1:$C$24,2,0)</f>
        <v>SPARE PARTS</v>
      </c>
      <c r="D927" s="75">
        <v>2</v>
      </c>
      <c r="E927" s="74" t="s">
        <v>54</v>
      </c>
      <c r="F927" s="85" t="s">
        <v>136</v>
      </c>
      <c r="G927" s="106">
        <v>25.5</v>
      </c>
      <c r="H927" s="84" t="s">
        <v>86</v>
      </c>
      <c r="I927" s="75"/>
    </row>
    <row r="928" spans="1:9" s="76" customFormat="1" ht="12" hidden="1" customHeight="1">
      <c r="A928" s="8" t="str">
        <f>INDEX(master1!$A$10:$A$24,MATCH('KSB1 - Postings'!E928,master1!$C$10:$C$24,0))</f>
        <v>MAINTE</v>
      </c>
      <c r="B928" s="9" t="str">
        <f>VLOOKUP(E928,master1!$C$9:$E$24,3,0)</f>
        <v>Joaquin P</v>
      </c>
      <c r="C928" s="8" t="str">
        <f>VLOOKUP(F928,master2!$B$1:$C$24,2,0)</f>
        <v>SPARE PARTS</v>
      </c>
      <c r="D928" s="75">
        <v>2</v>
      </c>
      <c r="E928" s="74" t="s">
        <v>54</v>
      </c>
      <c r="F928" s="85" t="s">
        <v>136</v>
      </c>
      <c r="G928" s="106">
        <v>41.2</v>
      </c>
      <c r="H928" s="84" t="s">
        <v>86</v>
      </c>
      <c r="I928" s="75"/>
    </row>
    <row r="929" spans="1:9" s="76" customFormat="1" ht="12" hidden="1" customHeight="1">
      <c r="A929" s="8" t="str">
        <f>INDEX(master1!$A$10:$A$24,MATCH('KSB1 - Postings'!E929,master1!$C$10:$C$24,0))</f>
        <v>MAINTE</v>
      </c>
      <c r="B929" s="9" t="str">
        <f>VLOOKUP(E929,master1!$C$9:$E$24,3,0)</f>
        <v>Joaquin P</v>
      </c>
      <c r="C929" s="8" t="str">
        <f>VLOOKUP(F929,master2!$B$1:$C$24,2,0)</f>
        <v>SPARE PARTS</v>
      </c>
      <c r="D929" s="75">
        <v>2</v>
      </c>
      <c r="E929" s="74" t="s">
        <v>54</v>
      </c>
      <c r="F929" s="85" t="s">
        <v>136</v>
      </c>
      <c r="G929" s="106">
        <v>314.01</v>
      </c>
      <c r="H929" s="84" t="s">
        <v>86</v>
      </c>
      <c r="I929" s="75"/>
    </row>
    <row r="930" spans="1:9" s="76" customFormat="1" ht="12" hidden="1" customHeight="1">
      <c r="A930" s="8" t="str">
        <f>INDEX(master1!$A$10:$A$24,MATCH('KSB1 - Postings'!E930,master1!$C$10:$C$24,0))</f>
        <v>MAINTE</v>
      </c>
      <c r="B930" s="9" t="str">
        <f>VLOOKUP(E930,master1!$C$9:$E$24,3,0)</f>
        <v>Joaquin P</v>
      </c>
      <c r="C930" s="8" t="str">
        <f>VLOOKUP(F930,master2!$B$1:$C$24,2,0)</f>
        <v>SPARE PARTS</v>
      </c>
      <c r="D930" s="75">
        <v>2</v>
      </c>
      <c r="E930" s="74" t="s">
        <v>54</v>
      </c>
      <c r="F930" s="85" t="s">
        <v>136</v>
      </c>
      <c r="G930" s="106">
        <v>2349</v>
      </c>
      <c r="H930" s="84" t="s">
        <v>86</v>
      </c>
      <c r="I930" s="75"/>
    </row>
    <row r="931" spans="1:9" s="76" customFormat="1" ht="12" hidden="1" customHeight="1">
      <c r="A931" s="8" t="str">
        <f>INDEX(master1!$A$10:$A$24,MATCH('KSB1 - Postings'!E931,master1!$C$10:$C$24,0))</f>
        <v>MAINTE</v>
      </c>
      <c r="B931" s="9" t="str">
        <f>VLOOKUP(E931,master1!$C$9:$E$24,3,0)</f>
        <v>Joaquin P</v>
      </c>
      <c r="C931" s="8" t="str">
        <f>VLOOKUP(F931,master2!$B$1:$C$24,2,0)</f>
        <v>SPARE PARTS</v>
      </c>
      <c r="D931" s="75">
        <v>2</v>
      </c>
      <c r="E931" s="74" t="s">
        <v>54</v>
      </c>
      <c r="F931" s="85" t="s">
        <v>136</v>
      </c>
      <c r="G931" s="106">
        <v>2772.6</v>
      </c>
      <c r="H931" s="84" t="s">
        <v>86</v>
      </c>
      <c r="I931" s="75"/>
    </row>
    <row r="932" spans="1:9" s="76" customFormat="1" ht="12" hidden="1" customHeight="1">
      <c r="A932" s="8" t="str">
        <f>INDEX(master1!$A$10:$A$24,MATCH('KSB1 - Postings'!E932,master1!$C$10:$C$24,0))</f>
        <v>MAINTE</v>
      </c>
      <c r="B932" s="9" t="str">
        <f>VLOOKUP(E932,master1!$C$9:$E$24,3,0)</f>
        <v>Joaquin P</v>
      </c>
      <c r="C932" s="8" t="str">
        <f>VLOOKUP(F932,master2!$B$1:$C$24,2,0)</f>
        <v>SPARE PARTS</v>
      </c>
      <c r="D932" s="75">
        <v>2</v>
      </c>
      <c r="E932" s="74" t="s">
        <v>54</v>
      </c>
      <c r="F932" s="85" t="s">
        <v>136</v>
      </c>
      <c r="G932" s="106">
        <v>45</v>
      </c>
      <c r="H932" s="84" t="s">
        <v>86</v>
      </c>
      <c r="I932" s="75"/>
    </row>
    <row r="933" spans="1:9" s="76" customFormat="1" ht="12" hidden="1" customHeight="1">
      <c r="A933" s="8" t="str">
        <f>INDEX(master1!$A$10:$A$24,MATCH('KSB1 - Postings'!E933,master1!$C$10:$C$24,0))</f>
        <v>MAINTE</v>
      </c>
      <c r="B933" s="9" t="str">
        <f>VLOOKUP(E933,master1!$C$9:$E$24,3,0)</f>
        <v>Joaquin P</v>
      </c>
      <c r="C933" s="8" t="str">
        <f>VLOOKUP(F933,master2!$B$1:$C$24,2,0)</f>
        <v>SPARE PARTS</v>
      </c>
      <c r="D933" s="75">
        <v>2</v>
      </c>
      <c r="E933" s="74" t="s">
        <v>56</v>
      </c>
      <c r="F933" s="85" t="s">
        <v>136</v>
      </c>
      <c r="G933" s="106">
        <v>13</v>
      </c>
      <c r="H933" s="84" t="s">
        <v>86</v>
      </c>
      <c r="I933" s="75"/>
    </row>
    <row r="934" spans="1:9" s="76" customFormat="1" ht="12" hidden="1" customHeight="1">
      <c r="A934" s="8" t="str">
        <f>INDEX(master1!$A$10:$A$24,MATCH('KSB1 - Postings'!E934,master1!$C$10:$C$24,0))</f>
        <v>MAINTE</v>
      </c>
      <c r="B934" s="9" t="str">
        <f>VLOOKUP(E934,master1!$C$9:$E$24,3,0)</f>
        <v>Joaquin P</v>
      </c>
      <c r="C934" s="8" t="str">
        <f>VLOOKUP(F934,master2!$B$1:$C$24,2,0)</f>
        <v>SPARE PARTS</v>
      </c>
      <c r="D934" s="75">
        <v>2</v>
      </c>
      <c r="E934" s="74" t="s">
        <v>56</v>
      </c>
      <c r="F934" s="85" t="s">
        <v>136</v>
      </c>
      <c r="G934" s="106">
        <v>217.68</v>
      </c>
      <c r="H934" s="84" t="s">
        <v>86</v>
      </c>
      <c r="I934" s="75"/>
    </row>
    <row r="935" spans="1:9" s="76" customFormat="1" ht="12" hidden="1" customHeight="1">
      <c r="A935" s="8" t="str">
        <f>INDEX(master1!$A$10:$A$24,MATCH('KSB1 - Postings'!E935,master1!$C$10:$C$24,0))</f>
        <v>MAINTE</v>
      </c>
      <c r="B935" s="9" t="str">
        <f>VLOOKUP(E935,master1!$C$9:$E$24,3,0)</f>
        <v>Joaquin P</v>
      </c>
      <c r="C935" s="8" t="str">
        <f>VLOOKUP(F935,master2!$B$1:$C$24,2,0)</f>
        <v>SPARE PARTS</v>
      </c>
      <c r="D935" s="75">
        <v>2</v>
      </c>
      <c r="E935" s="74" t="s">
        <v>56</v>
      </c>
      <c r="F935" s="85" t="s">
        <v>136</v>
      </c>
      <c r="G935" s="106">
        <v>314.30500000000001</v>
      </c>
      <c r="H935" s="84" t="s">
        <v>86</v>
      </c>
      <c r="I935" s="75"/>
    </row>
    <row r="936" spans="1:9" s="76" customFormat="1" ht="12" hidden="1" customHeight="1">
      <c r="A936" s="8" t="str">
        <f>INDEX(master1!$A$10:$A$24,MATCH('KSB1 - Postings'!E936,master1!$C$10:$C$24,0))</f>
        <v>MAINTE</v>
      </c>
      <c r="B936" s="9" t="str">
        <f>VLOOKUP(E936,master1!$C$9:$E$24,3,0)</f>
        <v>Joaquin P</v>
      </c>
      <c r="C936" s="8" t="str">
        <f>VLOOKUP(F936,master2!$B$1:$C$24,2,0)</f>
        <v>SPARE PARTS</v>
      </c>
      <c r="D936" s="75">
        <v>2</v>
      </c>
      <c r="E936" s="74" t="s">
        <v>56</v>
      </c>
      <c r="F936" s="85" t="s">
        <v>136</v>
      </c>
      <c r="G936" s="106">
        <v>101.575</v>
      </c>
      <c r="H936" s="84" t="s">
        <v>86</v>
      </c>
      <c r="I936" s="75"/>
    </row>
    <row r="937" spans="1:9" s="76" customFormat="1" ht="12" hidden="1" customHeight="1">
      <c r="A937" s="8" t="str">
        <f>INDEX(master1!$A$10:$A$24,MATCH('KSB1 - Postings'!E937,master1!$C$10:$C$24,0))</f>
        <v>MAINTE</v>
      </c>
      <c r="B937" s="9" t="str">
        <f>VLOOKUP(E937,master1!$C$9:$E$24,3,0)</f>
        <v>Joaquin P</v>
      </c>
      <c r="C937" s="8" t="str">
        <f>VLOOKUP(F937,master2!$B$1:$C$24,2,0)</f>
        <v>SPARE PARTS</v>
      </c>
      <c r="D937" s="75">
        <v>2</v>
      </c>
      <c r="E937" s="74" t="s">
        <v>56</v>
      </c>
      <c r="F937" s="85" t="s">
        <v>136</v>
      </c>
      <c r="G937" s="106">
        <v>435.36</v>
      </c>
      <c r="H937" s="84" t="s">
        <v>86</v>
      </c>
      <c r="I937" s="75"/>
    </row>
    <row r="938" spans="1:9" s="76" customFormat="1" ht="12" hidden="1" customHeight="1">
      <c r="A938" s="8" t="str">
        <f>INDEX(master1!$A$10:$A$24,MATCH('KSB1 - Postings'!E938,master1!$C$10:$C$24,0))</f>
        <v>MAINTE</v>
      </c>
      <c r="B938" s="9" t="str">
        <f>VLOOKUP(E938,master1!$C$9:$E$24,3,0)</f>
        <v>Joaquin P</v>
      </c>
      <c r="C938" s="8" t="str">
        <f>VLOOKUP(F938,master2!$B$1:$C$24,2,0)</f>
        <v>SPARE PARTS</v>
      </c>
      <c r="D938" s="75">
        <v>2</v>
      </c>
      <c r="E938" s="74" t="s">
        <v>56</v>
      </c>
      <c r="F938" s="85" t="s">
        <v>136</v>
      </c>
      <c r="G938" s="106">
        <v>32.200000000000003</v>
      </c>
      <c r="H938" s="84" t="s">
        <v>86</v>
      </c>
      <c r="I938" s="75"/>
    </row>
    <row r="939" spans="1:9" s="76" customFormat="1" ht="12" hidden="1" customHeight="1">
      <c r="A939" s="8" t="str">
        <f>INDEX(master1!$A$10:$A$24,MATCH('KSB1 - Postings'!E939,master1!$C$10:$C$24,0))</f>
        <v>MAINTE</v>
      </c>
      <c r="B939" s="9" t="str">
        <f>VLOOKUP(E939,master1!$C$9:$E$24,3,0)</f>
        <v>Joaquin P</v>
      </c>
      <c r="C939" s="8" t="str">
        <f>VLOOKUP(F939,master2!$B$1:$C$24,2,0)</f>
        <v>SPARE PARTS</v>
      </c>
      <c r="D939" s="75">
        <v>2</v>
      </c>
      <c r="E939" s="74" t="s">
        <v>56</v>
      </c>
      <c r="F939" s="85" t="s">
        <v>136</v>
      </c>
      <c r="G939" s="106">
        <v>9.75</v>
      </c>
      <c r="H939" s="84" t="s">
        <v>86</v>
      </c>
      <c r="I939" s="75"/>
    </row>
    <row r="940" spans="1:9" s="76" customFormat="1" ht="12" hidden="1" customHeight="1">
      <c r="A940" s="8" t="str">
        <f>INDEX(master1!$A$10:$A$24,MATCH('KSB1 - Postings'!E940,master1!$C$10:$C$24,0))</f>
        <v>MAINTE</v>
      </c>
      <c r="B940" s="9" t="str">
        <f>VLOOKUP(E940,master1!$C$9:$E$24,3,0)</f>
        <v>Joaquin P</v>
      </c>
      <c r="C940" s="8" t="str">
        <f>VLOOKUP(F940,master2!$B$1:$C$24,2,0)</f>
        <v>SPARE PARTS</v>
      </c>
      <c r="D940" s="75">
        <v>2</v>
      </c>
      <c r="E940" s="74" t="s">
        <v>56</v>
      </c>
      <c r="F940" s="85" t="s">
        <v>136</v>
      </c>
      <c r="G940" s="106">
        <v>11.4</v>
      </c>
      <c r="H940" s="84" t="s">
        <v>86</v>
      </c>
      <c r="I940" s="75"/>
    </row>
    <row r="941" spans="1:9" s="76" customFormat="1" ht="12" hidden="1" customHeight="1">
      <c r="A941" s="8" t="str">
        <f>INDEX(master1!$A$10:$A$24,MATCH('KSB1 - Postings'!E941,master1!$C$10:$C$24,0))</f>
        <v>MAINTE</v>
      </c>
      <c r="B941" s="9" t="str">
        <f>VLOOKUP(E941,master1!$C$9:$E$24,3,0)</f>
        <v>Joaquin P</v>
      </c>
      <c r="C941" s="8" t="str">
        <f>VLOOKUP(F941,master2!$B$1:$C$24,2,0)</f>
        <v>SPARE PARTS</v>
      </c>
      <c r="D941" s="75">
        <v>2</v>
      </c>
      <c r="E941" s="74" t="s">
        <v>56</v>
      </c>
      <c r="F941" s="85" t="s">
        <v>136</v>
      </c>
      <c r="G941" s="106">
        <v>267.73</v>
      </c>
      <c r="H941" s="84" t="s">
        <v>86</v>
      </c>
      <c r="I941" s="75"/>
    </row>
    <row r="942" spans="1:9" s="76" customFormat="1" ht="12" hidden="1" customHeight="1">
      <c r="A942" s="8" t="str">
        <f>INDEX(master1!$A$10:$A$24,MATCH('KSB1 - Postings'!E942,master1!$C$10:$C$24,0))</f>
        <v>MAINTE</v>
      </c>
      <c r="B942" s="9" t="str">
        <f>VLOOKUP(E942,master1!$C$9:$E$24,3,0)</f>
        <v>Joaquin P</v>
      </c>
      <c r="C942" s="8" t="str">
        <f>VLOOKUP(F942,master2!$B$1:$C$24,2,0)</f>
        <v>SPARE PARTS</v>
      </c>
      <c r="D942" s="75">
        <v>2</v>
      </c>
      <c r="E942" s="74" t="s">
        <v>56</v>
      </c>
      <c r="F942" s="85" t="s">
        <v>136</v>
      </c>
      <c r="G942" s="106">
        <v>576.64</v>
      </c>
      <c r="H942" s="84" t="s">
        <v>86</v>
      </c>
      <c r="I942" s="75"/>
    </row>
    <row r="943" spans="1:9" s="76" customFormat="1" ht="12" hidden="1" customHeight="1">
      <c r="A943" s="8" t="str">
        <f>INDEX(master1!$A$10:$A$24,MATCH('KSB1 - Postings'!E943,master1!$C$10:$C$24,0))</f>
        <v>MAINTE</v>
      </c>
      <c r="B943" s="9" t="str">
        <f>VLOOKUP(E943,master1!$C$9:$E$24,3,0)</f>
        <v>Joaquin P</v>
      </c>
      <c r="C943" s="8" t="str">
        <f>VLOOKUP(F943,master2!$B$1:$C$24,2,0)</f>
        <v>SPARE PARTS</v>
      </c>
      <c r="D943" s="75">
        <v>2</v>
      </c>
      <c r="E943" s="74" t="s">
        <v>56</v>
      </c>
      <c r="F943" s="85" t="s">
        <v>136</v>
      </c>
      <c r="G943" s="106">
        <v>152.72499999999999</v>
      </c>
      <c r="H943" s="84" t="s">
        <v>86</v>
      </c>
      <c r="I943" s="75"/>
    </row>
    <row r="944" spans="1:9" s="76" customFormat="1" ht="12" hidden="1" customHeight="1">
      <c r="A944" s="8" t="str">
        <f>INDEX(master1!$A$10:$A$24,MATCH('KSB1 - Postings'!E944,master1!$C$10:$C$24,0))</f>
        <v>MAINTE</v>
      </c>
      <c r="B944" s="9" t="str">
        <f>VLOOKUP(E944,master1!$C$9:$E$24,3,0)</f>
        <v>Joaquin P</v>
      </c>
      <c r="C944" s="8" t="str">
        <f>VLOOKUP(F944,master2!$B$1:$C$24,2,0)</f>
        <v>SPARE PARTS</v>
      </c>
      <c r="D944" s="75">
        <v>2</v>
      </c>
      <c r="E944" s="74" t="s">
        <v>56</v>
      </c>
      <c r="F944" s="85" t="s">
        <v>136</v>
      </c>
      <c r="G944" s="106">
        <v>53.93</v>
      </c>
      <c r="H944" s="84" t="s">
        <v>86</v>
      </c>
      <c r="I944" s="75"/>
    </row>
    <row r="945" spans="1:9" s="76" customFormat="1" ht="12" hidden="1" customHeight="1">
      <c r="A945" s="8" t="str">
        <f>INDEX(master1!$A$10:$A$24,MATCH('KSB1 - Postings'!E945,master1!$C$10:$C$24,0))</f>
        <v>MAINTE</v>
      </c>
      <c r="B945" s="9" t="str">
        <f>VLOOKUP(E945,master1!$C$9:$E$24,3,0)</f>
        <v>Joaquin P</v>
      </c>
      <c r="C945" s="8" t="str">
        <f>VLOOKUP(F945,master2!$B$1:$C$24,2,0)</f>
        <v>SPARE PARTS</v>
      </c>
      <c r="D945" s="75">
        <v>2</v>
      </c>
      <c r="E945" s="74" t="s">
        <v>56</v>
      </c>
      <c r="F945" s="85" t="s">
        <v>136</v>
      </c>
      <c r="G945" s="106">
        <v>59.185000000000002</v>
      </c>
      <c r="H945" s="84" t="s">
        <v>86</v>
      </c>
      <c r="I945" s="75"/>
    </row>
    <row r="946" spans="1:9" s="76" customFormat="1" ht="12" hidden="1" customHeight="1">
      <c r="A946" s="8" t="str">
        <f>INDEX(master1!$A$10:$A$24,MATCH('KSB1 - Postings'!E946,master1!$C$10:$C$24,0))</f>
        <v>MAINTE</v>
      </c>
      <c r="B946" s="9" t="str">
        <f>VLOOKUP(E946,master1!$C$9:$E$24,3,0)</f>
        <v>Joaquin P</v>
      </c>
      <c r="C946" s="8" t="str">
        <f>VLOOKUP(F946,master2!$B$1:$C$24,2,0)</f>
        <v>SPARE PARTS</v>
      </c>
      <c r="D946" s="75">
        <v>2</v>
      </c>
      <c r="E946" s="74" t="s">
        <v>56</v>
      </c>
      <c r="F946" s="85" t="s">
        <v>136</v>
      </c>
      <c r="G946" s="106">
        <v>53.93</v>
      </c>
      <c r="H946" s="84" t="s">
        <v>86</v>
      </c>
      <c r="I946" s="75"/>
    </row>
    <row r="947" spans="1:9" s="76" customFormat="1" ht="12" hidden="1" customHeight="1">
      <c r="A947" s="8" t="str">
        <f>INDEX(master1!$A$10:$A$24,MATCH('KSB1 - Postings'!E947,master1!$C$10:$C$24,0))</f>
        <v>MAINTE</v>
      </c>
      <c r="B947" s="9" t="str">
        <f>VLOOKUP(E947,master1!$C$9:$E$24,3,0)</f>
        <v>Joaquin P</v>
      </c>
      <c r="C947" s="8" t="str">
        <f>VLOOKUP(F947,master2!$B$1:$C$24,2,0)</f>
        <v>SPARE PARTS</v>
      </c>
      <c r="D947" s="75">
        <v>2</v>
      </c>
      <c r="E947" s="74" t="s">
        <v>56</v>
      </c>
      <c r="F947" s="85" t="s">
        <v>136</v>
      </c>
      <c r="G947" s="106">
        <v>31.66</v>
      </c>
      <c r="H947" s="84" t="s">
        <v>86</v>
      </c>
      <c r="I947" s="75"/>
    </row>
    <row r="948" spans="1:9" s="76" customFormat="1" ht="12" hidden="1" customHeight="1">
      <c r="A948" s="8" t="str">
        <f>INDEX(master1!$A$10:$A$24,MATCH('KSB1 - Postings'!E948,master1!$C$10:$C$24,0))</f>
        <v>MAINTE</v>
      </c>
      <c r="B948" s="9" t="str">
        <f>VLOOKUP(E948,master1!$C$9:$E$24,3,0)</f>
        <v>Joaquin P</v>
      </c>
      <c r="C948" s="8" t="str">
        <f>VLOOKUP(F948,master2!$B$1:$C$24,2,0)</f>
        <v>SPARE PARTS</v>
      </c>
      <c r="D948" s="75">
        <v>2</v>
      </c>
      <c r="E948" s="82" t="s">
        <v>56</v>
      </c>
      <c r="F948" s="85" t="s">
        <v>136</v>
      </c>
      <c r="G948" s="106">
        <v>9.7850000000000001</v>
      </c>
      <c r="H948" s="84" t="s">
        <v>86</v>
      </c>
      <c r="I948" s="75"/>
    </row>
    <row r="949" spans="1:9" s="76" customFormat="1" ht="12" hidden="1" customHeight="1">
      <c r="A949" s="8" t="str">
        <f>INDEX(master1!$A$10:$A$24,MATCH('KSB1 - Postings'!E949,master1!$C$10:$C$24,0))</f>
        <v>MAINTE</v>
      </c>
      <c r="B949" s="9" t="str">
        <f>VLOOKUP(E949,master1!$C$9:$E$24,3,0)</f>
        <v>Joaquin P</v>
      </c>
      <c r="C949" s="8" t="str">
        <f>VLOOKUP(F949,master2!$B$1:$C$24,2,0)</f>
        <v>REP &amp; MAINTENANCE SERVICES</v>
      </c>
      <c r="D949" s="75">
        <v>2</v>
      </c>
      <c r="E949" s="74" t="s">
        <v>56</v>
      </c>
      <c r="F949" s="85" t="s">
        <v>143</v>
      </c>
      <c r="G949" s="106">
        <v>9825.5849999999991</v>
      </c>
      <c r="H949" s="84" t="s">
        <v>86</v>
      </c>
      <c r="I949" s="75"/>
    </row>
    <row r="950" spans="1:9" s="76" customFormat="1" ht="12" hidden="1" customHeight="1">
      <c r="A950" s="8" t="str">
        <f>INDEX(master1!$A$10:$A$24,MATCH('KSB1 - Postings'!E950,master1!$C$10:$C$24,0))</f>
        <v>MAINTE</v>
      </c>
      <c r="B950" s="9" t="str">
        <f>VLOOKUP(E950,master1!$C$9:$E$24,3,0)</f>
        <v>Joaquin P</v>
      </c>
      <c r="C950" s="8" t="str">
        <f>VLOOKUP(F950,master2!$B$1:$C$24,2,0)</f>
        <v>SPARE PARTS</v>
      </c>
      <c r="D950" s="75">
        <v>2</v>
      </c>
      <c r="E950" s="74" t="s">
        <v>56</v>
      </c>
      <c r="F950" s="85" t="s">
        <v>136</v>
      </c>
      <c r="G950" s="106">
        <v>6233.5749999999998</v>
      </c>
      <c r="H950" s="84" t="s">
        <v>86</v>
      </c>
      <c r="I950" s="75"/>
    </row>
    <row r="951" spans="1:9" s="76" customFormat="1" ht="12" hidden="1" customHeight="1">
      <c r="A951" s="8" t="str">
        <f>INDEX(master1!$A$10:$A$24,MATCH('KSB1 - Postings'!E951,master1!$C$10:$C$24,0))</f>
        <v>MAINTE</v>
      </c>
      <c r="B951" s="9" t="str">
        <f>VLOOKUP(E951,master1!$C$9:$E$24,3,0)</f>
        <v>Joaquin P</v>
      </c>
      <c r="C951" s="8" t="str">
        <f>VLOOKUP(F951,master2!$B$1:$C$24,2,0)</f>
        <v>SPARE PARTS</v>
      </c>
      <c r="D951" s="75">
        <v>2</v>
      </c>
      <c r="E951" s="74" t="s">
        <v>56</v>
      </c>
      <c r="F951" s="85" t="s">
        <v>136</v>
      </c>
      <c r="G951" s="106">
        <v>192.66</v>
      </c>
      <c r="H951" s="84" t="s">
        <v>86</v>
      </c>
      <c r="I951" s="75"/>
    </row>
    <row r="952" spans="1:9" s="76" customFormat="1" ht="12" hidden="1" customHeight="1">
      <c r="A952" s="8" t="str">
        <f>INDEX(master1!$A$10:$A$24,MATCH('KSB1 - Postings'!E952,master1!$C$10:$C$24,0))</f>
        <v>MAINTE</v>
      </c>
      <c r="B952" s="9" t="str">
        <f>VLOOKUP(E952,master1!$C$9:$E$24,3,0)</f>
        <v>Joaquin P</v>
      </c>
      <c r="C952" s="8" t="str">
        <f>VLOOKUP(F952,master2!$B$1:$C$24,2,0)</f>
        <v>SPARE PARTS</v>
      </c>
      <c r="D952" s="75">
        <v>2</v>
      </c>
      <c r="E952" s="74" t="s">
        <v>56</v>
      </c>
      <c r="F952" s="85" t="s">
        <v>136</v>
      </c>
      <c r="G952" s="106">
        <v>301.5</v>
      </c>
      <c r="H952" s="84" t="s">
        <v>86</v>
      </c>
      <c r="I952" s="75"/>
    </row>
    <row r="953" spans="1:9" s="76" customFormat="1" ht="12" hidden="1" customHeight="1">
      <c r="A953" s="8" t="str">
        <f>INDEX(master1!$A$10:$A$24,MATCH('KSB1 - Postings'!E953,master1!$C$10:$C$24,0))</f>
        <v>MAINTE</v>
      </c>
      <c r="B953" s="9" t="str">
        <f>VLOOKUP(E953,master1!$C$9:$E$24,3,0)</f>
        <v>Joaquin P</v>
      </c>
      <c r="C953" s="8" t="str">
        <f>VLOOKUP(F953,master2!$B$1:$C$24,2,0)</f>
        <v>SPARE PARTS</v>
      </c>
      <c r="D953" s="75">
        <v>2</v>
      </c>
      <c r="E953" s="74" t="s">
        <v>56</v>
      </c>
      <c r="F953" s="85" t="s">
        <v>136</v>
      </c>
      <c r="G953" s="106">
        <v>428.13</v>
      </c>
      <c r="H953" s="84" t="s">
        <v>86</v>
      </c>
      <c r="I953" s="75"/>
    </row>
    <row r="954" spans="1:9" s="76" customFormat="1" ht="12" hidden="1" customHeight="1">
      <c r="A954" s="8" t="str">
        <f>INDEX(master1!$A$10:$A$24,MATCH('KSB1 - Postings'!E954,master1!$C$10:$C$24,0))</f>
        <v>MAINTE</v>
      </c>
      <c r="B954" s="9" t="str">
        <f>VLOOKUP(E954,master1!$C$9:$E$24,3,0)</f>
        <v>Joaquin P</v>
      </c>
      <c r="C954" s="8" t="str">
        <f>VLOOKUP(F954,master2!$B$1:$C$24,2,0)</f>
        <v>SPARE PARTS</v>
      </c>
      <c r="D954" s="75">
        <v>2</v>
      </c>
      <c r="E954" s="74" t="s">
        <v>56</v>
      </c>
      <c r="F954" s="85" t="s">
        <v>136</v>
      </c>
      <c r="G954" s="106">
        <v>8476.9750000000004</v>
      </c>
      <c r="H954" s="84" t="s">
        <v>86</v>
      </c>
      <c r="I954" s="75"/>
    </row>
    <row r="955" spans="1:9" s="76" customFormat="1" ht="12" hidden="1" customHeight="1">
      <c r="A955" s="8" t="str">
        <f>INDEX(master1!$A$10:$A$24,MATCH('KSB1 - Postings'!E955,master1!$C$10:$C$24,0))</f>
        <v>MAINTE</v>
      </c>
      <c r="B955" s="9" t="str">
        <f>VLOOKUP(E955,master1!$C$9:$E$24,3,0)</f>
        <v>Joaquin P</v>
      </c>
      <c r="C955" s="8" t="str">
        <f>VLOOKUP(F955,master2!$B$1:$C$24,2,0)</f>
        <v>SPARE PARTS</v>
      </c>
      <c r="D955" s="75">
        <v>2</v>
      </c>
      <c r="E955" s="74" t="s">
        <v>56</v>
      </c>
      <c r="F955" s="85" t="s">
        <v>136</v>
      </c>
      <c r="G955" s="106">
        <v>440</v>
      </c>
      <c r="H955" s="84" t="s">
        <v>86</v>
      </c>
      <c r="I955" s="75"/>
    </row>
    <row r="956" spans="1:9" s="76" customFormat="1" ht="12" hidden="1" customHeight="1">
      <c r="A956" s="8" t="str">
        <f>INDEX(master1!$A$10:$A$24,MATCH('KSB1 - Postings'!E956,master1!$C$10:$C$24,0))</f>
        <v>MAINTE</v>
      </c>
      <c r="B956" s="9" t="str">
        <f>VLOOKUP(E956,master1!$C$9:$E$24,3,0)</f>
        <v>Joaquin P</v>
      </c>
      <c r="C956" s="8" t="str">
        <f>VLOOKUP(F956,master2!$B$1:$C$24,2,0)</f>
        <v>UTILITIES</v>
      </c>
      <c r="D956" s="75">
        <v>2</v>
      </c>
      <c r="E956" s="74" t="s">
        <v>50</v>
      </c>
      <c r="F956" s="85" t="s">
        <v>148</v>
      </c>
      <c r="G956" s="106">
        <v>3455.89</v>
      </c>
      <c r="H956" s="84" t="s">
        <v>86</v>
      </c>
      <c r="I956" s="75"/>
    </row>
    <row r="957" spans="1:9" s="76" customFormat="1" ht="12" hidden="1" customHeight="1">
      <c r="A957" s="8" t="str">
        <f>INDEX(master1!$A$10:$A$24,MATCH('KSB1 - Postings'!E957,master1!$C$10:$C$24,0))</f>
        <v>MAINTE</v>
      </c>
      <c r="B957" s="9" t="str">
        <f>VLOOKUP(E957,master1!$C$9:$E$24,3,0)</f>
        <v>Joaquin P</v>
      </c>
      <c r="C957" s="8" t="str">
        <f>VLOOKUP(F957,master2!$B$1:$C$24,2,0)</f>
        <v>UTILITIES</v>
      </c>
      <c r="D957" s="75">
        <v>2</v>
      </c>
      <c r="E957" s="74" t="s">
        <v>50</v>
      </c>
      <c r="F957" s="85" t="s">
        <v>149</v>
      </c>
      <c r="G957" s="106">
        <v>9833.6299999999992</v>
      </c>
      <c r="H957" s="84" t="s">
        <v>86</v>
      </c>
      <c r="I957" s="75"/>
    </row>
    <row r="958" spans="1:9" s="76" customFormat="1" ht="12" hidden="1" customHeight="1">
      <c r="A958" s="8" t="str">
        <f>INDEX(master1!$A$10:$A$24,MATCH('KSB1 - Postings'!E958,master1!$C$10:$C$24,0))</f>
        <v>MAINTE</v>
      </c>
      <c r="B958" s="9" t="str">
        <f>VLOOKUP(E958,master1!$C$9:$E$24,3,0)</f>
        <v>Joaquin P</v>
      </c>
      <c r="C958" s="8" t="str">
        <f>VLOOKUP(F958,master2!$B$1:$C$24,2,0)</f>
        <v>SPARE PARTS</v>
      </c>
      <c r="D958" s="75">
        <v>2</v>
      </c>
      <c r="E958" s="74" t="s">
        <v>55</v>
      </c>
      <c r="F958" s="85" t="s">
        <v>136</v>
      </c>
      <c r="G958" s="106">
        <v>3303.5650000000001</v>
      </c>
      <c r="H958" s="84" t="s">
        <v>86</v>
      </c>
      <c r="I958" s="75"/>
    </row>
    <row r="959" spans="1:9" s="76" customFormat="1" ht="12" hidden="1" customHeight="1">
      <c r="A959" s="8" t="str">
        <f>INDEX(master1!$A$10:$A$24,MATCH('KSB1 - Postings'!E959,master1!$C$10:$C$24,0))</f>
        <v>MAINTE</v>
      </c>
      <c r="B959" s="9" t="str">
        <f>VLOOKUP(E959,master1!$C$9:$E$24,3,0)</f>
        <v>Joaquin P</v>
      </c>
      <c r="C959" s="8" t="str">
        <f>VLOOKUP(F959,master2!$B$1:$C$24,2,0)</f>
        <v>SPARE PARTS</v>
      </c>
      <c r="D959" s="75">
        <v>2</v>
      </c>
      <c r="E959" s="74" t="s">
        <v>55</v>
      </c>
      <c r="F959" s="85" t="s">
        <v>136</v>
      </c>
      <c r="G959" s="106">
        <v>495</v>
      </c>
      <c r="H959" s="84" t="s">
        <v>86</v>
      </c>
      <c r="I959" s="75"/>
    </row>
    <row r="960" spans="1:9" s="76" customFormat="1" ht="12" hidden="1" customHeight="1">
      <c r="A960" s="8" t="str">
        <f>INDEX(master1!$A$10:$A$24,MATCH('KSB1 - Postings'!E960,master1!$C$10:$C$24,0))</f>
        <v>MAINTE</v>
      </c>
      <c r="B960" s="9" t="str">
        <f>VLOOKUP(E960,master1!$C$9:$E$24,3,0)</f>
        <v>Joaquin P</v>
      </c>
      <c r="C960" s="8" t="str">
        <f>VLOOKUP(F960,master2!$B$1:$C$24,2,0)</f>
        <v>SPARE PARTS</v>
      </c>
      <c r="D960" s="75">
        <v>2</v>
      </c>
      <c r="E960" s="74" t="s">
        <v>55</v>
      </c>
      <c r="F960" s="85" t="s">
        <v>136</v>
      </c>
      <c r="G960" s="106">
        <v>400.32</v>
      </c>
      <c r="H960" s="84" t="s">
        <v>86</v>
      </c>
      <c r="I960" s="75"/>
    </row>
    <row r="961" spans="1:9" s="76" customFormat="1" ht="12" hidden="1" customHeight="1">
      <c r="A961" s="8" t="str">
        <f>INDEX(master1!$A$10:$A$24,MATCH('KSB1 - Postings'!E961,master1!$C$10:$C$24,0))</f>
        <v>MAINTE</v>
      </c>
      <c r="B961" s="9" t="str">
        <f>VLOOKUP(E961,master1!$C$9:$E$24,3,0)</f>
        <v>Joaquin P</v>
      </c>
      <c r="C961" s="8" t="str">
        <f>VLOOKUP(F961,master2!$B$1:$C$24,2,0)</f>
        <v>SPARE PARTS</v>
      </c>
      <c r="D961" s="75">
        <v>2</v>
      </c>
      <c r="E961" s="74" t="s">
        <v>55</v>
      </c>
      <c r="F961" s="85" t="s">
        <v>136</v>
      </c>
      <c r="G961" s="106">
        <v>89.995000000000005</v>
      </c>
      <c r="H961" s="84" t="s">
        <v>86</v>
      </c>
      <c r="I961" s="75"/>
    </row>
    <row r="962" spans="1:9" s="76" customFormat="1" ht="12" hidden="1" customHeight="1">
      <c r="A962" s="8" t="str">
        <f>INDEX(master1!$A$10:$A$24,MATCH('KSB1 - Postings'!E962,master1!$C$10:$C$24,0))</f>
        <v>MAINTE</v>
      </c>
      <c r="B962" s="9" t="str">
        <f>VLOOKUP(E962,master1!$C$9:$E$24,3,0)</f>
        <v>Joaquin P</v>
      </c>
      <c r="C962" s="8" t="str">
        <f>VLOOKUP(F962,master2!$B$1:$C$24,2,0)</f>
        <v>SPARE PARTS</v>
      </c>
      <c r="D962" s="75">
        <v>2</v>
      </c>
      <c r="E962" s="74" t="s">
        <v>55</v>
      </c>
      <c r="F962" s="85" t="s">
        <v>136</v>
      </c>
      <c r="G962" s="106">
        <v>105.5</v>
      </c>
      <c r="H962" s="84" t="s">
        <v>86</v>
      </c>
      <c r="I962" s="75"/>
    </row>
    <row r="963" spans="1:9" s="76" customFormat="1" ht="12" hidden="1" customHeight="1">
      <c r="A963" s="8" t="str">
        <f>INDEX(master1!$A$10:$A$24,MATCH('KSB1 - Postings'!E963,master1!$C$10:$C$24,0))</f>
        <v>MAINTE</v>
      </c>
      <c r="B963" s="9" t="str">
        <f>VLOOKUP(E963,master1!$C$9:$E$24,3,0)</f>
        <v>Joaquin P</v>
      </c>
      <c r="C963" s="8" t="str">
        <f>VLOOKUP(F963,master2!$B$1:$C$24,2,0)</f>
        <v>SPARE PARTS</v>
      </c>
      <c r="D963" s="75">
        <v>2</v>
      </c>
      <c r="E963" s="74" t="s">
        <v>55</v>
      </c>
      <c r="F963" s="85" t="s">
        <v>136</v>
      </c>
      <c r="G963" s="106">
        <v>495</v>
      </c>
      <c r="H963" s="84" t="s">
        <v>86</v>
      </c>
      <c r="I963" s="75"/>
    </row>
    <row r="964" spans="1:9" s="76" customFormat="1" ht="12" hidden="1" customHeight="1">
      <c r="A964" s="8" t="str">
        <f>INDEX(master1!$A$10:$A$24,MATCH('KSB1 - Postings'!E964,master1!$C$10:$C$24,0))</f>
        <v>HR</v>
      </c>
      <c r="B964" s="9" t="str">
        <f>VLOOKUP(E964,master1!$C$9:$E$24,3,0)</f>
        <v>Paula E</v>
      </c>
      <c r="C964" s="8" t="str">
        <f>VLOOKUP(F964,master2!$B$1:$C$24,2,0)</f>
        <v>COMMUNICATIONS</v>
      </c>
      <c r="D964" s="75">
        <v>2</v>
      </c>
      <c r="E964" s="74" t="s">
        <v>74</v>
      </c>
      <c r="F964" s="85" t="s">
        <v>129</v>
      </c>
      <c r="G964" s="106">
        <v>25.355</v>
      </c>
      <c r="H964" s="84" t="s">
        <v>86</v>
      </c>
      <c r="I964" s="75"/>
    </row>
    <row r="965" spans="1:9" s="76" customFormat="1" ht="12" hidden="1" customHeight="1">
      <c r="A965" s="8" t="str">
        <f>INDEX(master1!$A$10:$A$24,MATCH('KSB1 - Postings'!E965,master1!$C$10:$C$24,0))</f>
        <v>HR</v>
      </c>
      <c r="B965" s="9" t="str">
        <f>VLOOKUP(E965,master1!$C$9:$E$24,3,0)</f>
        <v>Paula E</v>
      </c>
      <c r="C965" s="8" t="str">
        <f>VLOOKUP(F965,master2!$B$1:$C$24,2,0)</f>
        <v>COMMUNICATIONS</v>
      </c>
      <c r="D965" s="75">
        <v>2</v>
      </c>
      <c r="E965" s="74" t="s">
        <v>74</v>
      </c>
      <c r="F965" s="85" t="s">
        <v>129</v>
      </c>
      <c r="G965" s="106">
        <v>56.945</v>
      </c>
      <c r="H965" s="84" t="s">
        <v>86</v>
      </c>
      <c r="I965" s="75"/>
    </row>
    <row r="966" spans="1:9" s="76" customFormat="1" ht="12" hidden="1" customHeight="1">
      <c r="A966" s="8" t="str">
        <f>INDEX(master1!$A$10:$A$24,MATCH('KSB1 - Postings'!E966,master1!$C$10:$C$24,0))</f>
        <v>MAINTE</v>
      </c>
      <c r="B966" s="9" t="str">
        <f>VLOOKUP(E966,master1!$C$9:$E$24,3,0)</f>
        <v>Joaquin P</v>
      </c>
      <c r="C966" s="8" t="str">
        <f>VLOOKUP(F966,master2!$B$1:$C$24,2,0)</f>
        <v>SPARE PARTS</v>
      </c>
      <c r="D966" s="75">
        <v>2</v>
      </c>
      <c r="E966" s="74" t="s">
        <v>54</v>
      </c>
      <c r="F966" s="85" t="s">
        <v>136</v>
      </c>
      <c r="G966" s="106">
        <v>23.805</v>
      </c>
      <c r="H966" s="84" t="s">
        <v>86</v>
      </c>
      <c r="I966" s="75"/>
    </row>
    <row r="967" spans="1:9" s="76" customFormat="1" ht="12" hidden="1" customHeight="1">
      <c r="A967" s="8" t="str">
        <f>INDEX(master1!$A$10:$A$24,MATCH('KSB1 - Postings'!E967,master1!$C$10:$C$24,0))</f>
        <v>MAINTE</v>
      </c>
      <c r="B967" s="9" t="str">
        <f>VLOOKUP(E967,master1!$C$9:$E$24,3,0)</f>
        <v>Joaquin P</v>
      </c>
      <c r="C967" s="8" t="str">
        <f>VLOOKUP(F967,master2!$B$1:$C$24,2,0)</f>
        <v>SPARE PARTS</v>
      </c>
      <c r="D967" s="75">
        <v>2</v>
      </c>
      <c r="E967" s="74" t="s">
        <v>54</v>
      </c>
      <c r="F967" s="85" t="s">
        <v>136</v>
      </c>
      <c r="G967" s="106">
        <v>368.5</v>
      </c>
      <c r="H967" s="84" t="s">
        <v>86</v>
      </c>
      <c r="I967" s="75"/>
    </row>
    <row r="968" spans="1:9" s="76" customFormat="1" ht="12" hidden="1" customHeight="1">
      <c r="A968" s="8" t="str">
        <f>INDEX(master1!$A$10:$A$24,MATCH('KSB1 - Postings'!E968,master1!$C$10:$C$24,0))</f>
        <v>MAINTE</v>
      </c>
      <c r="B968" s="9" t="str">
        <f>VLOOKUP(E968,master1!$C$9:$E$24,3,0)</f>
        <v>Joaquin P</v>
      </c>
      <c r="C968" s="8" t="str">
        <f>VLOOKUP(F968,master2!$B$1:$C$24,2,0)</f>
        <v>SPARE PARTS</v>
      </c>
      <c r="D968" s="75">
        <v>2</v>
      </c>
      <c r="E968" s="74" t="s">
        <v>54</v>
      </c>
      <c r="F968" s="85" t="s">
        <v>136</v>
      </c>
      <c r="G968" s="106">
        <v>115.32</v>
      </c>
      <c r="H968" s="84" t="s">
        <v>86</v>
      </c>
      <c r="I968" s="75"/>
    </row>
    <row r="969" spans="1:9" s="76" customFormat="1" ht="12" hidden="1" customHeight="1">
      <c r="A969" s="8" t="str">
        <f>INDEX(master1!$A$10:$A$24,MATCH('KSB1 - Postings'!E969,master1!$C$10:$C$24,0))</f>
        <v>MAINTE</v>
      </c>
      <c r="B969" s="9" t="str">
        <f>VLOOKUP(E969,master1!$C$9:$E$24,3,0)</f>
        <v>Joaquin P</v>
      </c>
      <c r="C969" s="8" t="str">
        <f>VLOOKUP(F969,master2!$B$1:$C$24,2,0)</f>
        <v>SPARE PARTS</v>
      </c>
      <c r="D969" s="75">
        <v>2</v>
      </c>
      <c r="E969" s="74" t="s">
        <v>56</v>
      </c>
      <c r="F969" s="85" t="s">
        <v>136</v>
      </c>
      <c r="G969" s="106">
        <v>231.48500000000001</v>
      </c>
      <c r="H969" s="84" t="s">
        <v>86</v>
      </c>
      <c r="I969" s="75"/>
    </row>
    <row r="970" spans="1:9" s="76" customFormat="1" ht="12" hidden="1" customHeight="1">
      <c r="A970" s="8" t="str">
        <f>INDEX(master1!$A$10:$A$24,MATCH('KSB1 - Postings'!E970,master1!$C$10:$C$24,0))</f>
        <v>MAINTE</v>
      </c>
      <c r="B970" s="9" t="str">
        <f>VLOOKUP(E970,master1!$C$9:$E$24,3,0)</f>
        <v>Joaquin P</v>
      </c>
      <c r="C970" s="8" t="str">
        <f>VLOOKUP(F970,master2!$B$1:$C$24,2,0)</f>
        <v>SPARE PARTS</v>
      </c>
      <c r="D970" s="75">
        <v>2</v>
      </c>
      <c r="E970" s="74" t="s">
        <v>56</v>
      </c>
      <c r="F970" s="85" t="s">
        <v>136</v>
      </c>
      <c r="G970" s="106">
        <v>242.44499999999999</v>
      </c>
      <c r="H970" s="84" t="s">
        <v>86</v>
      </c>
      <c r="I970" s="75"/>
    </row>
    <row r="971" spans="1:9" s="76" customFormat="1" ht="12" hidden="1" customHeight="1">
      <c r="A971" s="8" t="str">
        <f>INDEX(master1!$A$10:$A$24,MATCH('KSB1 - Postings'!E971,master1!$C$10:$C$24,0))</f>
        <v>MAINTE</v>
      </c>
      <c r="B971" s="9" t="str">
        <f>VLOOKUP(E971,master1!$C$9:$E$24,3,0)</f>
        <v>Joaquin P</v>
      </c>
      <c r="C971" s="8" t="str">
        <f>VLOOKUP(F971,master2!$B$1:$C$24,2,0)</f>
        <v>SPARE PARTS</v>
      </c>
      <c r="D971" s="75">
        <v>2</v>
      </c>
      <c r="E971" s="74" t="s">
        <v>56</v>
      </c>
      <c r="F971" s="85" t="s">
        <v>136</v>
      </c>
      <c r="G971" s="106">
        <v>65.739999999999995</v>
      </c>
      <c r="H971" s="84" t="s">
        <v>86</v>
      </c>
      <c r="I971" s="75"/>
    </row>
    <row r="972" spans="1:9" s="76" customFormat="1" ht="12" hidden="1" customHeight="1">
      <c r="A972" s="8" t="str">
        <f>INDEX(master1!$A$10:$A$24,MATCH('KSB1 - Postings'!E972,master1!$C$10:$C$24,0))</f>
        <v>MAINTE</v>
      </c>
      <c r="B972" s="9" t="str">
        <f>VLOOKUP(E972,master1!$C$9:$E$24,3,0)</f>
        <v>Joaquin P</v>
      </c>
      <c r="C972" s="8" t="str">
        <f>VLOOKUP(F972,master2!$B$1:$C$24,2,0)</f>
        <v>SPARE PARTS</v>
      </c>
      <c r="D972" s="75">
        <v>2</v>
      </c>
      <c r="E972" s="74" t="s">
        <v>56</v>
      </c>
      <c r="F972" s="85" t="s">
        <v>136</v>
      </c>
      <c r="G972" s="106">
        <v>12.7</v>
      </c>
      <c r="H972" s="84" t="s">
        <v>86</v>
      </c>
      <c r="I972" s="75"/>
    </row>
    <row r="973" spans="1:9" s="76" customFormat="1" ht="12" hidden="1" customHeight="1">
      <c r="A973" s="8" t="str">
        <f>INDEX(master1!$A$10:$A$24,MATCH('KSB1 - Postings'!E973,master1!$C$10:$C$24,0))</f>
        <v>MAINTE</v>
      </c>
      <c r="B973" s="9" t="str">
        <f>VLOOKUP(E973,master1!$C$9:$E$24,3,0)</f>
        <v>Joaquin P</v>
      </c>
      <c r="C973" s="8" t="str">
        <f>VLOOKUP(F973,master2!$B$1:$C$24,2,0)</f>
        <v>SPARE PARTS</v>
      </c>
      <c r="D973" s="75">
        <v>2</v>
      </c>
      <c r="E973" s="74" t="s">
        <v>56</v>
      </c>
      <c r="F973" s="85" t="s">
        <v>136</v>
      </c>
      <c r="G973" s="106">
        <v>44.295000000000002</v>
      </c>
      <c r="H973" s="84" t="s">
        <v>86</v>
      </c>
      <c r="I973" s="75"/>
    </row>
    <row r="974" spans="1:9" s="76" customFormat="1" ht="12" hidden="1" customHeight="1">
      <c r="A974" s="8" t="str">
        <f>INDEX(master1!$A$10:$A$24,MATCH('KSB1 - Postings'!E974,master1!$C$10:$C$24,0))</f>
        <v>MAINTE</v>
      </c>
      <c r="B974" s="9" t="str">
        <f>VLOOKUP(E974,master1!$C$9:$E$24,3,0)</f>
        <v>Joaquin P</v>
      </c>
      <c r="C974" s="8" t="str">
        <f>VLOOKUP(F974,master2!$B$1:$C$24,2,0)</f>
        <v>SPARE PARTS</v>
      </c>
      <c r="D974" s="75">
        <v>2</v>
      </c>
      <c r="E974" s="74" t="s">
        <v>56</v>
      </c>
      <c r="F974" s="85" t="s">
        <v>136</v>
      </c>
      <c r="G974" s="106">
        <v>59.18</v>
      </c>
      <c r="H974" s="84" t="s">
        <v>86</v>
      </c>
      <c r="I974" s="75"/>
    </row>
    <row r="975" spans="1:9" s="76" customFormat="1" ht="12" hidden="1" customHeight="1">
      <c r="A975" s="8" t="str">
        <f>INDEX(master1!$A$10:$A$24,MATCH('KSB1 - Postings'!E975,master1!$C$10:$C$24,0))</f>
        <v>MAINTE</v>
      </c>
      <c r="B975" s="9" t="str">
        <f>VLOOKUP(E975,master1!$C$9:$E$24,3,0)</f>
        <v>Joaquin P</v>
      </c>
      <c r="C975" s="8" t="str">
        <f>VLOOKUP(F975,master2!$B$1:$C$24,2,0)</f>
        <v>SPARE PARTS</v>
      </c>
      <c r="D975" s="75">
        <v>2</v>
      </c>
      <c r="E975" s="74" t="s">
        <v>56</v>
      </c>
      <c r="F975" s="85" t="s">
        <v>136</v>
      </c>
      <c r="G975" s="106">
        <v>656.99</v>
      </c>
      <c r="H975" s="84" t="s">
        <v>86</v>
      </c>
      <c r="I975" s="75"/>
    </row>
    <row r="976" spans="1:9" s="76" customFormat="1" ht="12" hidden="1" customHeight="1">
      <c r="A976" s="8" t="str">
        <f>INDEX(master1!$A$10:$A$24,MATCH('KSB1 - Postings'!E976,master1!$C$10:$C$24,0))</f>
        <v>MAINTE</v>
      </c>
      <c r="B976" s="9" t="str">
        <f>VLOOKUP(E976,master1!$C$9:$E$24,3,0)</f>
        <v>Joaquin P</v>
      </c>
      <c r="C976" s="8" t="str">
        <f>VLOOKUP(F976,master2!$B$1:$C$24,2,0)</f>
        <v>SPARE PARTS</v>
      </c>
      <c r="D976" s="75">
        <v>2</v>
      </c>
      <c r="E976" s="74" t="s">
        <v>55</v>
      </c>
      <c r="F976" s="85" t="s">
        <v>136</v>
      </c>
      <c r="G976" s="106">
        <v>824.77</v>
      </c>
      <c r="H976" s="84" t="s">
        <v>86</v>
      </c>
      <c r="I976" s="75"/>
    </row>
    <row r="977" spans="1:9" s="76" customFormat="1" ht="12" hidden="1" customHeight="1">
      <c r="A977" s="8" t="str">
        <f>INDEX(master1!$A$10:$A$24,MATCH('KSB1 - Postings'!E977,master1!$C$10:$C$24,0))</f>
        <v>MAINTE</v>
      </c>
      <c r="B977" s="9" t="str">
        <f>VLOOKUP(E977,master1!$C$9:$E$24,3,0)</f>
        <v>Joaquin P</v>
      </c>
      <c r="C977" s="8" t="str">
        <f>VLOOKUP(F977,master2!$B$1:$C$24,2,0)</f>
        <v>SPARE PARTS</v>
      </c>
      <c r="D977" s="75">
        <v>2</v>
      </c>
      <c r="E977" s="74" t="s">
        <v>55</v>
      </c>
      <c r="F977" s="85" t="s">
        <v>136</v>
      </c>
      <c r="G977" s="106">
        <v>1000.8</v>
      </c>
      <c r="H977" s="84" t="s">
        <v>86</v>
      </c>
      <c r="I977" s="75"/>
    </row>
    <row r="978" spans="1:9" s="76" customFormat="1" ht="12" hidden="1" customHeight="1">
      <c r="A978" s="8" t="str">
        <f>INDEX(master1!$A$10:$A$24,MATCH('KSB1 - Postings'!E978,master1!$C$10:$C$24,0))</f>
        <v>MAINTE</v>
      </c>
      <c r="B978" s="9" t="str">
        <f>VLOOKUP(E978,master1!$C$9:$E$24,3,0)</f>
        <v>Joaquin P</v>
      </c>
      <c r="C978" s="8" t="str">
        <f>VLOOKUP(F978,master2!$B$1:$C$24,2,0)</f>
        <v>SPARE PARTS</v>
      </c>
      <c r="D978" s="75">
        <v>2</v>
      </c>
      <c r="E978" s="74" t="s">
        <v>55</v>
      </c>
      <c r="F978" s="85" t="s">
        <v>136</v>
      </c>
      <c r="G978" s="106">
        <v>654.9</v>
      </c>
      <c r="H978" s="84" t="s">
        <v>86</v>
      </c>
      <c r="I978" s="75"/>
    </row>
    <row r="979" spans="1:9" s="76" customFormat="1" ht="12" hidden="1" customHeight="1">
      <c r="A979" s="8" t="str">
        <f>INDEX(master1!$A$10:$A$24,MATCH('KSB1 - Postings'!E979,master1!$C$10:$C$24,0))</f>
        <v>MAINTE</v>
      </c>
      <c r="B979" s="9" t="str">
        <f>VLOOKUP(E979,master1!$C$9:$E$24,3,0)</f>
        <v>Joaquin P</v>
      </c>
      <c r="C979" s="8" t="str">
        <f>VLOOKUP(F979,master2!$B$1:$C$24,2,0)</f>
        <v>SPARE PARTS</v>
      </c>
      <c r="D979" s="75">
        <v>2</v>
      </c>
      <c r="E979" s="74" t="s">
        <v>55</v>
      </c>
      <c r="F979" s="85" t="s">
        <v>136</v>
      </c>
      <c r="G979" s="106">
        <v>420.91</v>
      </c>
      <c r="H979" s="84" t="s">
        <v>86</v>
      </c>
      <c r="I979" s="75"/>
    </row>
    <row r="980" spans="1:9" s="76" customFormat="1" ht="12" hidden="1" customHeight="1">
      <c r="A980" s="8" t="str">
        <f>INDEX(master1!$A$10:$A$24,MATCH('KSB1 - Postings'!E980,master1!$C$10:$C$24,0))</f>
        <v>MAINTE</v>
      </c>
      <c r="B980" s="9" t="str">
        <f>VLOOKUP(E980,master1!$C$9:$E$24,3,0)</f>
        <v>Joaquin P</v>
      </c>
      <c r="C980" s="8" t="str">
        <f>VLOOKUP(F980,master2!$B$1:$C$24,2,0)</f>
        <v>SPARE PARTS</v>
      </c>
      <c r="D980" s="75">
        <v>2</v>
      </c>
      <c r="E980" s="74" t="s">
        <v>55</v>
      </c>
      <c r="F980" s="85" t="s">
        <v>136</v>
      </c>
      <c r="G980" s="106">
        <v>795.37</v>
      </c>
      <c r="H980" s="84" t="s">
        <v>86</v>
      </c>
      <c r="I980" s="75"/>
    </row>
    <row r="981" spans="1:9" s="76" customFormat="1" ht="12" hidden="1" customHeight="1">
      <c r="A981" s="8" t="str">
        <f>INDEX(master1!$A$10:$A$24,MATCH('KSB1 - Postings'!E981,master1!$C$10:$C$24,0))</f>
        <v>MAINTE</v>
      </c>
      <c r="B981" s="9" t="str">
        <f>VLOOKUP(E981,master1!$C$9:$E$24,3,0)</f>
        <v>Joaquin P</v>
      </c>
      <c r="C981" s="8" t="str">
        <f>VLOOKUP(F981,master2!$B$1:$C$24,2,0)</f>
        <v>SPARE PARTS</v>
      </c>
      <c r="D981" s="75">
        <v>2</v>
      </c>
      <c r="E981" s="74" t="s">
        <v>55</v>
      </c>
      <c r="F981" s="85" t="s">
        <v>136</v>
      </c>
      <c r="G981" s="106">
        <v>23.72</v>
      </c>
      <c r="H981" s="84" t="s">
        <v>86</v>
      </c>
      <c r="I981" s="75"/>
    </row>
    <row r="982" spans="1:9" s="76" customFormat="1" ht="12" hidden="1" customHeight="1">
      <c r="A982" s="8" t="str">
        <f>INDEX(master1!$A$10:$A$24,MATCH('KSB1 - Postings'!E982,master1!$C$10:$C$24,0))</f>
        <v>MAINTE</v>
      </c>
      <c r="B982" s="9" t="str">
        <f>VLOOKUP(E982,master1!$C$9:$E$24,3,0)</f>
        <v>Joaquin P</v>
      </c>
      <c r="C982" s="8" t="str">
        <f>VLOOKUP(F982,master2!$B$1:$C$24,2,0)</f>
        <v>SPARE PARTS</v>
      </c>
      <c r="D982" s="75">
        <v>2</v>
      </c>
      <c r="E982" s="74" t="s">
        <v>55</v>
      </c>
      <c r="F982" s="85" t="s">
        <v>136</v>
      </c>
      <c r="G982" s="106">
        <v>666.995</v>
      </c>
      <c r="H982" s="84" t="s">
        <v>86</v>
      </c>
      <c r="I982" s="75"/>
    </row>
    <row r="983" spans="1:9" s="76" customFormat="1" ht="12" hidden="1" customHeight="1">
      <c r="A983" s="8" t="str">
        <f>INDEX(master1!$A$10:$A$24,MATCH('KSB1 - Postings'!E983,master1!$C$10:$C$24,0))</f>
        <v>QUALITY</v>
      </c>
      <c r="B983" s="9" t="str">
        <f>VLOOKUP(E983,master1!$C$9:$E$24,3,0)</f>
        <v>Jennifer A</v>
      </c>
      <c r="C983" s="8" t="str">
        <f>VLOOKUP(F983,master2!$B$1:$C$24,2,0)</f>
        <v>TRAVEL EXPENSES</v>
      </c>
      <c r="D983" s="75">
        <v>2</v>
      </c>
      <c r="E983" s="74" t="s">
        <v>73</v>
      </c>
      <c r="F983" s="85" t="s">
        <v>147</v>
      </c>
      <c r="G983" s="106">
        <v>18.465</v>
      </c>
      <c r="H983" s="84" t="s">
        <v>86</v>
      </c>
      <c r="I983" s="75"/>
    </row>
    <row r="984" spans="1:9" s="76" customFormat="1" ht="12" hidden="1" customHeight="1">
      <c r="A984" s="8" t="str">
        <f>INDEX(master1!$A$10:$A$24,MATCH('KSB1 - Postings'!E984,master1!$C$10:$C$24,0))</f>
        <v>QUALITY</v>
      </c>
      <c r="B984" s="9" t="str">
        <f>VLOOKUP(E984,master1!$C$9:$E$24,3,0)</f>
        <v>Jennifer A</v>
      </c>
      <c r="C984" s="8" t="str">
        <f>VLOOKUP(F984,master2!$B$1:$C$24,2,0)</f>
        <v>SPARE PARTS</v>
      </c>
      <c r="D984" s="75">
        <v>2</v>
      </c>
      <c r="E984" s="74" t="s">
        <v>73</v>
      </c>
      <c r="F984" s="85" t="s">
        <v>136</v>
      </c>
      <c r="G984" s="106">
        <v>65.150000000000006</v>
      </c>
      <c r="H984" s="84" t="s">
        <v>86</v>
      </c>
      <c r="I984" s="75"/>
    </row>
    <row r="985" spans="1:9" s="76" customFormat="1" ht="12" hidden="1" customHeight="1">
      <c r="A985" s="8" t="str">
        <f>INDEX(master1!$A$10:$A$24,MATCH('KSB1 - Postings'!E985,master1!$C$10:$C$24,0))</f>
        <v>MAINTE</v>
      </c>
      <c r="B985" s="9" t="str">
        <f>VLOOKUP(E985,master1!$C$9:$E$24,3,0)</f>
        <v>Joaquin P</v>
      </c>
      <c r="C985" s="8" t="str">
        <f>VLOOKUP(F985,master2!$B$1:$C$24,2,0)</f>
        <v>REP &amp; MAINTENANCE SERVICES</v>
      </c>
      <c r="D985" s="75">
        <v>2</v>
      </c>
      <c r="E985" s="74" t="s">
        <v>57</v>
      </c>
      <c r="F985" s="85" t="s">
        <v>143</v>
      </c>
      <c r="G985" s="106">
        <v>1115</v>
      </c>
      <c r="H985" s="84" t="s">
        <v>86</v>
      </c>
      <c r="I985" s="75"/>
    </row>
    <row r="986" spans="1:9" s="76" customFormat="1" ht="12" hidden="1" customHeight="1">
      <c r="A986" s="8" t="str">
        <f>INDEX(master1!$A$10:$A$24,MATCH('KSB1 - Postings'!E986,master1!$C$10:$C$24,0))</f>
        <v>MAINTE</v>
      </c>
      <c r="B986" s="9" t="str">
        <f>VLOOKUP(E986,master1!$C$9:$E$24,3,0)</f>
        <v>Joaquin P</v>
      </c>
      <c r="C986" s="8" t="str">
        <f>VLOOKUP(F986,master2!$B$1:$C$24,2,0)</f>
        <v>CLEANING AND WASTE PROC.</v>
      </c>
      <c r="D986" s="75">
        <v>2</v>
      </c>
      <c r="E986" s="74" t="s">
        <v>57</v>
      </c>
      <c r="F986" s="85" t="s">
        <v>128</v>
      </c>
      <c r="G986" s="106">
        <v>1446.58</v>
      </c>
      <c r="H986" s="84" t="s">
        <v>86</v>
      </c>
      <c r="I986" s="75"/>
    </row>
    <row r="987" spans="1:9" s="76" customFormat="1" ht="12" hidden="1" customHeight="1">
      <c r="A987" s="8" t="str">
        <f>INDEX(master1!$A$10:$A$24,MATCH('KSB1 - Postings'!E987,master1!$C$10:$C$24,0))</f>
        <v>MAINTE</v>
      </c>
      <c r="B987" s="9" t="str">
        <f>VLOOKUP(E987,master1!$C$9:$E$24,3,0)</f>
        <v>Joaquin P</v>
      </c>
      <c r="C987" s="8" t="str">
        <f>VLOOKUP(F987,master2!$B$1:$C$24,2,0)</f>
        <v>SPARE PARTS</v>
      </c>
      <c r="D987" s="75">
        <v>2</v>
      </c>
      <c r="E987" s="74" t="s">
        <v>54</v>
      </c>
      <c r="F987" s="85" t="s">
        <v>136</v>
      </c>
      <c r="G987" s="106">
        <v>214.74</v>
      </c>
      <c r="H987" s="84" t="s">
        <v>86</v>
      </c>
      <c r="I987" s="75"/>
    </row>
    <row r="988" spans="1:9" s="76" customFormat="1" ht="12" hidden="1" customHeight="1">
      <c r="A988" s="8" t="str">
        <f>INDEX(master1!$A$10:$A$24,MATCH('KSB1 - Postings'!E988,master1!$C$10:$C$24,0))</f>
        <v>MAINTE</v>
      </c>
      <c r="B988" s="9" t="str">
        <f>VLOOKUP(E988,master1!$C$9:$E$24,3,0)</f>
        <v>Joaquin P</v>
      </c>
      <c r="C988" s="8" t="str">
        <f>VLOOKUP(F988,master2!$B$1:$C$24,2,0)</f>
        <v>REP &amp; MAINTENANCE SERVICES</v>
      </c>
      <c r="D988" s="75">
        <v>2</v>
      </c>
      <c r="E988" s="74" t="s">
        <v>54</v>
      </c>
      <c r="F988" s="85" t="s">
        <v>143</v>
      </c>
      <c r="G988" s="106">
        <v>2965</v>
      </c>
      <c r="H988" s="84" t="s">
        <v>86</v>
      </c>
      <c r="I988" s="75"/>
    </row>
    <row r="989" spans="1:9" s="76" customFormat="1" ht="12" hidden="1" customHeight="1">
      <c r="A989" s="8" t="str">
        <f>INDEX(master1!$A$10:$A$24,MATCH('KSB1 - Postings'!E989,master1!$C$10:$C$24,0))</f>
        <v>MAINTE</v>
      </c>
      <c r="B989" s="9" t="str">
        <f>VLOOKUP(E989,master1!$C$9:$E$24,3,0)</f>
        <v>Joaquin P</v>
      </c>
      <c r="C989" s="8" t="str">
        <f>VLOOKUP(F989,master2!$B$1:$C$24,2,0)</f>
        <v>SPARE PARTS</v>
      </c>
      <c r="D989" s="75">
        <v>2</v>
      </c>
      <c r="E989" s="74" t="s">
        <v>56</v>
      </c>
      <c r="F989" s="85" t="s">
        <v>136</v>
      </c>
      <c r="G989" s="106">
        <v>360.95</v>
      </c>
      <c r="H989" s="84" t="s">
        <v>86</v>
      </c>
      <c r="I989" s="75"/>
    </row>
    <row r="990" spans="1:9" s="76" customFormat="1" ht="12" hidden="1" customHeight="1">
      <c r="A990" s="8" t="str">
        <f>INDEX(master1!$A$10:$A$24,MATCH('KSB1 - Postings'!E990,master1!$C$10:$C$24,0))</f>
        <v>MAINTE</v>
      </c>
      <c r="B990" s="9" t="str">
        <f>VLOOKUP(E990,master1!$C$9:$E$24,3,0)</f>
        <v>Joaquin P</v>
      </c>
      <c r="C990" s="8" t="str">
        <f>VLOOKUP(F990,master2!$B$1:$C$24,2,0)</f>
        <v>SPARE PARTS</v>
      </c>
      <c r="D990" s="75">
        <v>2</v>
      </c>
      <c r="E990" s="74" t="s">
        <v>56</v>
      </c>
      <c r="F990" s="85" t="s">
        <v>136</v>
      </c>
      <c r="G990" s="106">
        <v>427.81</v>
      </c>
      <c r="H990" s="84" t="s">
        <v>86</v>
      </c>
      <c r="I990" s="75"/>
    </row>
    <row r="991" spans="1:9" s="76" customFormat="1" ht="12" hidden="1" customHeight="1">
      <c r="A991" s="8" t="str">
        <f>INDEX(master1!$A$10:$A$24,MATCH('KSB1 - Postings'!E991,master1!$C$10:$C$24,0))</f>
        <v>MAINTE</v>
      </c>
      <c r="B991" s="9" t="str">
        <f>VLOOKUP(E991,master1!$C$9:$E$24,3,0)</f>
        <v>Joaquin P</v>
      </c>
      <c r="C991" s="8" t="str">
        <f>VLOOKUP(F991,master2!$B$1:$C$24,2,0)</f>
        <v>SPARE PARTS</v>
      </c>
      <c r="D991" s="75">
        <v>2</v>
      </c>
      <c r="E991" s="74" t="s">
        <v>56</v>
      </c>
      <c r="F991" s="85" t="s">
        <v>136</v>
      </c>
      <c r="G991" s="106">
        <v>240.04</v>
      </c>
      <c r="H991" s="84" t="s">
        <v>86</v>
      </c>
      <c r="I991" s="75"/>
    </row>
    <row r="992" spans="1:9" s="76" customFormat="1" ht="12" hidden="1" customHeight="1">
      <c r="A992" s="8" t="str">
        <f>INDEX(master1!$A$10:$A$24,MATCH('KSB1 - Postings'!E992,master1!$C$10:$C$24,0))</f>
        <v>MAINTE</v>
      </c>
      <c r="B992" s="9" t="str">
        <f>VLOOKUP(E992,master1!$C$9:$E$24,3,0)</f>
        <v>Joaquin P</v>
      </c>
      <c r="C992" s="8" t="str">
        <f>VLOOKUP(F992,master2!$B$1:$C$24,2,0)</f>
        <v>RENT EXPENSES</v>
      </c>
      <c r="D992" s="75">
        <v>2</v>
      </c>
      <c r="E992" s="74" t="s">
        <v>57</v>
      </c>
      <c r="F992" s="85" t="s">
        <v>142</v>
      </c>
      <c r="G992" s="106">
        <v>434.75</v>
      </c>
      <c r="H992" s="84" t="s">
        <v>86</v>
      </c>
      <c r="I992" s="75"/>
    </row>
    <row r="993" spans="1:9" s="76" customFormat="1" ht="12" hidden="1" customHeight="1">
      <c r="A993" s="8" t="str">
        <f>INDEX(master1!$A$10:$A$24,MATCH('KSB1 - Postings'!E993,master1!$C$10:$C$24,0))</f>
        <v>MAINTE</v>
      </c>
      <c r="B993" s="9" t="str">
        <f>VLOOKUP(E993,master1!$C$9:$E$24,3,0)</f>
        <v>Joaquin P</v>
      </c>
      <c r="C993" s="8" t="str">
        <f>VLOOKUP(F993,master2!$B$1:$C$24,2,0)</f>
        <v>SPARE PARTS</v>
      </c>
      <c r="D993" s="75">
        <v>2</v>
      </c>
      <c r="E993" s="74" t="s">
        <v>55</v>
      </c>
      <c r="F993" s="85" t="s">
        <v>136</v>
      </c>
      <c r="G993" s="106">
        <v>22.14</v>
      </c>
      <c r="H993" s="84" t="s">
        <v>86</v>
      </c>
      <c r="I993" s="75"/>
    </row>
    <row r="994" spans="1:9" s="76" customFormat="1" ht="12" hidden="1" customHeight="1">
      <c r="A994" s="8" t="str">
        <f>INDEX(master1!$A$10:$A$24,MATCH('KSB1 - Postings'!E994,master1!$C$10:$C$24,0))</f>
        <v>MAINTE</v>
      </c>
      <c r="B994" s="9" t="str">
        <f>VLOOKUP(E994,master1!$C$9:$E$24,3,0)</f>
        <v>Joaquin P</v>
      </c>
      <c r="C994" s="8" t="str">
        <f>VLOOKUP(F994,master2!$B$1:$C$24,2,0)</f>
        <v>SPARE PARTS</v>
      </c>
      <c r="D994" s="75">
        <v>2</v>
      </c>
      <c r="E994" s="74" t="s">
        <v>55</v>
      </c>
      <c r="F994" s="85" t="s">
        <v>136</v>
      </c>
      <c r="G994" s="106">
        <v>526.14</v>
      </c>
      <c r="H994" s="84" t="s">
        <v>86</v>
      </c>
      <c r="I994" s="75"/>
    </row>
    <row r="995" spans="1:9" s="76" customFormat="1" ht="12" hidden="1" customHeight="1">
      <c r="A995" s="8" t="str">
        <f>INDEX(master1!$A$10:$A$24,MATCH('KSB1 - Postings'!E995,master1!$C$10:$C$24,0))</f>
        <v>MAINTE</v>
      </c>
      <c r="B995" s="9" t="str">
        <f>VLOOKUP(E995,master1!$C$9:$E$24,3,0)</f>
        <v>Joaquin P</v>
      </c>
      <c r="C995" s="8" t="str">
        <f>VLOOKUP(F995,master2!$B$1:$C$24,2,0)</f>
        <v>SPARE PARTS</v>
      </c>
      <c r="D995" s="75">
        <v>2</v>
      </c>
      <c r="E995" s="74" t="s">
        <v>55</v>
      </c>
      <c r="F995" s="85" t="s">
        <v>136</v>
      </c>
      <c r="G995" s="106">
        <v>89.995000000000005</v>
      </c>
      <c r="H995" s="84" t="s">
        <v>86</v>
      </c>
      <c r="I995" s="75"/>
    </row>
    <row r="996" spans="1:9" s="76" customFormat="1" ht="12" hidden="1" customHeight="1">
      <c r="A996" s="8" t="str">
        <f>INDEX(master1!$A$10:$A$24,MATCH('KSB1 - Postings'!E996,master1!$C$10:$C$24,0))</f>
        <v>MAINTE</v>
      </c>
      <c r="B996" s="9" t="str">
        <f>VLOOKUP(E996,master1!$C$9:$E$24,3,0)</f>
        <v>Joaquin P</v>
      </c>
      <c r="C996" s="8" t="str">
        <f>VLOOKUP(F996,master2!$B$1:$C$24,2,0)</f>
        <v>SPARE PARTS</v>
      </c>
      <c r="D996" s="75">
        <v>2</v>
      </c>
      <c r="E996" s="74" t="s">
        <v>55</v>
      </c>
      <c r="F996" s="85" t="s">
        <v>136</v>
      </c>
      <c r="G996" s="106">
        <v>105.5</v>
      </c>
      <c r="H996" s="84" t="s">
        <v>86</v>
      </c>
      <c r="I996" s="75"/>
    </row>
    <row r="997" spans="1:9" s="76" customFormat="1" ht="12" hidden="1" customHeight="1">
      <c r="A997" s="8" t="str">
        <f>INDEX(master1!$A$10:$A$24,MATCH('KSB1 - Postings'!E997,master1!$C$10:$C$24,0))</f>
        <v>HR</v>
      </c>
      <c r="B997" s="9" t="str">
        <f>VLOOKUP(E997,master1!$C$9:$E$24,3,0)</f>
        <v>Paula E</v>
      </c>
      <c r="C997" s="8" t="str">
        <f>VLOOKUP(F997,master2!$B$1:$C$24,2,0)</f>
        <v>PROTECTION EQUIPMENT</v>
      </c>
      <c r="D997" s="75">
        <v>2</v>
      </c>
      <c r="E997" s="74" t="s">
        <v>74</v>
      </c>
      <c r="F997" s="85" t="s">
        <v>135</v>
      </c>
      <c r="G997" s="106">
        <v>594</v>
      </c>
      <c r="H997" s="84" t="s">
        <v>86</v>
      </c>
      <c r="I997" s="75"/>
    </row>
    <row r="998" spans="1:9" s="76" customFormat="1" ht="12" hidden="1" customHeight="1">
      <c r="A998" s="8" t="str">
        <f>INDEX(master1!$A$10:$A$24,MATCH('KSB1 - Postings'!E998,master1!$C$10:$C$24,0))</f>
        <v>HR</v>
      </c>
      <c r="B998" s="9" t="str">
        <f>VLOOKUP(E998,master1!$C$9:$E$24,3,0)</f>
        <v>Paula E</v>
      </c>
      <c r="C998" s="8" t="str">
        <f>VLOOKUP(F998,master2!$B$1:$C$24,2,0)</f>
        <v>PROTECTION EQUIPMENT</v>
      </c>
      <c r="D998" s="75">
        <v>2</v>
      </c>
      <c r="E998" s="74" t="s">
        <v>74</v>
      </c>
      <c r="F998" s="85" t="s">
        <v>135</v>
      </c>
      <c r="G998" s="106">
        <v>119.1</v>
      </c>
      <c r="H998" s="84" t="s">
        <v>86</v>
      </c>
      <c r="I998" s="75"/>
    </row>
    <row r="999" spans="1:9" s="76" customFormat="1" ht="12" hidden="1" customHeight="1">
      <c r="A999" s="8" t="str">
        <f>INDEX(master1!$A$10:$A$24,MATCH('KSB1 - Postings'!E999,master1!$C$10:$C$24,0))</f>
        <v>HR</v>
      </c>
      <c r="B999" s="9" t="str">
        <f>VLOOKUP(E999,master1!$C$9:$E$24,3,0)</f>
        <v>Paula E</v>
      </c>
      <c r="C999" s="8" t="str">
        <f>VLOOKUP(F999,master2!$B$1:$C$24,2,0)</f>
        <v>PROTECTION EQUIPMENT</v>
      </c>
      <c r="D999" s="75">
        <v>2</v>
      </c>
      <c r="E999" s="74" t="s">
        <v>74</v>
      </c>
      <c r="F999" s="85" t="s">
        <v>135</v>
      </c>
      <c r="G999" s="106">
        <v>119.1</v>
      </c>
      <c r="H999" s="84" t="s">
        <v>86</v>
      </c>
      <c r="I999" s="75"/>
    </row>
    <row r="1000" spans="1:9" s="76" customFormat="1" ht="12" hidden="1" customHeight="1">
      <c r="A1000" s="8" t="str">
        <f>INDEX(master1!$A$10:$A$24,MATCH('KSB1 - Postings'!E1000,master1!$C$10:$C$24,0))</f>
        <v>HR</v>
      </c>
      <c r="B1000" s="9" t="str">
        <f>VLOOKUP(E1000,master1!$C$9:$E$24,3,0)</f>
        <v>Paula E</v>
      </c>
      <c r="C1000" s="8" t="str">
        <f>VLOOKUP(F1000,master2!$B$1:$C$24,2,0)</f>
        <v>PROTECTION EQUIPMENT</v>
      </c>
      <c r="D1000" s="75">
        <v>2</v>
      </c>
      <c r="E1000" s="74" t="s">
        <v>74</v>
      </c>
      <c r="F1000" s="85" t="s">
        <v>135</v>
      </c>
      <c r="G1000" s="106">
        <v>297.75</v>
      </c>
      <c r="H1000" s="84" t="s">
        <v>86</v>
      </c>
      <c r="I1000" s="75"/>
    </row>
    <row r="1001" spans="1:9" s="76" customFormat="1" ht="12" hidden="1" customHeight="1">
      <c r="A1001" s="8" t="str">
        <f>INDEX(master1!$A$10:$A$24,MATCH('KSB1 - Postings'!E1001,master1!$C$10:$C$24,0))</f>
        <v>HR</v>
      </c>
      <c r="B1001" s="9" t="str">
        <f>VLOOKUP(E1001,master1!$C$9:$E$24,3,0)</f>
        <v>Paula E</v>
      </c>
      <c r="C1001" s="8" t="str">
        <f>VLOOKUP(F1001,master2!$B$1:$C$24,2,0)</f>
        <v>PROTECTION EQUIPMENT</v>
      </c>
      <c r="D1001" s="75">
        <v>2</v>
      </c>
      <c r="E1001" s="74" t="s">
        <v>74</v>
      </c>
      <c r="F1001" s="85" t="s">
        <v>135</v>
      </c>
      <c r="G1001" s="106">
        <v>119.1</v>
      </c>
      <c r="H1001" s="84" t="s">
        <v>86</v>
      </c>
      <c r="I1001" s="75"/>
    </row>
    <row r="1002" spans="1:9" s="76" customFormat="1" ht="12" hidden="1" customHeight="1">
      <c r="A1002" s="8" t="str">
        <f>INDEX(master1!$A$10:$A$24,MATCH('KSB1 - Postings'!E1002,master1!$C$10:$C$24,0))</f>
        <v>HR</v>
      </c>
      <c r="B1002" s="9" t="str">
        <f>VLOOKUP(E1002,master1!$C$9:$E$24,3,0)</f>
        <v>Paula E</v>
      </c>
      <c r="C1002" s="8" t="str">
        <f>VLOOKUP(F1002,master2!$B$1:$C$24,2,0)</f>
        <v>PROTECTION EQUIPMENT</v>
      </c>
      <c r="D1002" s="75">
        <v>2</v>
      </c>
      <c r="E1002" s="74" t="s">
        <v>74</v>
      </c>
      <c r="F1002" s="85" t="s">
        <v>135</v>
      </c>
      <c r="G1002" s="106">
        <v>119.1</v>
      </c>
      <c r="H1002" s="84" t="s">
        <v>86</v>
      </c>
      <c r="I1002" s="75"/>
    </row>
    <row r="1003" spans="1:9" s="76" customFormat="1" ht="12" hidden="1" customHeight="1">
      <c r="A1003" s="8" t="str">
        <f>INDEX(master1!$A$10:$A$24,MATCH('KSB1 - Postings'!E1003,master1!$C$10:$C$24,0))</f>
        <v>HR</v>
      </c>
      <c r="B1003" s="9" t="str">
        <f>VLOOKUP(E1003,master1!$C$9:$E$24,3,0)</f>
        <v>Paula E</v>
      </c>
      <c r="C1003" s="8" t="str">
        <f>VLOOKUP(F1003,master2!$B$1:$C$24,2,0)</f>
        <v>PROTECTION EQUIPMENT</v>
      </c>
      <c r="D1003" s="75">
        <v>2</v>
      </c>
      <c r="E1003" s="74" t="s">
        <v>74</v>
      </c>
      <c r="F1003" s="85" t="s">
        <v>135</v>
      </c>
      <c r="G1003" s="106">
        <v>119.1</v>
      </c>
      <c r="H1003" s="84" t="s">
        <v>86</v>
      </c>
      <c r="I1003" s="75"/>
    </row>
    <row r="1004" spans="1:9" s="76" customFormat="1" ht="12" hidden="1" customHeight="1">
      <c r="A1004" s="8" t="str">
        <f>INDEX(master1!$A$10:$A$24,MATCH('KSB1 - Postings'!E1004,master1!$C$10:$C$24,0))</f>
        <v>HR</v>
      </c>
      <c r="B1004" s="9" t="str">
        <f>VLOOKUP(E1004,master1!$C$9:$E$24,3,0)</f>
        <v>Paula E</v>
      </c>
      <c r="C1004" s="8" t="str">
        <f>VLOOKUP(F1004,master2!$B$1:$C$24,2,0)</f>
        <v>PROTECTION EQUIPMENT</v>
      </c>
      <c r="D1004" s="75">
        <v>2</v>
      </c>
      <c r="E1004" s="74" t="s">
        <v>74</v>
      </c>
      <c r="F1004" s="85" t="s">
        <v>135</v>
      </c>
      <c r="G1004" s="106">
        <v>224.4</v>
      </c>
      <c r="H1004" s="84" t="s">
        <v>86</v>
      </c>
      <c r="I1004" s="75"/>
    </row>
    <row r="1005" spans="1:9" s="76" customFormat="1" ht="12" hidden="1" customHeight="1">
      <c r="A1005" s="8" t="str">
        <f>INDEX(master1!$A$10:$A$24,MATCH('KSB1 - Postings'!E1005,master1!$C$10:$C$24,0))</f>
        <v>HR</v>
      </c>
      <c r="B1005" s="9" t="str">
        <f>VLOOKUP(E1005,master1!$C$9:$E$24,3,0)</f>
        <v>Paula E</v>
      </c>
      <c r="C1005" s="8" t="str">
        <f>VLOOKUP(F1005,master2!$B$1:$C$24,2,0)</f>
        <v>PROTECTION EQUIPMENT</v>
      </c>
      <c r="D1005" s="75">
        <v>2</v>
      </c>
      <c r="E1005" s="74" t="s">
        <v>74</v>
      </c>
      <c r="F1005" s="85" t="s">
        <v>135</v>
      </c>
      <c r="G1005" s="106">
        <v>50</v>
      </c>
      <c r="H1005" s="84" t="s">
        <v>86</v>
      </c>
      <c r="I1005" s="75"/>
    </row>
    <row r="1006" spans="1:9" s="76" customFormat="1" ht="12" hidden="1" customHeight="1">
      <c r="A1006" s="8" t="str">
        <f>INDEX(master1!$A$10:$A$24,MATCH('KSB1 - Postings'!E1006,master1!$C$10:$C$24,0))</f>
        <v>HR</v>
      </c>
      <c r="B1006" s="9" t="str">
        <f>VLOOKUP(E1006,master1!$C$9:$E$24,3,0)</f>
        <v>Paula E</v>
      </c>
      <c r="C1006" s="8" t="str">
        <f>VLOOKUP(F1006,master2!$B$1:$C$24,2,0)</f>
        <v>PROTECTION EQUIPMENT</v>
      </c>
      <c r="D1006" s="75">
        <v>2</v>
      </c>
      <c r="E1006" s="74" t="s">
        <v>74</v>
      </c>
      <c r="F1006" s="85" t="s">
        <v>135</v>
      </c>
      <c r="G1006" s="106">
        <v>386.77</v>
      </c>
      <c r="H1006" s="84" t="s">
        <v>86</v>
      </c>
      <c r="I1006" s="75"/>
    </row>
    <row r="1007" spans="1:9" s="76" customFormat="1" ht="12" hidden="1" customHeight="1">
      <c r="A1007" s="8" t="str">
        <f>INDEX(master1!$A$10:$A$24,MATCH('KSB1 - Postings'!E1007,master1!$C$10:$C$24,0))</f>
        <v>QUALITY</v>
      </c>
      <c r="B1007" s="9" t="str">
        <f>VLOOKUP(E1007,master1!$C$9:$E$24,3,0)</f>
        <v>Jennifer A</v>
      </c>
      <c r="C1007" s="8" t="str">
        <f>VLOOKUP(F1007,master2!$B$1:$C$24,2,0)</f>
        <v>SPARE PARTS</v>
      </c>
      <c r="D1007" s="75">
        <v>2</v>
      </c>
      <c r="E1007" s="74" t="s">
        <v>73</v>
      </c>
      <c r="F1007" s="85" t="s">
        <v>137</v>
      </c>
      <c r="G1007" s="106">
        <v>3327.3249999999998</v>
      </c>
      <c r="H1007" s="84" t="s">
        <v>86</v>
      </c>
      <c r="I1007" s="75"/>
    </row>
    <row r="1008" spans="1:9" s="76" customFormat="1" ht="12" hidden="1" customHeight="1">
      <c r="A1008" s="8" t="str">
        <f>INDEX(master1!$A$10:$A$24,MATCH('KSB1 - Postings'!E1008,master1!$C$10:$C$24,0))</f>
        <v>QUALITY</v>
      </c>
      <c r="B1008" s="9" t="str">
        <f>VLOOKUP(E1008,master1!$C$9:$E$24,3,0)</f>
        <v>Jennifer A</v>
      </c>
      <c r="C1008" s="8" t="str">
        <f>VLOOKUP(F1008,master2!$B$1:$C$24,2,0)</f>
        <v>SPARE PARTS</v>
      </c>
      <c r="D1008" s="75">
        <v>2</v>
      </c>
      <c r="E1008" s="74" t="s">
        <v>73</v>
      </c>
      <c r="F1008" s="85" t="s">
        <v>137</v>
      </c>
      <c r="G1008" s="106">
        <v>112.5</v>
      </c>
      <c r="H1008" s="84" t="s">
        <v>86</v>
      </c>
      <c r="I1008" s="75"/>
    </row>
    <row r="1009" spans="1:9" s="76" customFormat="1" ht="12" hidden="1" customHeight="1">
      <c r="A1009" s="8" t="str">
        <f>INDEX(master1!$A$10:$A$24,MATCH('KSB1 - Postings'!E1009,master1!$C$10:$C$24,0))</f>
        <v>MAINTE</v>
      </c>
      <c r="B1009" s="9" t="str">
        <f>VLOOKUP(E1009,master1!$C$9:$E$24,3,0)</f>
        <v>Joaquin P</v>
      </c>
      <c r="C1009" s="8" t="str">
        <f>VLOOKUP(F1009,master2!$B$1:$C$24,2,0)</f>
        <v>SPARE PARTS</v>
      </c>
      <c r="D1009" s="75">
        <v>2</v>
      </c>
      <c r="E1009" s="74" t="s">
        <v>54</v>
      </c>
      <c r="F1009" s="85" t="s">
        <v>136</v>
      </c>
      <c r="G1009" s="106">
        <v>17.510000000000002</v>
      </c>
      <c r="H1009" s="84" t="s">
        <v>86</v>
      </c>
      <c r="I1009" s="75"/>
    </row>
    <row r="1010" spans="1:9" s="76" customFormat="1" ht="12" hidden="1" customHeight="1">
      <c r="A1010" s="8" t="str">
        <f>INDEX(master1!$A$10:$A$24,MATCH('KSB1 - Postings'!E1010,master1!$C$10:$C$24,0))</f>
        <v>MAINTE</v>
      </c>
      <c r="B1010" s="9" t="str">
        <f>VLOOKUP(E1010,master1!$C$9:$E$24,3,0)</f>
        <v>Joaquin P</v>
      </c>
      <c r="C1010" s="8" t="str">
        <f>VLOOKUP(F1010,master2!$B$1:$C$24,2,0)</f>
        <v>SPARE PARTS</v>
      </c>
      <c r="D1010" s="75">
        <v>2</v>
      </c>
      <c r="E1010" s="74" t="s">
        <v>54</v>
      </c>
      <c r="F1010" s="85" t="s">
        <v>136</v>
      </c>
      <c r="G1010" s="106">
        <v>30.73</v>
      </c>
      <c r="H1010" s="84" t="s">
        <v>86</v>
      </c>
      <c r="I1010" s="75"/>
    </row>
    <row r="1011" spans="1:9" s="76" customFormat="1" ht="12" hidden="1" customHeight="1">
      <c r="A1011" s="8" t="str">
        <f>INDEX(master1!$A$10:$A$24,MATCH('KSB1 - Postings'!E1011,master1!$C$10:$C$24,0))</f>
        <v>MAINTE</v>
      </c>
      <c r="B1011" s="9" t="str">
        <f>VLOOKUP(E1011,master1!$C$9:$E$24,3,0)</f>
        <v>Joaquin P</v>
      </c>
      <c r="C1011" s="8" t="str">
        <f>VLOOKUP(F1011,master2!$B$1:$C$24,2,0)</f>
        <v>SPARE PARTS</v>
      </c>
      <c r="D1011" s="75">
        <v>2</v>
      </c>
      <c r="E1011" s="74" t="s">
        <v>54</v>
      </c>
      <c r="F1011" s="85" t="s">
        <v>136</v>
      </c>
      <c r="G1011" s="106">
        <v>11.45</v>
      </c>
      <c r="H1011" s="84" t="s">
        <v>86</v>
      </c>
      <c r="I1011" s="75"/>
    </row>
    <row r="1012" spans="1:9" s="76" customFormat="1" ht="12" hidden="1" customHeight="1">
      <c r="A1012" s="8" t="str">
        <f>INDEX(master1!$A$10:$A$24,MATCH('KSB1 - Postings'!E1012,master1!$C$10:$C$24,0))</f>
        <v>MAINTE</v>
      </c>
      <c r="B1012" s="9" t="str">
        <f>VLOOKUP(E1012,master1!$C$9:$E$24,3,0)</f>
        <v>Joaquin P</v>
      </c>
      <c r="C1012" s="8" t="str">
        <f>VLOOKUP(F1012,master2!$B$1:$C$24,2,0)</f>
        <v>SPARE PARTS</v>
      </c>
      <c r="D1012" s="75">
        <v>2</v>
      </c>
      <c r="E1012" s="74" t="s">
        <v>54</v>
      </c>
      <c r="F1012" s="85" t="s">
        <v>136</v>
      </c>
      <c r="G1012" s="106">
        <v>17.535</v>
      </c>
      <c r="H1012" s="84" t="s">
        <v>86</v>
      </c>
      <c r="I1012" s="75"/>
    </row>
    <row r="1013" spans="1:9" s="76" customFormat="1" ht="12" hidden="1" customHeight="1">
      <c r="A1013" s="8" t="str">
        <f>INDEX(master1!$A$10:$A$24,MATCH('KSB1 - Postings'!E1013,master1!$C$10:$C$24,0))</f>
        <v>MAINTE</v>
      </c>
      <c r="B1013" s="9" t="str">
        <f>VLOOKUP(E1013,master1!$C$9:$E$24,3,0)</f>
        <v>Joaquin P</v>
      </c>
      <c r="C1013" s="8" t="str">
        <f>VLOOKUP(F1013,master2!$B$1:$C$24,2,0)</f>
        <v>SPARE PARTS</v>
      </c>
      <c r="D1013" s="75">
        <v>2</v>
      </c>
      <c r="E1013" s="74" t="s">
        <v>54</v>
      </c>
      <c r="F1013" s="85" t="s">
        <v>136</v>
      </c>
      <c r="G1013" s="106">
        <v>30.73</v>
      </c>
      <c r="H1013" s="84" t="s">
        <v>86</v>
      </c>
      <c r="I1013" s="75"/>
    </row>
    <row r="1014" spans="1:9" s="76" customFormat="1" ht="12" hidden="1" customHeight="1">
      <c r="A1014" s="8" t="str">
        <f>INDEX(master1!$A$10:$A$24,MATCH('KSB1 - Postings'!E1014,master1!$C$10:$C$24,0))</f>
        <v>MAINTE</v>
      </c>
      <c r="B1014" s="9" t="str">
        <f>VLOOKUP(E1014,master1!$C$9:$E$24,3,0)</f>
        <v>Joaquin P</v>
      </c>
      <c r="C1014" s="8" t="str">
        <f>VLOOKUP(F1014,master2!$B$1:$C$24,2,0)</f>
        <v>SPARE PARTS</v>
      </c>
      <c r="D1014" s="75">
        <v>2</v>
      </c>
      <c r="E1014" s="74" t="s">
        <v>54</v>
      </c>
      <c r="F1014" s="85" t="s">
        <v>136</v>
      </c>
      <c r="G1014" s="106">
        <v>1510.1</v>
      </c>
      <c r="H1014" s="84" t="s">
        <v>86</v>
      </c>
      <c r="I1014" s="75"/>
    </row>
    <row r="1015" spans="1:9" s="76" customFormat="1" ht="12" hidden="1" customHeight="1">
      <c r="A1015" s="8" t="str">
        <f>INDEX(master1!$A$10:$A$24,MATCH('KSB1 - Postings'!E1015,master1!$C$10:$C$24,0))</f>
        <v>MAINTE</v>
      </c>
      <c r="B1015" s="9" t="str">
        <f>VLOOKUP(E1015,master1!$C$9:$E$24,3,0)</f>
        <v>Joaquin P</v>
      </c>
      <c r="C1015" s="8" t="str">
        <f>VLOOKUP(F1015,master2!$B$1:$C$24,2,0)</f>
        <v>SPARE PARTS</v>
      </c>
      <c r="D1015" s="75">
        <v>2</v>
      </c>
      <c r="E1015" s="74" t="s">
        <v>56</v>
      </c>
      <c r="F1015" s="85" t="s">
        <v>136</v>
      </c>
      <c r="G1015" s="106">
        <v>45.76</v>
      </c>
      <c r="H1015" s="84" t="s">
        <v>86</v>
      </c>
      <c r="I1015" s="75"/>
    </row>
    <row r="1016" spans="1:9" s="76" customFormat="1" ht="12" hidden="1" customHeight="1">
      <c r="A1016" s="8" t="str">
        <f>INDEX(master1!$A$10:$A$24,MATCH('KSB1 - Postings'!E1016,master1!$C$10:$C$24,0))</f>
        <v>MAINTE</v>
      </c>
      <c r="B1016" s="9" t="str">
        <f>VLOOKUP(E1016,master1!$C$9:$E$24,3,0)</f>
        <v>Joaquin P</v>
      </c>
      <c r="C1016" s="8" t="str">
        <f>VLOOKUP(F1016,master2!$B$1:$C$24,2,0)</f>
        <v>SPARE PARTS</v>
      </c>
      <c r="D1016" s="75">
        <v>2</v>
      </c>
      <c r="E1016" s="74" t="s">
        <v>56</v>
      </c>
      <c r="F1016" s="85" t="s">
        <v>136</v>
      </c>
      <c r="G1016" s="106">
        <v>57.395000000000003</v>
      </c>
      <c r="H1016" s="84" t="s">
        <v>86</v>
      </c>
      <c r="I1016" s="75"/>
    </row>
    <row r="1017" spans="1:9" s="76" customFormat="1" ht="12" hidden="1" customHeight="1">
      <c r="A1017" s="8" t="str">
        <f>INDEX(master1!$A$10:$A$24,MATCH('KSB1 - Postings'!E1017,master1!$C$10:$C$24,0))</f>
        <v>MAINTE</v>
      </c>
      <c r="B1017" s="9" t="str">
        <f>VLOOKUP(E1017,master1!$C$9:$E$24,3,0)</f>
        <v>Joaquin P</v>
      </c>
      <c r="C1017" s="8" t="str">
        <f>VLOOKUP(F1017,master2!$B$1:$C$24,2,0)</f>
        <v>SPARE PARTS</v>
      </c>
      <c r="D1017" s="75">
        <v>2</v>
      </c>
      <c r="E1017" s="74" t="s">
        <v>56</v>
      </c>
      <c r="F1017" s="85" t="s">
        <v>136</v>
      </c>
      <c r="G1017" s="106">
        <v>39.03</v>
      </c>
      <c r="H1017" s="84" t="s">
        <v>86</v>
      </c>
      <c r="I1017" s="75"/>
    </row>
    <row r="1018" spans="1:9" s="76" customFormat="1" ht="12" hidden="1" customHeight="1">
      <c r="A1018" s="8" t="str">
        <f>INDEX(master1!$A$10:$A$24,MATCH('KSB1 - Postings'!E1018,master1!$C$10:$C$24,0))</f>
        <v>MAINTE</v>
      </c>
      <c r="B1018" s="9" t="str">
        <f>VLOOKUP(E1018,master1!$C$9:$E$24,3,0)</f>
        <v>Joaquin P</v>
      </c>
      <c r="C1018" s="8" t="str">
        <f>VLOOKUP(F1018,master2!$B$1:$C$24,2,0)</f>
        <v>SPARE PARTS</v>
      </c>
      <c r="D1018" s="75">
        <v>2</v>
      </c>
      <c r="E1018" s="74" t="s">
        <v>56</v>
      </c>
      <c r="F1018" s="85" t="s">
        <v>136</v>
      </c>
      <c r="G1018" s="106">
        <v>11.45</v>
      </c>
      <c r="H1018" s="84" t="s">
        <v>86</v>
      </c>
      <c r="I1018" s="75"/>
    </row>
    <row r="1019" spans="1:9" s="76" customFormat="1" ht="12" hidden="1" customHeight="1">
      <c r="A1019" s="8" t="str">
        <f>INDEX(master1!$A$10:$A$24,MATCH('KSB1 - Postings'!E1019,master1!$C$10:$C$24,0))</f>
        <v>MAINTE</v>
      </c>
      <c r="B1019" s="9" t="str">
        <f>VLOOKUP(E1019,master1!$C$9:$E$24,3,0)</f>
        <v>Joaquin P</v>
      </c>
      <c r="C1019" s="8" t="str">
        <f>VLOOKUP(F1019,master2!$B$1:$C$24,2,0)</f>
        <v>SPARE PARTS</v>
      </c>
      <c r="D1019" s="75">
        <v>2</v>
      </c>
      <c r="E1019" s="74" t="s">
        <v>56</v>
      </c>
      <c r="F1019" s="85" t="s">
        <v>136</v>
      </c>
      <c r="G1019" s="106">
        <v>441</v>
      </c>
      <c r="H1019" s="84" t="s">
        <v>86</v>
      </c>
      <c r="I1019" s="75"/>
    </row>
    <row r="1020" spans="1:9" s="76" customFormat="1" ht="12" hidden="1" customHeight="1">
      <c r="A1020" s="8" t="str">
        <f>INDEX(master1!$A$10:$A$24,MATCH('KSB1 - Postings'!E1020,master1!$C$10:$C$24,0))</f>
        <v>MAINTE</v>
      </c>
      <c r="B1020" s="9" t="str">
        <f>VLOOKUP(E1020,master1!$C$9:$E$24,3,0)</f>
        <v>Joaquin P</v>
      </c>
      <c r="C1020" s="8" t="str">
        <f>VLOOKUP(F1020,master2!$B$1:$C$24,2,0)</f>
        <v>SPARE PARTS</v>
      </c>
      <c r="D1020" s="75">
        <v>2</v>
      </c>
      <c r="E1020" s="74" t="s">
        <v>56</v>
      </c>
      <c r="F1020" s="85" t="s">
        <v>136</v>
      </c>
      <c r="G1020" s="106">
        <v>21.22</v>
      </c>
      <c r="H1020" s="84" t="s">
        <v>86</v>
      </c>
      <c r="I1020" s="75"/>
    </row>
    <row r="1021" spans="1:9" s="76" customFormat="1" ht="12" hidden="1" customHeight="1">
      <c r="A1021" s="8" t="str">
        <f>INDEX(master1!$A$10:$A$24,MATCH('KSB1 - Postings'!E1021,master1!$C$10:$C$24,0))</f>
        <v>MAINTE</v>
      </c>
      <c r="B1021" s="9" t="str">
        <f>VLOOKUP(E1021,master1!$C$9:$E$24,3,0)</f>
        <v>Joaquin P</v>
      </c>
      <c r="C1021" s="8" t="str">
        <f>VLOOKUP(F1021,master2!$B$1:$C$24,2,0)</f>
        <v>SPARE PARTS</v>
      </c>
      <c r="D1021" s="75">
        <v>2</v>
      </c>
      <c r="E1021" s="74" t="s">
        <v>56</v>
      </c>
      <c r="F1021" s="85" t="s">
        <v>136</v>
      </c>
      <c r="G1021" s="106">
        <v>49</v>
      </c>
      <c r="H1021" s="84" t="s">
        <v>86</v>
      </c>
      <c r="I1021" s="75"/>
    </row>
    <row r="1022" spans="1:9" s="76" customFormat="1" ht="12" hidden="1" customHeight="1">
      <c r="A1022" s="8" t="str">
        <f>INDEX(master1!$A$10:$A$24,MATCH('KSB1 - Postings'!E1022,master1!$C$10:$C$24,0))</f>
        <v>MAINTE</v>
      </c>
      <c r="B1022" s="9" t="str">
        <f>VLOOKUP(E1022,master1!$C$9:$E$24,3,0)</f>
        <v>Joaquin P</v>
      </c>
      <c r="C1022" s="8" t="str">
        <f>VLOOKUP(F1022,master2!$B$1:$C$24,2,0)</f>
        <v>SPARE PARTS</v>
      </c>
      <c r="D1022" s="75">
        <v>2</v>
      </c>
      <c r="E1022" s="74" t="s">
        <v>56</v>
      </c>
      <c r="F1022" s="85" t="s">
        <v>136</v>
      </c>
      <c r="G1022" s="106">
        <v>101</v>
      </c>
      <c r="H1022" s="84" t="s">
        <v>86</v>
      </c>
      <c r="I1022" s="75"/>
    </row>
    <row r="1023" spans="1:9" s="76" customFormat="1" ht="12" hidden="1" customHeight="1">
      <c r="A1023" s="8" t="str">
        <f>INDEX(master1!$A$10:$A$24,MATCH('KSB1 - Postings'!E1023,master1!$C$10:$C$24,0))</f>
        <v>MAINTE</v>
      </c>
      <c r="B1023" s="9" t="str">
        <f>VLOOKUP(E1023,master1!$C$9:$E$24,3,0)</f>
        <v>Joaquin P</v>
      </c>
      <c r="C1023" s="8" t="str">
        <f>VLOOKUP(F1023,master2!$B$1:$C$24,2,0)</f>
        <v>SPARE PARTS</v>
      </c>
      <c r="D1023" s="75">
        <v>2</v>
      </c>
      <c r="E1023" s="74" t="s">
        <v>56</v>
      </c>
      <c r="F1023" s="85" t="s">
        <v>136</v>
      </c>
      <c r="G1023" s="106">
        <v>102.77500000000001</v>
      </c>
      <c r="H1023" s="84" t="s">
        <v>86</v>
      </c>
      <c r="I1023" s="75"/>
    </row>
    <row r="1024" spans="1:9" s="76" customFormat="1" ht="12" hidden="1" customHeight="1">
      <c r="A1024" s="8" t="str">
        <f>INDEX(master1!$A$10:$A$24,MATCH('KSB1 - Postings'!E1024,master1!$C$10:$C$24,0))</f>
        <v>MAINTE</v>
      </c>
      <c r="B1024" s="9" t="str">
        <f>VLOOKUP(E1024,master1!$C$9:$E$24,3,0)</f>
        <v>Joaquin P</v>
      </c>
      <c r="C1024" s="8" t="str">
        <f>VLOOKUP(F1024,master2!$B$1:$C$24,2,0)</f>
        <v>SPARE PARTS</v>
      </c>
      <c r="D1024" s="75">
        <v>2</v>
      </c>
      <c r="E1024" s="74" t="s">
        <v>56</v>
      </c>
      <c r="F1024" s="85" t="s">
        <v>136</v>
      </c>
      <c r="G1024" s="106">
        <v>15.045</v>
      </c>
      <c r="H1024" s="84" t="s">
        <v>86</v>
      </c>
      <c r="I1024" s="75"/>
    </row>
    <row r="1025" spans="1:9" s="76" customFormat="1" ht="12" hidden="1" customHeight="1">
      <c r="A1025" s="8" t="str">
        <f>INDEX(master1!$A$10:$A$24,MATCH('KSB1 - Postings'!E1025,master1!$C$10:$C$24,0))</f>
        <v>MAINTE</v>
      </c>
      <c r="B1025" s="9" t="str">
        <f>VLOOKUP(E1025,master1!$C$9:$E$24,3,0)</f>
        <v>Joaquin P</v>
      </c>
      <c r="C1025" s="8" t="str">
        <f>VLOOKUP(F1025,master2!$B$1:$C$24,2,0)</f>
        <v>SPARE PARTS</v>
      </c>
      <c r="D1025" s="75">
        <v>2</v>
      </c>
      <c r="E1025" s="74" t="s">
        <v>56</v>
      </c>
      <c r="F1025" s="85" t="s">
        <v>136</v>
      </c>
      <c r="G1025" s="106">
        <v>23.78</v>
      </c>
      <c r="H1025" s="84" t="s">
        <v>86</v>
      </c>
      <c r="I1025" s="75"/>
    </row>
    <row r="1026" spans="1:9" s="76" customFormat="1" ht="12" hidden="1" customHeight="1">
      <c r="A1026" s="8" t="str">
        <f>INDEX(master1!$A$10:$A$24,MATCH('KSB1 - Postings'!E1026,master1!$C$10:$C$24,0))</f>
        <v>MAINTE</v>
      </c>
      <c r="B1026" s="9" t="str">
        <f>VLOOKUP(E1026,master1!$C$9:$E$24,3,0)</f>
        <v>Joaquin P</v>
      </c>
      <c r="C1026" s="8" t="str">
        <f>VLOOKUP(F1026,master2!$B$1:$C$24,2,0)</f>
        <v>SPARE PARTS</v>
      </c>
      <c r="D1026" s="75">
        <v>2</v>
      </c>
      <c r="E1026" s="74" t="s">
        <v>56</v>
      </c>
      <c r="F1026" s="85" t="s">
        <v>136</v>
      </c>
      <c r="G1026" s="106">
        <v>21.125</v>
      </c>
      <c r="H1026" s="84" t="s">
        <v>86</v>
      </c>
      <c r="I1026" s="75"/>
    </row>
    <row r="1027" spans="1:9" s="76" customFormat="1" ht="12" hidden="1" customHeight="1">
      <c r="A1027" s="8" t="str">
        <f>INDEX(master1!$A$10:$A$24,MATCH('KSB1 - Postings'!E1027,master1!$C$10:$C$24,0))</f>
        <v>MAINTE</v>
      </c>
      <c r="B1027" s="9" t="str">
        <f>VLOOKUP(E1027,master1!$C$9:$E$24,3,0)</f>
        <v>Joaquin P</v>
      </c>
      <c r="C1027" s="8" t="str">
        <f>VLOOKUP(F1027,master2!$B$1:$C$24,2,0)</f>
        <v>SPARE PARTS</v>
      </c>
      <c r="D1027" s="75">
        <v>2</v>
      </c>
      <c r="E1027" s="74" t="s">
        <v>56</v>
      </c>
      <c r="F1027" s="85" t="s">
        <v>136</v>
      </c>
      <c r="G1027" s="106">
        <v>17.68</v>
      </c>
      <c r="H1027" s="84" t="s">
        <v>86</v>
      </c>
      <c r="I1027" s="75"/>
    </row>
    <row r="1028" spans="1:9" s="76" customFormat="1" ht="12" hidden="1" customHeight="1">
      <c r="A1028" s="8" t="str">
        <f>INDEX(master1!$A$10:$A$24,MATCH('KSB1 - Postings'!E1028,master1!$C$10:$C$24,0))</f>
        <v>MAINTE</v>
      </c>
      <c r="B1028" s="9" t="str">
        <f>VLOOKUP(E1028,master1!$C$9:$E$24,3,0)</f>
        <v>Joaquin P</v>
      </c>
      <c r="C1028" s="8" t="str">
        <f>VLOOKUP(F1028,master2!$B$1:$C$24,2,0)</f>
        <v>SPARE PARTS</v>
      </c>
      <c r="D1028" s="75">
        <v>2</v>
      </c>
      <c r="E1028" s="74" t="s">
        <v>56</v>
      </c>
      <c r="F1028" s="85" t="s">
        <v>136</v>
      </c>
      <c r="G1028" s="106">
        <v>27.79</v>
      </c>
      <c r="H1028" s="84" t="s">
        <v>86</v>
      </c>
      <c r="I1028" s="75"/>
    </row>
    <row r="1029" spans="1:9" s="76" customFormat="1" ht="12" hidden="1" customHeight="1">
      <c r="A1029" s="8" t="str">
        <f>INDEX(master1!$A$10:$A$24,MATCH('KSB1 - Postings'!E1029,master1!$C$10:$C$24,0))</f>
        <v>MAINTE</v>
      </c>
      <c r="B1029" s="9" t="str">
        <f>VLOOKUP(E1029,master1!$C$9:$E$24,3,0)</f>
        <v>Joaquin P</v>
      </c>
      <c r="C1029" s="8" t="str">
        <f>VLOOKUP(F1029,master2!$B$1:$C$24,2,0)</f>
        <v>SPARE PARTS</v>
      </c>
      <c r="D1029" s="75">
        <v>2</v>
      </c>
      <c r="E1029" s="74" t="s">
        <v>56</v>
      </c>
      <c r="F1029" s="85" t="s">
        <v>136</v>
      </c>
      <c r="G1029" s="106">
        <v>64.894999999999996</v>
      </c>
      <c r="H1029" s="84" t="s">
        <v>86</v>
      </c>
      <c r="I1029" s="75"/>
    </row>
    <row r="1030" spans="1:9" s="76" customFormat="1" ht="12" hidden="1" customHeight="1">
      <c r="A1030" s="8" t="str">
        <f>INDEX(master1!$A$10:$A$24,MATCH('KSB1 - Postings'!E1030,master1!$C$10:$C$24,0))</f>
        <v>MAINTE</v>
      </c>
      <c r="B1030" s="9" t="str">
        <f>VLOOKUP(E1030,master1!$C$9:$E$24,3,0)</f>
        <v>Joaquin P</v>
      </c>
      <c r="C1030" s="8" t="str">
        <f>VLOOKUP(F1030,master2!$B$1:$C$24,2,0)</f>
        <v>SPARE PARTS</v>
      </c>
      <c r="D1030" s="75">
        <v>2</v>
      </c>
      <c r="E1030" s="74" t="s">
        <v>55</v>
      </c>
      <c r="F1030" s="85" t="s">
        <v>136</v>
      </c>
      <c r="G1030" s="106">
        <v>265.49</v>
      </c>
      <c r="H1030" s="84" t="s">
        <v>86</v>
      </c>
      <c r="I1030" s="75"/>
    </row>
    <row r="1031" spans="1:9" s="76" customFormat="1" ht="12" hidden="1" customHeight="1">
      <c r="A1031" s="8" t="str">
        <f>INDEX(master1!$A$10:$A$24,MATCH('KSB1 - Postings'!E1031,master1!$C$10:$C$24,0))</f>
        <v>MAINTE</v>
      </c>
      <c r="B1031" s="9" t="str">
        <f>VLOOKUP(E1031,master1!$C$9:$E$24,3,0)</f>
        <v>Joaquin P</v>
      </c>
      <c r="C1031" s="8" t="str">
        <f>VLOOKUP(F1031,master2!$B$1:$C$24,2,0)</f>
        <v>SPARE PARTS</v>
      </c>
      <c r="D1031" s="75">
        <v>2</v>
      </c>
      <c r="E1031" s="74" t="s">
        <v>55</v>
      </c>
      <c r="F1031" s="85" t="s">
        <v>136</v>
      </c>
      <c r="G1031" s="106">
        <v>35.75</v>
      </c>
      <c r="H1031" s="84" t="s">
        <v>86</v>
      </c>
      <c r="I1031" s="75"/>
    </row>
    <row r="1032" spans="1:9" s="76" customFormat="1" ht="12" hidden="1" customHeight="1">
      <c r="A1032" s="8" t="str">
        <f>INDEX(master1!$A$10:$A$24,MATCH('KSB1 - Postings'!E1032,master1!$C$10:$C$24,0))</f>
        <v>MAINTE</v>
      </c>
      <c r="B1032" s="9" t="str">
        <f>VLOOKUP(E1032,master1!$C$9:$E$24,3,0)</f>
        <v>Joaquin P</v>
      </c>
      <c r="C1032" s="8" t="str">
        <f>VLOOKUP(F1032,master2!$B$1:$C$24,2,0)</f>
        <v>SPARE PARTS</v>
      </c>
      <c r="D1032" s="75">
        <v>2</v>
      </c>
      <c r="E1032" s="74" t="s">
        <v>55</v>
      </c>
      <c r="F1032" s="85" t="s">
        <v>136</v>
      </c>
      <c r="G1032" s="106">
        <v>105.5</v>
      </c>
      <c r="H1032" s="84" t="s">
        <v>86</v>
      </c>
      <c r="I1032" s="75"/>
    </row>
    <row r="1033" spans="1:9" s="76" customFormat="1" ht="12" hidden="1" customHeight="1">
      <c r="A1033" s="8" t="str">
        <f>INDEX(master1!$A$10:$A$24,MATCH('KSB1 - Postings'!E1033,master1!$C$10:$C$24,0))</f>
        <v>MAINTE</v>
      </c>
      <c r="B1033" s="9" t="str">
        <f>VLOOKUP(E1033,master1!$C$9:$E$24,3,0)</f>
        <v>Joaquin P</v>
      </c>
      <c r="C1033" s="8" t="str">
        <f>VLOOKUP(F1033,master2!$B$1:$C$24,2,0)</f>
        <v>SPARE PARTS</v>
      </c>
      <c r="D1033" s="75">
        <v>2</v>
      </c>
      <c r="E1033" s="74" t="s">
        <v>55</v>
      </c>
      <c r="F1033" s="85" t="s">
        <v>136</v>
      </c>
      <c r="G1033" s="106">
        <v>84.4</v>
      </c>
      <c r="H1033" s="84" t="s">
        <v>86</v>
      </c>
      <c r="I1033" s="75"/>
    </row>
    <row r="1034" spans="1:9" s="76" customFormat="1" ht="12" hidden="1" customHeight="1">
      <c r="A1034" s="8" t="str">
        <f>INDEX(master1!$A$10:$A$24,MATCH('KSB1 - Postings'!E1034,master1!$C$10:$C$24,0))</f>
        <v>MAINTE</v>
      </c>
      <c r="B1034" s="9" t="str">
        <f>VLOOKUP(E1034,master1!$C$9:$E$24,3,0)</f>
        <v>Joaquin P</v>
      </c>
      <c r="C1034" s="8" t="str">
        <f>VLOOKUP(F1034,master2!$B$1:$C$24,2,0)</f>
        <v>SPARE PARTS</v>
      </c>
      <c r="D1034" s="75">
        <v>2</v>
      </c>
      <c r="E1034" s="74" t="s">
        <v>55</v>
      </c>
      <c r="F1034" s="85" t="s">
        <v>136</v>
      </c>
      <c r="G1034" s="106">
        <v>58.07</v>
      </c>
      <c r="H1034" s="84" t="s">
        <v>86</v>
      </c>
      <c r="I1034" s="75"/>
    </row>
    <row r="1035" spans="1:9" s="76" customFormat="1" ht="12" hidden="1" customHeight="1">
      <c r="A1035" s="8" t="str">
        <f>INDEX(master1!$A$10:$A$24,MATCH('KSB1 - Postings'!E1035,master1!$C$10:$C$24,0))</f>
        <v>HR</v>
      </c>
      <c r="B1035" s="9" t="str">
        <f>VLOOKUP(E1035,master1!$C$9:$E$24,3,0)</f>
        <v>Paula E</v>
      </c>
      <c r="C1035" s="8" t="str">
        <f>VLOOKUP(F1035,master2!$B$1:$C$24,2,0)</f>
        <v>TRAVEL EXPENSES</v>
      </c>
      <c r="D1035" s="75">
        <v>2</v>
      </c>
      <c r="E1035" s="74" t="s">
        <v>74</v>
      </c>
      <c r="F1035" s="85" t="s">
        <v>147</v>
      </c>
      <c r="G1035" s="106">
        <v>1885</v>
      </c>
      <c r="H1035" s="84" t="s">
        <v>86</v>
      </c>
      <c r="I1035" s="75"/>
    </row>
    <row r="1036" spans="1:9" s="76" customFormat="1" ht="12" hidden="1" customHeight="1">
      <c r="A1036" s="8" t="str">
        <f>INDEX(master1!$A$10:$A$24,MATCH('KSB1 - Postings'!E1036,master1!$C$10:$C$24,0))</f>
        <v>HR</v>
      </c>
      <c r="B1036" s="9" t="str">
        <f>VLOOKUP(E1036,master1!$C$9:$E$24,3,0)</f>
        <v>Paula E</v>
      </c>
      <c r="C1036" s="8" t="str">
        <f>VLOOKUP(F1036,master2!$B$1:$C$24,2,0)</f>
        <v>TRAVEL EXPENSES</v>
      </c>
      <c r="D1036" s="75">
        <v>2</v>
      </c>
      <c r="E1036" s="74" t="s">
        <v>74</v>
      </c>
      <c r="F1036" s="85" t="s">
        <v>147</v>
      </c>
      <c r="G1036" s="106">
        <v>264.23</v>
      </c>
      <c r="H1036" s="84" t="s">
        <v>86</v>
      </c>
      <c r="I1036" s="75"/>
    </row>
    <row r="1037" spans="1:9" s="76" customFormat="1" ht="12" hidden="1" customHeight="1">
      <c r="A1037" s="8" t="str">
        <f>INDEX(master1!$A$10:$A$24,MATCH('KSB1 - Postings'!E1037,master1!$C$10:$C$24,0))</f>
        <v>HR</v>
      </c>
      <c r="B1037" s="9" t="str">
        <f>VLOOKUP(E1037,master1!$C$9:$E$24,3,0)</f>
        <v>Paula E</v>
      </c>
      <c r="C1037" s="8" t="str">
        <f>VLOOKUP(F1037,master2!$B$1:$C$24,2,0)</f>
        <v>PROTECTION EQUIPMENT</v>
      </c>
      <c r="D1037" s="75">
        <v>2</v>
      </c>
      <c r="E1037" s="74" t="s">
        <v>74</v>
      </c>
      <c r="F1037" s="85" t="s">
        <v>135</v>
      </c>
      <c r="G1037" s="106">
        <v>3456</v>
      </c>
      <c r="H1037" s="84" t="s">
        <v>86</v>
      </c>
      <c r="I1037" s="75"/>
    </row>
    <row r="1038" spans="1:9" s="76" customFormat="1" ht="12" hidden="1" customHeight="1">
      <c r="A1038" s="8" t="str">
        <f>INDEX(master1!$A$10:$A$24,MATCH('KSB1 - Postings'!E1038,master1!$C$10:$C$24,0))</f>
        <v>HR</v>
      </c>
      <c r="B1038" s="9" t="str">
        <f>VLOOKUP(E1038,master1!$C$9:$E$24,3,0)</f>
        <v>Paula E</v>
      </c>
      <c r="C1038" s="8" t="str">
        <f>VLOOKUP(F1038,master2!$B$1:$C$24,2,0)</f>
        <v>PROTECTION EQUIPMENT</v>
      </c>
      <c r="D1038" s="75">
        <v>2</v>
      </c>
      <c r="E1038" s="74" t="s">
        <v>74</v>
      </c>
      <c r="F1038" s="85" t="s">
        <v>135</v>
      </c>
      <c r="G1038" s="106">
        <v>4320</v>
      </c>
      <c r="H1038" s="84" t="s">
        <v>86</v>
      </c>
      <c r="I1038" s="75"/>
    </row>
    <row r="1039" spans="1:9" s="76" customFormat="1" ht="12" hidden="1" customHeight="1">
      <c r="A1039" s="8" t="str">
        <f>INDEX(master1!$A$10:$A$24,MATCH('KSB1 - Postings'!E1039,master1!$C$10:$C$24,0))</f>
        <v>HR</v>
      </c>
      <c r="B1039" s="9" t="str">
        <f>VLOOKUP(E1039,master1!$C$9:$E$24,3,0)</f>
        <v>Paula E</v>
      </c>
      <c r="C1039" s="8" t="str">
        <f>VLOOKUP(F1039,master2!$B$1:$C$24,2,0)</f>
        <v>PROTECTION EQUIPMENT</v>
      </c>
      <c r="D1039" s="75">
        <v>2</v>
      </c>
      <c r="E1039" s="74" t="s">
        <v>74</v>
      </c>
      <c r="F1039" s="85" t="s">
        <v>135</v>
      </c>
      <c r="G1039" s="106">
        <v>3456</v>
      </c>
      <c r="H1039" s="84" t="s">
        <v>86</v>
      </c>
      <c r="I1039" s="75"/>
    </row>
    <row r="1040" spans="1:9" s="76" customFormat="1" ht="12" hidden="1" customHeight="1">
      <c r="A1040" s="8" t="str">
        <f>INDEX(master1!$A$10:$A$24,MATCH('KSB1 - Postings'!E1040,master1!$C$10:$C$24,0))</f>
        <v>QUALITY</v>
      </c>
      <c r="B1040" s="9" t="str">
        <f>VLOOKUP(E1040,master1!$C$9:$E$24,3,0)</f>
        <v>Jennifer A</v>
      </c>
      <c r="C1040" s="8" t="str">
        <f>VLOOKUP(F1040,master2!$B$1:$C$24,2,0)</f>
        <v>SPARE PARTS</v>
      </c>
      <c r="D1040" s="75">
        <v>2</v>
      </c>
      <c r="E1040" s="74" t="s">
        <v>73</v>
      </c>
      <c r="F1040" s="85" t="s">
        <v>137</v>
      </c>
      <c r="G1040" s="106">
        <v>89</v>
      </c>
      <c r="H1040" s="84" t="s">
        <v>86</v>
      </c>
      <c r="I1040" s="75"/>
    </row>
    <row r="1041" spans="1:9" s="76" customFormat="1" ht="12" hidden="1" customHeight="1">
      <c r="A1041" s="8" t="str">
        <f>INDEX(master1!$A$10:$A$24,MATCH('KSB1 - Postings'!E1041,master1!$C$10:$C$24,0))</f>
        <v>QUALITY</v>
      </c>
      <c r="B1041" s="9" t="str">
        <f>VLOOKUP(E1041,master1!$C$9:$E$24,3,0)</f>
        <v>Jennifer A</v>
      </c>
      <c r="C1041" s="8" t="str">
        <f>VLOOKUP(F1041,master2!$B$1:$C$24,2,0)</f>
        <v>SPARE PARTS</v>
      </c>
      <c r="D1041" s="75">
        <v>2</v>
      </c>
      <c r="E1041" s="74" t="s">
        <v>73</v>
      </c>
      <c r="F1041" s="85" t="s">
        <v>136</v>
      </c>
      <c r="G1041" s="106">
        <v>545.505</v>
      </c>
      <c r="H1041" s="84" t="s">
        <v>86</v>
      </c>
      <c r="I1041" s="75"/>
    </row>
    <row r="1042" spans="1:9" s="76" customFormat="1" ht="12" hidden="1" customHeight="1">
      <c r="A1042" s="8" t="str">
        <f>INDEX(master1!$A$10:$A$24,MATCH('KSB1 - Postings'!E1042,master1!$C$10:$C$24,0))</f>
        <v>QUALITY</v>
      </c>
      <c r="B1042" s="9" t="str">
        <f>VLOOKUP(E1042,master1!$C$9:$E$24,3,0)</f>
        <v>Jennifer A</v>
      </c>
      <c r="C1042" s="8" t="str">
        <f>VLOOKUP(F1042,master2!$B$1:$C$24,2,0)</f>
        <v>SPARE PARTS</v>
      </c>
      <c r="D1042" s="75">
        <v>2</v>
      </c>
      <c r="E1042" s="74" t="s">
        <v>73</v>
      </c>
      <c r="F1042" s="85" t="s">
        <v>136</v>
      </c>
      <c r="G1042" s="106">
        <v>105.22499999999999</v>
      </c>
      <c r="H1042" s="84" t="s">
        <v>86</v>
      </c>
      <c r="I1042" s="75"/>
    </row>
    <row r="1043" spans="1:9" s="76" customFormat="1" ht="12" hidden="1" customHeight="1">
      <c r="A1043" s="8" t="str">
        <f>INDEX(master1!$A$10:$A$24,MATCH('KSB1 - Postings'!E1043,master1!$C$10:$C$24,0))</f>
        <v>QUALITY</v>
      </c>
      <c r="B1043" s="9" t="str">
        <f>VLOOKUP(E1043,master1!$C$9:$E$24,3,0)</f>
        <v>Jennifer A</v>
      </c>
      <c r="C1043" s="8" t="str">
        <f>VLOOKUP(F1043,master2!$B$1:$C$24,2,0)</f>
        <v>SPARE PARTS</v>
      </c>
      <c r="D1043" s="75">
        <v>2</v>
      </c>
      <c r="E1043" s="74" t="s">
        <v>73</v>
      </c>
      <c r="F1043" s="85" t="s">
        <v>136</v>
      </c>
      <c r="G1043" s="106">
        <v>36.25</v>
      </c>
      <c r="H1043" s="84" t="s">
        <v>86</v>
      </c>
      <c r="I1043" s="75"/>
    </row>
    <row r="1044" spans="1:9" s="76" customFormat="1" ht="12" hidden="1" customHeight="1">
      <c r="A1044" s="8" t="str">
        <f>INDEX(master1!$A$10:$A$24,MATCH('KSB1 - Postings'!E1044,master1!$C$10:$C$24,0))</f>
        <v>MAINTE</v>
      </c>
      <c r="B1044" s="9" t="str">
        <f>VLOOKUP(E1044,master1!$C$9:$E$24,3,0)</f>
        <v>Joaquin P</v>
      </c>
      <c r="C1044" s="8" t="str">
        <f>VLOOKUP(F1044,master2!$B$1:$C$24,2,0)</f>
        <v>SPARE PARTS</v>
      </c>
      <c r="D1044" s="75">
        <v>2</v>
      </c>
      <c r="E1044" s="74" t="s">
        <v>54</v>
      </c>
      <c r="F1044" s="85" t="s">
        <v>136</v>
      </c>
      <c r="G1044" s="106">
        <v>17.035</v>
      </c>
      <c r="H1044" s="84" t="s">
        <v>86</v>
      </c>
      <c r="I1044" s="75"/>
    </row>
    <row r="1045" spans="1:9" s="76" customFormat="1" ht="12" hidden="1" customHeight="1">
      <c r="A1045" s="8" t="str">
        <f>INDEX(master1!$A$10:$A$24,MATCH('KSB1 - Postings'!E1045,master1!$C$10:$C$24,0))</f>
        <v>MAINTE</v>
      </c>
      <c r="B1045" s="9" t="str">
        <f>VLOOKUP(E1045,master1!$C$9:$E$24,3,0)</f>
        <v>Joaquin P</v>
      </c>
      <c r="C1045" s="8" t="str">
        <f>VLOOKUP(F1045,master2!$B$1:$C$24,2,0)</f>
        <v>SPARE PARTS</v>
      </c>
      <c r="D1045" s="75">
        <v>2</v>
      </c>
      <c r="E1045" s="74" t="s">
        <v>54</v>
      </c>
      <c r="F1045" s="85" t="s">
        <v>136</v>
      </c>
      <c r="G1045" s="106">
        <v>72.349999999999994</v>
      </c>
      <c r="H1045" s="84" t="s">
        <v>86</v>
      </c>
      <c r="I1045" s="75"/>
    </row>
    <row r="1046" spans="1:9" s="76" customFormat="1" ht="12" hidden="1" customHeight="1">
      <c r="A1046" s="8" t="str">
        <f>INDEX(master1!$A$10:$A$24,MATCH('KSB1 - Postings'!E1046,master1!$C$10:$C$24,0))</f>
        <v>MAINTE</v>
      </c>
      <c r="B1046" s="9" t="str">
        <f>VLOOKUP(E1046,master1!$C$9:$E$24,3,0)</f>
        <v>Joaquin P</v>
      </c>
      <c r="C1046" s="8" t="str">
        <f>VLOOKUP(F1046,master2!$B$1:$C$24,2,0)</f>
        <v>SPARE PARTS</v>
      </c>
      <c r="D1046" s="75">
        <v>2</v>
      </c>
      <c r="E1046" s="74" t="s">
        <v>54</v>
      </c>
      <c r="F1046" s="85" t="s">
        <v>136</v>
      </c>
      <c r="G1046" s="106">
        <v>289.96499999999997</v>
      </c>
      <c r="H1046" s="84" t="s">
        <v>86</v>
      </c>
      <c r="I1046" s="75"/>
    </row>
    <row r="1047" spans="1:9" s="76" customFormat="1" ht="12" hidden="1" customHeight="1">
      <c r="A1047" s="8" t="str">
        <f>INDEX(master1!$A$10:$A$24,MATCH('KSB1 - Postings'!E1047,master1!$C$10:$C$24,0))</f>
        <v>MAINTE</v>
      </c>
      <c r="B1047" s="9" t="str">
        <f>VLOOKUP(E1047,master1!$C$9:$E$24,3,0)</f>
        <v>Joaquin P</v>
      </c>
      <c r="C1047" s="8" t="str">
        <f>VLOOKUP(F1047,master2!$B$1:$C$24,2,0)</f>
        <v>SPARE PARTS</v>
      </c>
      <c r="D1047" s="75">
        <v>2</v>
      </c>
      <c r="E1047" s="74" t="s">
        <v>54</v>
      </c>
      <c r="F1047" s="85" t="s">
        <v>136</v>
      </c>
      <c r="G1047" s="106">
        <v>86.685000000000002</v>
      </c>
      <c r="H1047" s="84" t="s">
        <v>86</v>
      </c>
      <c r="I1047" s="75"/>
    </row>
    <row r="1048" spans="1:9" s="76" customFormat="1" ht="12" hidden="1" customHeight="1">
      <c r="A1048" s="8" t="str">
        <f>INDEX(master1!$A$10:$A$24,MATCH('KSB1 - Postings'!E1048,master1!$C$10:$C$24,0))</f>
        <v>MAINTE</v>
      </c>
      <c r="B1048" s="9" t="str">
        <f>VLOOKUP(E1048,master1!$C$9:$E$24,3,0)</f>
        <v>Joaquin P</v>
      </c>
      <c r="C1048" s="8" t="str">
        <f>VLOOKUP(F1048,master2!$B$1:$C$24,2,0)</f>
        <v>SPARE PARTS</v>
      </c>
      <c r="D1048" s="75">
        <v>2</v>
      </c>
      <c r="E1048" s="74" t="s">
        <v>54</v>
      </c>
      <c r="F1048" s="85" t="s">
        <v>136</v>
      </c>
      <c r="G1048" s="106">
        <v>7514.2749999999996</v>
      </c>
      <c r="H1048" s="84" t="s">
        <v>86</v>
      </c>
      <c r="I1048" s="75"/>
    </row>
    <row r="1049" spans="1:9" s="76" customFormat="1" ht="12" hidden="1" customHeight="1">
      <c r="A1049" s="8" t="str">
        <f>INDEX(master1!$A$10:$A$24,MATCH('KSB1 - Postings'!E1049,master1!$C$10:$C$24,0))</f>
        <v>MAINTE</v>
      </c>
      <c r="B1049" s="9" t="str">
        <f>VLOOKUP(E1049,master1!$C$9:$E$24,3,0)</f>
        <v>Joaquin P</v>
      </c>
      <c r="C1049" s="8" t="str">
        <f>VLOOKUP(F1049,master2!$B$1:$C$24,2,0)</f>
        <v>SPARE PARTS</v>
      </c>
      <c r="D1049" s="75">
        <v>2</v>
      </c>
      <c r="E1049" s="74" t="s">
        <v>56</v>
      </c>
      <c r="F1049" s="85" t="s">
        <v>136</v>
      </c>
      <c r="G1049" s="106">
        <v>314.31</v>
      </c>
      <c r="H1049" s="84" t="s">
        <v>86</v>
      </c>
      <c r="I1049" s="75"/>
    </row>
    <row r="1050" spans="1:9" s="76" customFormat="1" ht="12" hidden="1" customHeight="1">
      <c r="A1050" s="8" t="str">
        <f>INDEX(master1!$A$10:$A$24,MATCH('KSB1 - Postings'!E1050,master1!$C$10:$C$24,0))</f>
        <v>MAINTE</v>
      </c>
      <c r="B1050" s="9" t="str">
        <f>VLOOKUP(E1050,master1!$C$9:$E$24,3,0)</f>
        <v>Joaquin P</v>
      </c>
      <c r="C1050" s="8" t="str">
        <f>VLOOKUP(F1050,master2!$B$1:$C$24,2,0)</f>
        <v>SPARE PARTS</v>
      </c>
      <c r="D1050" s="75">
        <v>2</v>
      </c>
      <c r="E1050" s="74" t="s">
        <v>56</v>
      </c>
      <c r="F1050" s="85" t="s">
        <v>136</v>
      </c>
      <c r="G1050" s="106">
        <v>9.75</v>
      </c>
      <c r="H1050" s="84" t="s">
        <v>86</v>
      </c>
      <c r="I1050" s="75"/>
    </row>
    <row r="1051" spans="1:9" s="76" customFormat="1" ht="12" hidden="1" customHeight="1">
      <c r="A1051" s="8" t="str">
        <f>INDEX(master1!$A$10:$A$24,MATCH('KSB1 - Postings'!E1051,master1!$C$10:$C$24,0))</f>
        <v>MAINTE</v>
      </c>
      <c r="B1051" s="9" t="str">
        <f>VLOOKUP(E1051,master1!$C$9:$E$24,3,0)</f>
        <v>Joaquin P</v>
      </c>
      <c r="C1051" s="8" t="str">
        <f>VLOOKUP(F1051,master2!$B$1:$C$24,2,0)</f>
        <v>SPARE PARTS</v>
      </c>
      <c r="D1051" s="75">
        <v>2</v>
      </c>
      <c r="E1051" s="74" t="s">
        <v>56</v>
      </c>
      <c r="F1051" s="85" t="s">
        <v>136</v>
      </c>
      <c r="G1051" s="106">
        <v>33.75</v>
      </c>
      <c r="H1051" s="84" t="s">
        <v>86</v>
      </c>
      <c r="I1051" s="75"/>
    </row>
    <row r="1052" spans="1:9" s="76" customFormat="1" ht="12" hidden="1" customHeight="1">
      <c r="A1052" s="8" t="str">
        <f>INDEX(master1!$A$10:$A$24,MATCH('KSB1 - Postings'!E1052,master1!$C$10:$C$24,0))</f>
        <v>MAINTE</v>
      </c>
      <c r="B1052" s="9" t="str">
        <f>VLOOKUP(E1052,master1!$C$9:$E$24,3,0)</f>
        <v>Joaquin P</v>
      </c>
      <c r="C1052" s="8" t="str">
        <f>VLOOKUP(F1052,master2!$B$1:$C$24,2,0)</f>
        <v>SPARE PARTS</v>
      </c>
      <c r="D1052" s="75">
        <v>2</v>
      </c>
      <c r="E1052" s="74" t="s">
        <v>56</v>
      </c>
      <c r="F1052" s="85" t="s">
        <v>136</v>
      </c>
      <c r="G1052" s="106">
        <v>96.724999999999994</v>
      </c>
      <c r="H1052" s="84" t="s">
        <v>86</v>
      </c>
      <c r="I1052" s="75"/>
    </row>
    <row r="1053" spans="1:9" s="76" customFormat="1" ht="12" hidden="1" customHeight="1">
      <c r="A1053" s="8" t="str">
        <f>INDEX(master1!$A$10:$A$24,MATCH('KSB1 - Postings'!E1053,master1!$C$10:$C$24,0))</f>
        <v>MAINTE</v>
      </c>
      <c r="B1053" s="9" t="str">
        <f>VLOOKUP(E1053,master1!$C$9:$E$24,3,0)</f>
        <v>Joaquin P</v>
      </c>
      <c r="C1053" s="8" t="str">
        <f>VLOOKUP(F1053,master2!$B$1:$C$24,2,0)</f>
        <v>SPARE PARTS</v>
      </c>
      <c r="D1053" s="75">
        <v>2</v>
      </c>
      <c r="E1053" s="74" t="s">
        <v>56</v>
      </c>
      <c r="F1053" s="85" t="s">
        <v>136</v>
      </c>
      <c r="G1053" s="106">
        <v>74.34</v>
      </c>
      <c r="H1053" s="84" t="s">
        <v>86</v>
      </c>
      <c r="I1053" s="75"/>
    </row>
    <row r="1054" spans="1:9" s="76" customFormat="1" ht="12" hidden="1" customHeight="1">
      <c r="A1054" s="8" t="str">
        <f>INDEX(master1!$A$10:$A$24,MATCH('KSB1 - Postings'!E1054,master1!$C$10:$C$24,0))</f>
        <v>MAINTE</v>
      </c>
      <c r="B1054" s="9" t="str">
        <f>VLOOKUP(E1054,master1!$C$9:$E$24,3,0)</f>
        <v>Joaquin P</v>
      </c>
      <c r="C1054" s="8" t="str">
        <f>VLOOKUP(F1054,master2!$B$1:$C$24,2,0)</f>
        <v>SPARE PARTS</v>
      </c>
      <c r="D1054" s="75">
        <v>2</v>
      </c>
      <c r="E1054" s="74" t="s">
        <v>56</v>
      </c>
      <c r="F1054" s="85" t="s">
        <v>136</v>
      </c>
      <c r="G1054" s="106">
        <v>21.285</v>
      </c>
      <c r="H1054" s="84" t="s">
        <v>86</v>
      </c>
      <c r="I1054" s="75"/>
    </row>
    <row r="1055" spans="1:9" s="76" customFormat="1" ht="12" hidden="1" customHeight="1">
      <c r="A1055" s="8" t="str">
        <f>INDEX(master1!$A$10:$A$24,MATCH('KSB1 - Postings'!E1055,master1!$C$10:$C$24,0))</f>
        <v>MAINTE</v>
      </c>
      <c r="B1055" s="9" t="str">
        <f>VLOOKUP(E1055,master1!$C$9:$E$24,3,0)</f>
        <v>Joaquin P</v>
      </c>
      <c r="C1055" s="8" t="str">
        <f>VLOOKUP(F1055,master2!$B$1:$C$24,2,0)</f>
        <v>SPARE PARTS</v>
      </c>
      <c r="D1055" s="75">
        <v>2</v>
      </c>
      <c r="E1055" s="74" t="s">
        <v>56</v>
      </c>
      <c r="F1055" s="85" t="s">
        <v>136</v>
      </c>
      <c r="G1055" s="106">
        <v>101.575</v>
      </c>
      <c r="H1055" s="84" t="s">
        <v>86</v>
      </c>
      <c r="I1055" s="75"/>
    </row>
    <row r="1056" spans="1:9" s="76" customFormat="1" ht="12" hidden="1" customHeight="1">
      <c r="A1056" s="8" t="str">
        <f>INDEX(master1!$A$10:$A$24,MATCH('KSB1 - Postings'!E1056,master1!$C$10:$C$24,0))</f>
        <v>MAINTE</v>
      </c>
      <c r="B1056" s="9" t="str">
        <f>VLOOKUP(E1056,master1!$C$9:$E$24,3,0)</f>
        <v>Joaquin P</v>
      </c>
      <c r="C1056" s="8" t="str">
        <f>VLOOKUP(F1056,master2!$B$1:$C$24,2,0)</f>
        <v>SPARE PARTS</v>
      </c>
      <c r="D1056" s="75">
        <v>2</v>
      </c>
      <c r="E1056" s="74" t="s">
        <v>56</v>
      </c>
      <c r="F1056" s="85" t="s">
        <v>136</v>
      </c>
      <c r="G1056" s="106">
        <v>21.38</v>
      </c>
      <c r="H1056" s="84" t="s">
        <v>86</v>
      </c>
      <c r="I1056" s="75"/>
    </row>
    <row r="1057" spans="1:9" s="76" customFormat="1" ht="12" hidden="1" customHeight="1">
      <c r="A1057" s="8" t="str">
        <f>INDEX(master1!$A$10:$A$24,MATCH('KSB1 - Postings'!E1057,master1!$C$10:$C$24,0))</f>
        <v>MAINTE</v>
      </c>
      <c r="B1057" s="9" t="str">
        <f>VLOOKUP(E1057,master1!$C$9:$E$24,3,0)</f>
        <v>Joaquin P</v>
      </c>
      <c r="C1057" s="8" t="str">
        <f>VLOOKUP(F1057,master2!$B$1:$C$24,2,0)</f>
        <v>SPARE PARTS</v>
      </c>
      <c r="D1057" s="75">
        <v>2</v>
      </c>
      <c r="E1057" s="74" t="s">
        <v>56</v>
      </c>
      <c r="F1057" s="85" t="s">
        <v>136</v>
      </c>
      <c r="G1057" s="106">
        <v>314.30500000000001</v>
      </c>
      <c r="H1057" s="84" t="s">
        <v>86</v>
      </c>
      <c r="I1057" s="75"/>
    </row>
    <row r="1058" spans="1:9" s="76" customFormat="1" ht="12" hidden="1" customHeight="1">
      <c r="A1058" s="8" t="str">
        <f>INDEX(master1!$A$10:$A$24,MATCH('KSB1 - Postings'!E1058,master1!$C$10:$C$24,0))</f>
        <v>HR</v>
      </c>
      <c r="B1058" s="9" t="str">
        <f>VLOOKUP(E1058,master1!$C$9:$E$24,3,0)</f>
        <v>Paula E</v>
      </c>
      <c r="C1058" s="8" t="str">
        <f>VLOOKUP(F1058,master2!$B$1:$C$24,2,0)</f>
        <v>OTHER SOCIAL EXPENSES</v>
      </c>
      <c r="D1058" s="75">
        <v>2</v>
      </c>
      <c r="E1058" s="82" t="s">
        <v>74</v>
      </c>
      <c r="F1058" s="85" t="s">
        <v>139</v>
      </c>
      <c r="G1058" s="106">
        <v>55.95</v>
      </c>
      <c r="H1058" s="84" t="s">
        <v>86</v>
      </c>
      <c r="I1058" s="75"/>
    </row>
    <row r="1059" spans="1:9" s="76" customFormat="1" ht="12" hidden="1" customHeight="1">
      <c r="A1059" s="8" t="str">
        <f>INDEX(master1!$A$10:$A$24,MATCH('KSB1 - Postings'!E1059,master1!$C$10:$C$24,0))</f>
        <v>HR</v>
      </c>
      <c r="B1059" s="9" t="str">
        <f>VLOOKUP(E1059,master1!$C$9:$E$24,3,0)</f>
        <v>Paula E</v>
      </c>
      <c r="C1059" s="8" t="str">
        <f>VLOOKUP(F1059,master2!$B$1:$C$24,2,0)</f>
        <v>OTHER SOCIAL EXPENSES</v>
      </c>
      <c r="D1059" s="75">
        <v>2</v>
      </c>
      <c r="E1059" s="74" t="s">
        <v>74</v>
      </c>
      <c r="F1059" s="85" t="s">
        <v>139</v>
      </c>
      <c r="G1059" s="106">
        <v>517.70000000000005</v>
      </c>
      <c r="H1059" s="84" t="s">
        <v>86</v>
      </c>
      <c r="I1059" s="75"/>
    </row>
    <row r="1060" spans="1:9" s="76" customFormat="1" ht="12" hidden="1" customHeight="1">
      <c r="A1060" s="8" t="str">
        <f>INDEX(master1!$A$10:$A$24,MATCH('KSB1 - Postings'!E1060,master1!$C$10:$C$24,0))</f>
        <v>MAINTE</v>
      </c>
      <c r="B1060" s="9" t="str">
        <f>VLOOKUP(E1060,master1!$C$9:$E$24,3,0)</f>
        <v>Joaquin P</v>
      </c>
      <c r="C1060" s="8" t="str">
        <f>VLOOKUP(F1060,master2!$B$1:$C$24,2,0)</f>
        <v>SPARE PARTS</v>
      </c>
      <c r="D1060" s="75">
        <v>2</v>
      </c>
      <c r="E1060" s="74" t="s">
        <v>55</v>
      </c>
      <c r="F1060" s="85" t="s">
        <v>136</v>
      </c>
      <c r="G1060" s="106">
        <v>170.81</v>
      </c>
      <c r="H1060" s="84" t="s">
        <v>86</v>
      </c>
      <c r="I1060" s="75"/>
    </row>
    <row r="1061" spans="1:9" s="76" customFormat="1" ht="12" hidden="1" customHeight="1">
      <c r="A1061" s="8" t="str">
        <f>INDEX(master1!$A$10:$A$24,MATCH('KSB1 - Postings'!E1061,master1!$C$10:$C$24,0))</f>
        <v>MAINTE</v>
      </c>
      <c r="B1061" s="9" t="str">
        <f>VLOOKUP(E1061,master1!$C$9:$E$24,3,0)</f>
        <v>Joaquin P</v>
      </c>
      <c r="C1061" s="8" t="str">
        <f>VLOOKUP(F1061,master2!$B$1:$C$24,2,0)</f>
        <v>SPARE PARTS</v>
      </c>
      <c r="D1061" s="75">
        <v>2</v>
      </c>
      <c r="E1061" s="74" t="s">
        <v>55</v>
      </c>
      <c r="F1061" s="85" t="s">
        <v>136</v>
      </c>
      <c r="G1061" s="106">
        <v>600.48</v>
      </c>
      <c r="H1061" s="84" t="s">
        <v>86</v>
      </c>
      <c r="I1061" s="75"/>
    </row>
    <row r="1062" spans="1:9" s="76" customFormat="1" ht="12" hidden="1" customHeight="1">
      <c r="A1062" s="8" t="str">
        <f>INDEX(master1!$A$10:$A$24,MATCH('KSB1 - Postings'!E1062,master1!$C$10:$C$24,0))</f>
        <v>MAINTE</v>
      </c>
      <c r="B1062" s="9" t="str">
        <f>VLOOKUP(E1062,master1!$C$9:$E$24,3,0)</f>
        <v>Joaquin P</v>
      </c>
      <c r="C1062" s="8" t="str">
        <f>VLOOKUP(F1062,master2!$B$1:$C$24,2,0)</f>
        <v>SPARE PARTS</v>
      </c>
      <c r="D1062" s="75">
        <v>2</v>
      </c>
      <c r="E1062" s="74" t="s">
        <v>55</v>
      </c>
      <c r="F1062" s="85" t="s">
        <v>136</v>
      </c>
      <c r="G1062" s="106">
        <v>56</v>
      </c>
      <c r="H1062" s="84" t="s">
        <v>86</v>
      </c>
      <c r="I1062" s="75"/>
    </row>
    <row r="1063" spans="1:9" s="76" customFormat="1" ht="12" hidden="1" customHeight="1">
      <c r="A1063" s="8" t="str">
        <f>INDEX(master1!$A$10:$A$24,MATCH('KSB1 - Postings'!E1063,master1!$C$10:$C$24,0))</f>
        <v>MAINTE</v>
      </c>
      <c r="B1063" s="9" t="str">
        <f>VLOOKUP(E1063,master1!$C$9:$E$24,3,0)</f>
        <v>Joaquin P</v>
      </c>
      <c r="C1063" s="8" t="str">
        <f>VLOOKUP(F1063,master2!$B$1:$C$24,2,0)</f>
        <v>SPARE PARTS</v>
      </c>
      <c r="D1063" s="75">
        <v>2</v>
      </c>
      <c r="E1063" s="74" t="s">
        <v>55</v>
      </c>
      <c r="F1063" s="85" t="s">
        <v>136</v>
      </c>
      <c r="G1063" s="106">
        <v>177.56</v>
      </c>
      <c r="H1063" s="84" t="s">
        <v>86</v>
      </c>
      <c r="I1063" s="75"/>
    </row>
    <row r="1064" spans="1:9" s="76" customFormat="1" ht="12" hidden="1" customHeight="1">
      <c r="A1064" s="8" t="str">
        <f>INDEX(master1!$A$10:$A$24,MATCH('KSB1 - Postings'!E1064,master1!$C$10:$C$24,0))</f>
        <v>MAINTE</v>
      </c>
      <c r="B1064" s="9" t="str">
        <f>VLOOKUP(E1064,master1!$C$9:$E$24,3,0)</f>
        <v>Joaquin P</v>
      </c>
      <c r="C1064" s="8" t="str">
        <f>VLOOKUP(F1064,master2!$B$1:$C$24,2,0)</f>
        <v>SPARE PARTS</v>
      </c>
      <c r="D1064" s="75">
        <v>2</v>
      </c>
      <c r="E1064" s="74" t="s">
        <v>55</v>
      </c>
      <c r="F1064" s="85" t="s">
        <v>136</v>
      </c>
      <c r="G1064" s="106">
        <v>53</v>
      </c>
      <c r="H1064" s="84" t="s">
        <v>86</v>
      </c>
      <c r="I1064" s="75"/>
    </row>
    <row r="1065" spans="1:9" s="76" customFormat="1" ht="12" hidden="1" customHeight="1">
      <c r="A1065" s="8" t="str">
        <f>INDEX(master1!$A$10:$A$24,MATCH('KSB1 - Postings'!E1065,master1!$C$10:$C$24,0))</f>
        <v>MAINTE</v>
      </c>
      <c r="B1065" s="9" t="str">
        <f>VLOOKUP(E1065,master1!$C$9:$E$24,3,0)</f>
        <v>Joaquin P</v>
      </c>
      <c r="C1065" s="8" t="str">
        <f>VLOOKUP(F1065,master2!$B$1:$C$24,2,0)</f>
        <v>SPARE PARTS</v>
      </c>
      <c r="D1065" s="75">
        <v>2</v>
      </c>
      <c r="E1065" s="82" t="s">
        <v>55</v>
      </c>
      <c r="F1065" s="85" t="s">
        <v>136</v>
      </c>
      <c r="G1065" s="106">
        <v>181.8</v>
      </c>
      <c r="H1065" s="84" t="s">
        <v>86</v>
      </c>
      <c r="I1065" s="75"/>
    </row>
    <row r="1066" spans="1:9" s="76" customFormat="1" ht="12" hidden="1" customHeight="1">
      <c r="A1066" s="8" t="str">
        <f>INDEX(master1!$A$10:$A$24,MATCH('KSB1 - Postings'!E1066,master1!$C$10:$C$24,0))</f>
        <v>MAINTE</v>
      </c>
      <c r="B1066" s="9" t="str">
        <f>VLOOKUP(E1066,master1!$C$9:$E$24,3,0)</f>
        <v>Joaquin P</v>
      </c>
      <c r="C1066" s="8" t="str">
        <f>VLOOKUP(F1066,master2!$B$1:$C$24,2,0)</f>
        <v>SPARE PARTS</v>
      </c>
      <c r="D1066" s="75">
        <v>2</v>
      </c>
      <c r="E1066" s="74" t="s">
        <v>55</v>
      </c>
      <c r="F1066" s="85" t="s">
        <v>136</v>
      </c>
      <c r="G1066" s="106">
        <v>50.5</v>
      </c>
      <c r="H1066" s="84" t="s">
        <v>86</v>
      </c>
      <c r="I1066" s="75"/>
    </row>
    <row r="1067" spans="1:9" s="76" customFormat="1" ht="12" hidden="1" customHeight="1">
      <c r="A1067" s="8" t="str">
        <f>INDEX(master1!$A$10:$A$24,MATCH('KSB1 - Postings'!E1067,master1!$C$10:$C$24,0))</f>
        <v>MAINTE</v>
      </c>
      <c r="B1067" s="9" t="str">
        <f>VLOOKUP(E1067,master1!$C$9:$E$24,3,0)</f>
        <v>Joaquin P</v>
      </c>
      <c r="C1067" s="8" t="str">
        <f>VLOOKUP(F1067,master2!$B$1:$C$24,2,0)</f>
        <v>SPARE PARTS</v>
      </c>
      <c r="D1067" s="75">
        <v>2</v>
      </c>
      <c r="E1067" s="74" t="s">
        <v>55</v>
      </c>
      <c r="F1067" s="85" t="s">
        <v>136</v>
      </c>
      <c r="G1067" s="106">
        <v>89.995000000000005</v>
      </c>
      <c r="H1067" s="84" t="s">
        <v>86</v>
      </c>
      <c r="I1067" s="75"/>
    </row>
    <row r="1068" spans="1:9" s="76" customFormat="1" ht="12" hidden="1" customHeight="1">
      <c r="A1068" s="8" t="str">
        <f>INDEX(master1!$A$10:$A$24,MATCH('KSB1 - Postings'!E1068,master1!$C$10:$C$24,0))</f>
        <v>MAINTE</v>
      </c>
      <c r="B1068" s="9" t="str">
        <f>VLOOKUP(E1068,master1!$C$9:$E$24,3,0)</f>
        <v>Joaquin P</v>
      </c>
      <c r="C1068" s="8" t="str">
        <f>VLOOKUP(F1068,master2!$B$1:$C$24,2,0)</f>
        <v>SPARE PARTS</v>
      </c>
      <c r="D1068" s="75">
        <v>2</v>
      </c>
      <c r="E1068" s="74" t="s">
        <v>55</v>
      </c>
      <c r="F1068" s="85" t="s">
        <v>136</v>
      </c>
      <c r="G1068" s="106">
        <v>400.32</v>
      </c>
      <c r="H1068" s="84" t="s">
        <v>86</v>
      </c>
      <c r="I1068" s="75"/>
    </row>
    <row r="1069" spans="1:9" s="76" customFormat="1" ht="12" hidden="1" customHeight="1">
      <c r="A1069" s="8" t="str">
        <f>INDEX(master1!$A$10:$A$24,MATCH('KSB1 - Postings'!E1069,master1!$C$10:$C$24,0))</f>
        <v>MAINTE</v>
      </c>
      <c r="B1069" s="9" t="str">
        <f>VLOOKUP(E1069,master1!$C$9:$E$24,3,0)</f>
        <v>Joaquin P</v>
      </c>
      <c r="C1069" s="8" t="str">
        <f>VLOOKUP(F1069,master2!$B$1:$C$24,2,0)</f>
        <v>SPARE PARTS</v>
      </c>
      <c r="D1069" s="75">
        <v>2</v>
      </c>
      <c r="E1069" s="74" t="s">
        <v>55</v>
      </c>
      <c r="F1069" s="85" t="s">
        <v>136</v>
      </c>
      <c r="G1069" s="106">
        <v>116.13500000000001</v>
      </c>
      <c r="H1069" s="84" t="s">
        <v>86</v>
      </c>
      <c r="I1069" s="75"/>
    </row>
    <row r="1070" spans="1:9" s="76" customFormat="1" ht="12" hidden="1" customHeight="1">
      <c r="A1070" s="8" t="str">
        <f>INDEX(master1!$A$10:$A$24,MATCH('KSB1 - Postings'!E1070,master1!$C$10:$C$24,0))</f>
        <v>MAINTE</v>
      </c>
      <c r="B1070" s="9" t="str">
        <f>VLOOKUP(E1070,master1!$C$9:$E$24,3,0)</f>
        <v>Joaquin P</v>
      </c>
      <c r="C1070" s="8" t="str">
        <f>VLOOKUP(F1070,master2!$B$1:$C$24,2,0)</f>
        <v>SPARE PARTS</v>
      </c>
      <c r="D1070" s="75">
        <v>2</v>
      </c>
      <c r="E1070" s="74" t="s">
        <v>55</v>
      </c>
      <c r="F1070" s="85" t="s">
        <v>136</v>
      </c>
      <c r="G1070" s="106">
        <v>125.15</v>
      </c>
      <c r="H1070" s="84" t="s">
        <v>86</v>
      </c>
      <c r="I1070" s="75"/>
    </row>
    <row r="1071" spans="1:9" s="76" customFormat="1" ht="12" hidden="1" customHeight="1">
      <c r="A1071" s="8" t="str">
        <f>INDEX(master1!$A$10:$A$24,MATCH('KSB1 - Postings'!E1071,master1!$C$10:$C$24,0))</f>
        <v>MAINTE</v>
      </c>
      <c r="B1071" s="9" t="str">
        <f>VLOOKUP(E1071,master1!$C$9:$E$24,3,0)</f>
        <v>Joaquin P</v>
      </c>
      <c r="C1071" s="8" t="str">
        <f>VLOOKUP(F1071,master2!$B$1:$C$24,2,0)</f>
        <v>SPARE PARTS</v>
      </c>
      <c r="D1071" s="75">
        <v>2</v>
      </c>
      <c r="E1071" s="74" t="s">
        <v>55</v>
      </c>
      <c r="F1071" s="85" t="s">
        <v>136</v>
      </c>
      <c r="G1071" s="106">
        <v>105.5</v>
      </c>
      <c r="H1071" s="84" t="s">
        <v>86</v>
      </c>
      <c r="I1071" s="75"/>
    </row>
    <row r="1072" spans="1:9" s="76" customFormat="1" ht="12" hidden="1" customHeight="1">
      <c r="A1072" s="8" t="str">
        <f>INDEX(master1!$A$10:$A$24,MATCH('KSB1 - Postings'!E1072,master1!$C$10:$C$24,0))</f>
        <v>MAINTE</v>
      </c>
      <c r="B1072" s="9" t="str">
        <f>VLOOKUP(E1072,master1!$C$9:$E$24,3,0)</f>
        <v>Joaquin P</v>
      </c>
      <c r="C1072" s="8" t="str">
        <f>VLOOKUP(F1072,master2!$B$1:$C$24,2,0)</f>
        <v>SPARE PARTS</v>
      </c>
      <c r="D1072" s="75">
        <v>2</v>
      </c>
      <c r="E1072" s="74" t="s">
        <v>55</v>
      </c>
      <c r="F1072" s="85" t="s">
        <v>136</v>
      </c>
      <c r="G1072" s="106">
        <v>161.21</v>
      </c>
      <c r="H1072" s="84" t="s">
        <v>86</v>
      </c>
      <c r="I1072" s="75"/>
    </row>
    <row r="1073" spans="1:9" s="76" customFormat="1" ht="12" hidden="1" customHeight="1">
      <c r="A1073" s="8" t="str">
        <f>INDEX(master1!$A$10:$A$24,MATCH('KSB1 - Postings'!E1073,master1!$C$10:$C$24,0))</f>
        <v>MAINTE</v>
      </c>
      <c r="B1073" s="9" t="str">
        <f>VLOOKUP(E1073,master1!$C$9:$E$24,3,0)</f>
        <v>Joaquin P</v>
      </c>
      <c r="C1073" s="8" t="str">
        <f>VLOOKUP(F1073,master2!$B$1:$C$24,2,0)</f>
        <v>SPARE PARTS</v>
      </c>
      <c r="D1073" s="75">
        <v>2</v>
      </c>
      <c r="E1073" s="74" t="s">
        <v>55</v>
      </c>
      <c r="F1073" s="85" t="s">
        <v>136</v>
      </c>
      <c r="G1073" s="106">
        <v>233.88499999999999</v>
      </c>
      <c r="H1073" s="84" t="s">
        <v>86</v>
      </c>
      <c r="I1073" s="75"/>
    </row>
    <row r="1074" spans="1:9" s="76" customFormat="1" ht="12" hidden="1" customHeight="1">
      <c r="A1074" s="8" t="str">
        <f>INDEX(master1!$A$10:$A$24,MATCH('KSB1 - Postings'!E1074,master1!$C$10:$C$24,0))</f>
        <v>MAINTE</v>
      </c>
      <c r="B1074" s="9" t="str">
        <f>VLOOKUP(E1074,master1!$C$9:$E$24,3,0)</f>
        <v>Joaquin P</v>
      </c>
      <c r="C1074" s="8" t="str">
        <f>VLOOKUP(F1074,master2!$B$1:$C$24,2,0)</f>
        <v>SPARE PARTS</v>
      </c>
      <c r="D1074" s="75">
        <v>2</v>
      </c>
      <c r="E1074" s="74" t="s">
        <v>55</v>
      </c>
      <c r="F1074" s="85" t="s">
        <v>136</v>
      </c>
      <c r="G1074" s="106">
        <v>267.505</v>
      </c>
      <c r="H1074" s="84" t="s">
        <v>86</v>
      </c>
      <c r="I1074" s="75"/>
    </row>
    <row r="1075" spans="1:9" s="76" customFormat="1" ht="12" hidden="1" customHeight="1">
      <c r="A1075" s="8" t="str">
        <f>INDEX(master1!$A$10:$A$24,MATCH('KSB1 - Postings'!E1075,master1!$C$10:$C$24,0))</f>
        <v>HR</v>
      </c>
      <c r="B1075" s="9" t="str">
        <f>VLOOKUP(E1075,master1!$C$9:$E$24,3,0)</f>
        <v>Paula E</v>
      </c>
      <c r="C1075" s="8" t="str">
        <f>VLOOKUP(F1075,master2!$B$1:$C$24,2,0)</f>
        <v>TRAVEL EXPENSES</v>
      </c>
      <c r="D1075" s="75">
        <v>2</v>
      </c>
      <c r="E1075" s="74" t="s">
        <v>74</v>
      </c>
      <c r="F1075" s="85" t="s">
        <v>147</v>
      </c>
      <c r="G1075" s="106">
        <v>416</v>
      </c>
      <c r="H1075" s="84" t="s">
        <v>86</v>
      </c>
      <c r="I1075" s="75"/>
    </row>
    <row r="1076" spans="1:9" s="76" customFormat="1" ht="12" hidden="1" customHeight="1">
      <c r="A1076" s="8" t="str">
        <f>INDEX(master1!$A$10:$A$24,MATCH('KSB1 - Postings'!E1076,master1!$C$10:$C$24,0))</f>
        <v>HR</v>
      </c>
      <c r="B1076" s="9" t="str">
        <f>VLOOKUP(E1076,master1!$C$9:$E$24,3,0)</f>
        <v>Paula E</v>
      </c>
      <c r="C1076" s="8" t="str">
        <f>VLOOKUP(F1076,master2!$B$1:$C$24,2,0)</f>
        <v>OTHER SOCIAL EXPENSES</v>
      </c>
      <c r="D1076" s="75">
        <v>2</v>
      </c>
      <c r="E1076" s="74" t="s">
        <v>74</v>
      </c>
      <c r="F1076" s="85" t="s">
        <v>139</v>
      </c>
      <c r="G1076" s="106">
        <v>11091.7</v>
      </c>
      <c r="H1076" s="84" t="s">
        <v>86</v>
      </c>
      <c r="I1076" s="75"/>
    </row>
    <row r="1077" spans="1:9" s="76" customFormat="1" ht="12" hidden="1" customHeight="1">
      <c r="A1077" s="8" t="str">
        <f>INDEX(master1!$A$10:$A$24,MATCH('KSB1 - Postings'!E1077,master1!$C$10:$C$24,0))</f>
        <v>HR</v>
      </c>
      <c r="B1077" s="9" t="str">
        <f>VLOOKUP(E1077,master1!$C$9:$E$24,3,0)</f>
        <v>Paula E</v>
      </c>
      <c r="C1077" s="8" t="str">
        <f>VLOOKUP(F1077,master2!$B$1:$C$24,2,0)</f>
        <v>PROTECTION EQUIPMENT</v>
      </c>
      <c r="D1077" s="75">
        <v>2</v>
      </c>
      <c r="E1077" s="74" t="s">
        <v>74</v>
      </c>
      <c r="F1077" s="85" t="s">
        <v>135</v>
      </c>
      <c r="G1077" s="106">
        <v>2820</v>
      </c>
      <c r="H1077" s="84" t="s">
        <v>86</v>
      </c>
      <c r="I1077" s="75"/>
    </row>
    <row r="1078" spans="1:9" s="76" customFormat="1" ht="12" hidden="1" customHeight="1">
      <c r="A1078" s="8" t="str">
        <f>INDEX(master1!$A$10:$A$24,MATCH('KSB1 - Postings'!E1078,master1!$C$10:$C$24,0))</f>
        <v>HR</v>
      </c>
      <c r="B1078" s="9" t="str">
        <f>VLOOKUP(E1078,master1!$C$9:$E$24,3,0)</f>
        <v>Paula E</v>
      </c>
      <c r="C1078" s="8" t="str">
        <f>VLOOKUP(F1078,master2!$B$1:$C$24,2,0)</f>
        <v>PROTECTION EQUIPMENT</v>
      </c>
      <c r="D1078" s="75">
        <v>2</v>
      </c>
      <c r="E1078" s="74" t="s">
        <v>74</v>
      </c>
      <c r="F1078" s="85" t="s">
        <v>135</v>
      </c>
      <c r="G1078" s="106">
        <v>740</v>
      </c>
      <c r="H1078" s="84" t="s">
        <v>86</v>
      </c>
      <c r="I1078" s="75"/>
    </row>
    <row r="1079" spans="1:9" s="76" customFormat="1" ht="12" hidden="1" customHeight="1">
      <c r="A1079" s="8" t="str">
        <f>INDEX(master1!$A$10:$A$24,MATCH('KSB1 - Postings'!E1079,master1!$C$10:$C$24,0))</f>
        <v>QUALITY</v>
      </c>
      <c r="B1079" s="9" t="str">
        <f>VLOOKUP(E1079,master1!$C$9:$E$24,3,0)</f>
        <v>Jennifer A</v>
      </c>
      <c r="C1079" s="8" t="str">
        <f>VLOOKUP(F1079,master2!$B$1:$C$24,2,0)</f>
        <v>SPARE PARTS</v>
      </c>
      <c r="D1079" s="75">
        <v>2</v>
      </c>
      <c r="E1079" s="74" t="s">
        <v>73</v>
      </c>
      <c r="F1079" s="85" t="s">
        <v>136</v>
      </c>
      <c r="G1079" s="106">
        <v>985.74</v>
      </c>
      <c r="H1079" s="84" t="s">
        <v>86</v>
      </c>
      <c r="I1079" s="75"/>
    </row>
    <row r="1080" spans="1:9" s="76" customFormat="1" ht="12" hidden="1" customHeight="1">
      <c r="A1080" s="8" t="str">
        <f>INDEX(master1!$A$10:$A$24,MATCH('KSB1 - Postings'!E1080,master1!$C$10:$C$24,0))</f>
        <v>MAINTE</v>
      </c>
      <c r="B1080" s="9" t="str">
        <f>VLOOKUP(E1080,master1!$C$9:$E$24,3,0)</f>
        <v>Joaquin P</v>
      </c>
      <c r="C1080" s="8" t="str">
        <f>VLOOKUP(F1080,master2!$B$1:$C$24,2,0)</f>
        <v>SPARE PARTS</v>
      </c>
      <c r="D1080" s="75">
        <v>2</v>
      </c>
      <c r="E1080" s="74" t="s">
        <v>54</v>
      </c>
      <c r="F1080" s="85" t="s">
        <v>136</v>
      </c>
      <c r="G1080" s="106">
        <v>55.83</v>
      </c>
      <c r="H1080" s="84" t="s">
        <v>86</v>
      </c>
      <c r="I1080" s="75"/>
    </row>
    <row r="1081" spans="1:9" s="76" customFormat="1" ht="12" hidden="1" customHeight="1">
      <c r="A1081" s="8" t="str">
        <f>INDEX(master1!$A$10:$A$24,MATCH('KSB1 - Postings'!E1081,master1!$C$10:$C$24,0))</f>
        <v>MAINTE</v>
      </c>
      <c r="B1081" s="9" t="str">
        <f>VLOOKUP(E1081,master1!$C$9:$E$24,3,0)</f>
        <v>Joaquin P</v>
      </c>
      <c r="C1081" s="8" t="str">
        <f>VLOOKUP(F1081,master2!$B$1:$C$24,2,0)</f>
        <v>SPARE PARTS</v>
      </c>
      <c r="D1081" s="75">
        <v>2</v>
      </c>
      <c r="E1081" s="82" t="s">
        <v>54</v>
      </c>
      <c r="F1081" s="85" t="s">
        <v>136</v>
      </c>
      <c r="G1081" s="106">
        <v>13.305</v>
      </c>
      <c r="H1081" s="84" t="s">
        <v>86</v>
      </c>
      <c r="I1081" s="75"/>
    </row>
    <row r="1082" spans="1:9" s="76" customFormat="1" ht="12" hidden="1" customHeight="1">
      <c r="A1082" s="8" t="str">
        <f>INDEX(master1!$A$10:$A$24,MATCH('KSB1 - Postings'!E1082,master1!$C$10:$C$24,0))</f>
        <v>MAINTE</v>
      </c>
      <c r="B1082" s="9" t="str">
        <f>VLOOKUP(E1082,master1!$C$9:$E$24,3,0)</f>
        <v>Joaquin P</v>
      </c>
      <c r="C1082" s="8" t="str">
        <f>VLOOKUP(F1082,master2!$B$1:$C$24,2,0)</f>
        <v>SPARE PARTS</v>
      </c>
      <c r="D1082" s="75">
        <v>2</v>
      </c>
      <c r="E1082" s="74" t="s">
        <v>54</v>
      </c>
      <c r="F1082" s="85" t="s">
        <v>136</v>
      </c>
      <c r="G1082" s="106">
        <v>30.75</v>
      </c>
      <c r="H1082" s="84" t="s">
        <v>86</v>
      </c>
      <c r="I1082" s="75"/>
    </row>
    <row r="1083" spans="1:9" s="76" customFormat="1" ht="12" hidden="1" customHeight="1">
      <c r="A1083" s="8" t="str">
        <f>INDEX(master1!$A$10:$A$24,MATCH('KSB1 - Postings'!E1083,master1!$C$10:$C$24,0))</f>
        <v>MAINTE</v>
      </c>
      <c r="B1083" s="9" t="str">
        <f>VLOOKUP(E1083,master1!$C$9:$E$24,3,0)</f>
        <v>Joaquin P</v>
      </c>
      <c r="C1083" s="8" t="str">
        <f>VLOOKUP(F1083,master2!$B$1:$C$24,2,0)</f>
        <v>SPARE PARTS</v>
      </c>
      <c r="D1083" s="75">
        <v>2</v>
      </c>
      <c r="E1083" s="74" t="s">
        <v>54</v>
      </c>
      <c r="F1083" s="85" t="s">
        <v>136</v>
      </c>
      <c r="G1083" s="106">
        <v>246.465</v>
      </c>
      <c r="H1083" s="84" t="s">
        <v>86</v>
      </c>
      <c r="I1083" s="75"/>
    </row>
    <row r="1084" spans="1:9" s="76" customFormat="1" ht="12" hidden="1" customHeight="1">
      <c r="A1084" s="8" t="str">
        <f>INDEX(master1!$A$10:$A$24,MATCH('KSB1 - Postings'!E1084,master1!$C$10:$C$24,0))</f>
        <v>MAINTE</v>
      </c>
      <c r="B1084" s="9" t="str">
        <f>VLOOKUP(E1084,master1!$C$9:$E$24,3,0)</f>
        <v>Joaquin P</v>
      </c>
      <c r="C1084" s="8" t="str">
        <f>VLOOKUP(F1084,master2!$B$1:$C$24,2,0)</f>
        <v>SPARE PARTS</v>
      </c>
      <c r="D1084" s="75">
        <v>2</v>
      </c>
      <c r="E1084" s="74" t="s">
        <v>54</v>
      </c>
      <c r="F1084" s="85" t="s">
        <v>136</v>
      </c>
      <c r="G1084" s="106">
        <v>18.91</v>
      </c>
      <c r="H1084" s="84" t="s">
        <v>86</v>
      </c>
      <c r="I1084" s="75"/>
    </row>
    <row r="1085" spans="1:9" s="76" customFormat="1" ht="12" hidden="1" customHeight="1">
      <c r="A1085" s="8" t="str">
        <f>INDEX(master1!$A$10:$A$24,MATCH('KSB1 - Postings'!E1085,master1!$C$10:$C$24,0))</f>
        <v>MAINTE</v>
      </c>
      <c r="B1085" s="9" t="str">
        <f>VLOOKUP(E1085,master1!$C$9:$E$24,3,0)</f>
        <v>Joaquin P</v>
      </c>
      <c r="C1085" s="8" t="str">
        <f>VLOOKUP(F1085,master2!$B$1:$C$24,2,0)</f>
        <v>SPARE PARTS</v>
      </c>
      <c r="D1085" s="75">
        <v>2</v>
      </c>
      <c r="E1085" s="74" t="s">
        <v>54</v>
      </c>
      <c r="F1085" s="85" t="s">
        <v>136</v>
      </c>
      <c r="G1085" s="106">
        <v>300</v>
      </c>
      <c r="H1085" s="84" t="s">
        <v>86</v>
      </c>
      <c r="I1085" s="75"/>
    </row>
    <row r="1086" spans="1:9" s="76" customFormat="1" ht="12" hidden="1" customHeight="1">
      <c r="A1086" s="8" t="str">
        <f>INDEX(master1!$A$10:$A$24,MATCH('KSB1 - Postings'!E1086,master1!$C$10:$C$24,0))</f>
        <v>MAINTE</v>
      </c>
      <c r="B1086" s="9" t="str">
        <f>VLOOKUP(E1086,master1!$C$9:$E$24,3,0)</f>
        <v>Joaquin P</v>
      </c>
      <c r="C1086" s="8" t="str">
        <f>VLOOKUP(F1086,master2!$B$1:$C$24,2,0)</f>
        <v>SPARE PARTS</v>
      </c>
      <c r="D1086" s="75">
        <v>2</v>
      </c>
      <c r="E1086" s="74" t="s">
        <v>54</v>
      </c>
      <c r="F1086" s="85" t="s">
        <v>136</v>
      </c>
      <c r="G1086" s="106">
        <v>375</v>
      </c>
      <c r="H1086" s="84" t="s">
        <v>86</v>
      </c>
      <c r="I1086" s="75"/>
    </row>
    <row r="1087" spans="1:9" s="76" customFormat="1" ht="12" hidden="1" customHeight="1">
      <c r="A1087" s="8" t="str">
        <f>INDEX(master1!$A$10:$A$24,MATCH('KSB1 - Postings'!E1087,master1!$C$10:$C$24,0))</f>
        <v>MAINTE</v>
      </c>
      <c r="B1087" s="9" t="str">
        <f>VLOOKUP(E1087,master1!$C$9:$E$24,3,0)</f>
        <v>Joaquin P</v>
      </c>
      <c r="C1087" s="8" t="str">
        <f>VLOOKUP(F1087,master2!$B$1:$C$24,2,0)</f>
        <v>SPARE PARTS</v>
      </c>
      <c r="D1087" s="75">
        <v>2</v>
      </c>
      <c r="E1087" s="74" t="s">
        <v>54</v>
      </c>
      <c r="F1087" s="85" t="s">
        <v>136</v>
      </c>
      <c r="G1087" s="106">
        <v>15.17</v>
      </c>
      <c r="H1087" s="84" t="s">
        <v>86</v>
      </c>
      <c r="I1087" s="75"/>
    </row>
    <row r="1088" spans="1:9" s="76" customFormat="1" ht="12" hidden="1" customHeight="1">
      <c r="A1088" s="8" t="str">
        <f>INDEX(master1!$A$10:$A$24,MATCH('KSB1 - Postings'!E1088,master1!$C$10:$C$24,0))</f>
        <v>MAINTE</v>
      </c>
      <c r="B1088" s="9" t="str">
        <f>VLOOKUP(E1088,master1!$C$9:$E$24,3,0)</f>
        <v>Joaquin P</v>
      </c>
      <c r="C1088" s="8" t="str">
        <f>VLOOKUP(F1088,master2!$B$1:$C$24,2,0)</f>
        <v>SPARE PARTS</v>
      </c>
      <c r="D1088" s="75">
        <v>2</v>
      </c>
      <c r="E1088" s="74" t="s">
        <v>54</v>
      </c>
      <c r="F1088" s="85" t="s">
        <v>136</v>
      </c>
      <c r="G1088" s="106">
        <v>61.494999999999997</v>
      </c>
      <c r="H1088" s="84" t="s">
        <v>86</v>
      </c>
      <c r="I1088" s="75"/>
    </row>
    <row r="1089" spans="1:9" s="76" customFormat="1" ht="12" hidden="1" customHeight="1">
      <c r="A1089" s="8" t="str">
        <f>INDEX(master1!$A$10:$A$24,MATCH('KSB1 - Postings'!E1089,master1!$C$10:$C$24,0))</f>
        <v>MAINTE</v>
      </c>
      <c r="B1089" s="9" t="str">
        <f>VLOOKUP(E1089,master1!$C$9:$E$24,3,0)</f>
        <v>Joaquin P</v>
      </c>
      <c r="C1089" s="8" t="str">
        <f>VLOOKUP(F1089,master2!$B$1:$C$24,2,0)</f>
        <v>SPARE PARTS</v>
      </c>
      <c r="D1089" s="75">
        <v>2</v>
      </c>
      <c r="E1089" s="74" t="s">
        <v>54</v>
      </c>
      <c r="F1089" s="85" t="s">
        <v>136</v>
      </c>
      <c r="G1089" s="106">
        <v>148.01499999999999</v>
      </c>
      <c r="H1089" s="84" t="s">
        <v>86</v>
      </c>
      <c r="I1089" s="75"/>
    </row>
    <row r="1090" spans="1:9" s="76" customFormat="1" ht="12" hidden="1" customHeight="1">
      <c r="A1090" s="8" t="str">
        <f>INDEX(master1!$A$10:$A$24,MATCH('KSB1 - Postings'!E1090,master1!$C$10:$C$24,0))</f>
        <v>MAINTE</v>
      </c>
      <c r="B1090" s="9" t="str">
        <f>VLOOKUP(E1090,master1!$C$9:$E$24,3,0)</f>
        <v>Joaquin P</v>
      </c>
      <c r="C1090" s="8" t="str">
        <f>VLOOKUP(F1090,master2!$B$1:$C$24,2,0)</f>
        <v>SPARE PARTS</v>
      </c>
      <c r="D1090" s="75">
        <v>2</v>
      </c>
      <c r="E1090" s="74" t="s">
        <v>54</v>
      </c>
      <c r="F1090" s="85" t="s">
        <v>136</v>
      </c>
      <c r="G1090" s="106">
        <v>16.8</v>
      </c>
      <c r="H1090" s="84" t="s">
        <v>86</v>
      </c>
      <c r="I1090" s="75"/>
    </row>
    <row r="1091" spans="1:9" s="76" customFormat="1" ht="12" hidden="1" customHeight="1">
      <c r="A1091" s="8" t="str">
        <f>INDEX(master1!$A$10:$A$24,MATCH('KSB1 - Postings'!E1091,master1!$C$10:$C$24,0))</f>
        <v>MAINTE</v>
      </c>
      <c r="B1091" s="9" t="str">
        <f>VLOOKUP(E1091,master1!$C$9:$E$24,3,0)</f>
        <v>Joaquin P</v>
      </c>
      <c r="C1091" s="8" t="str">
        <f>VLOOKUP(F1091,master2!$B$1:$C$24,2,0)</f>
        <v>SPARE PARTS</v>
      </c>
      <c r="D1091" s="75">
        <v>2</v>
      </c>
      <c r="E1091" s="74" t="s">
        <v>54</v>
      </c>
      <c r="F1091" s="85" t="s">
        <v>136</v>
      </c>
      <c r="G1091" s="106">
        <v>1381.38</v>
      </c>
      <c r="H1091" s="84" t="s">
        <v>86</v>
      </c>
      <c r="I1091" s="75"/>
    </row>
    <row r="1092" spans="1:9" s="76" customFormat="1" ht="12" hidden="1" customHeight="1">
      <c r="A1092" s="8" t="str">
        <f>INDEX(master1!$A$10:$A$24,MATCH('KSB1 - Postings'!E1092,master1!$C$10:$C$24,0))</f>
        <v>MAINTE</v>
      </c>
      <c r="B1092" s="9" t="str">
        <f>VLOOKUP(E1092,master1!$C$9:$E$24,3,0)</f>
        <v>Joaquin P</v>
      </c>
      <c r="C1092" s="8" t="str">
        <f>VLOOKUP(F1092,master2!$B$1:$C$24,2,0)</f>
        <v>SPARE PARTS</v>
      </c>
      <c r="D1092" s="75">
        <v>2</v>
      </c>
      <c r="E1092" s="74" t="s">
        <v>54</v>
      </c>
      <c r="F1092" s="85" t="s">
        <v>136</v>
      </c>
      <c r="G1092" s="106">
        <v>102.5</v>
      </c>
      <c r="H1092" s="84" t="s">
        <v>86</v>
      </c>
      <c r="I1092" s="75"/>
    </row>
    <row r="1093" spans="1:9" s="76" customFormat="1" ht="12" hidden="1" customHeight="1">
      <c r="A1093" s="8" t="str">
        <f>INDEX(master1!$A$10:$A$24,MATCH('KSB1 - Postings'!E1093,master1!$C$10:$C$24,0))</f>
        <v>MAINTE</v>
      </c>
      <c r="B1093" s="9" t="str">
        <f>VLOOKUP(E1093,master1!$C$9:$E$24,3,0)</f>
        <v>Joaquin P</v>
      </c>
      <c r="C1093" s="8" t="str">
        <f>VLOOKUP(F1093,master2!$B$1:$C$24,2,0)</f>
        <v>SPARE PARTS</v>
      </c>
      <c r="D1093" s="75">
        <v>2</v>
      </c>
      <c r="E1093" s="74" t="s">
        <v>56</v>
      </c>
      <c r="F1093" s="85" t="s">
        <v>136</v>
      </c>
      <c r="G1093" s="106">
        <v>33.75</v>
      </c>
      <c r="H1093" s="84" t="s">
        <v>86</v>
      </c>
      <c r="I1093" s="75"/>
    </row>
    <row r="1094" spans="1:9" s="76" customFormat="1" ht="12" hidden="1" customHeight="1">
      <c r="A1094" s="8" t="str">
        <f>INDEX(master1!$A$10:$A$24,MATCH('KSB1 - Postings'!E1094,master1!$C$10:$C$24,0))</f>
        <v>MAINTE</v>
      </c>
      <c r="B1094" s="9" t="str">
        <f>VLOOKUP(E1094,master1!$C$9:$E$24,3,0)</f>
        <v>Joaquin P</v>
      </c>
      <c r="C1094" s="8" t="str">
        <f>VLOOKUP(F1094,master2!$B$1:$C$24,2,0)</f>
        <v>SPARE PARTS</v>
      </c>
      <c r="D1094" s="75">
        <v>2</v>
      </c>
      <c r="E1094" s="74" t="s">
        <v>56</v>
      </c>
      <c r="F1094" s="85" t="s">
        <v>136</v>
      </c>
      <c r="G1094" s="106">
        <v>39.454999999999998</v>
      </c>
      <c r="H1094" s="84" t="s">
        <v>86</v>
      </c>
      <c r="I1094" s="75"/>
    </row>
    <row r="1095" spans="1:9" s="76" customFormat="1" ht="12" hidden="1" customHeight="1">
      <c r="A1095" s="8" t="str">
        <f>INDEX(master1!$A$10:$A$24,MATCH('KSB1 - Postings'!E1095,master1!$C$10:$C$24,0))</f>
        <v>MAINTE</v>
      </c>
      <c r="B1095" s="9" t="str">
        <f>VLOOKUP(E1095,master1!$C$9:$E$24,3,0)</f>
        <v>Joaquin P</v>
      </c>
      <c r="C1095" s="8" t="str">
        <f>VLOOKUP(F1095,master2!$B$1:$C$24,2,0)</f>
        <v>SPARE PARTS</v>
      </c>
      <c r="D1095" s="75">
        <v>2</v>
      </c>
      <c r="E1095" s="74" t="s">
        <v>56</v>
      </c>
      <c r="F1095" s="85" t="s">
        <v>136</v>
      </c>
      <c r="G1095" s="106">
        <v>63.32</v>
      </c>
      <c r="H1095" s="84" t="s">
        <v>86</v>
      </c>
      <c r="I1095" s="75"/>
    </row>
    <row r="1096" spans="1:9" s="76" customFormat="1" ht="12" hidden="1" customHeight="1">
      <c r="A1096" s="8" t="str">
        <f>INDEX(master1!$A$10:$A$24,MATCH('KSB1 - Postings'!E1096,master1!$C$10:$C$24,0))</f>
        <v>MAINTE</v>
      </c>
      <c r="B1096" s="9" t="str">
        <f>VLOOKUP(E1096,master1!$C$9:$E$24,3,0)</f>
        <v>Joaquin P</v>
      </c>
      <c r="C1096" s="8" t="str">
        <f>VLOOKUP(F1096,master2!$B$1:$C$24,2,0)</f>
        <v>SPARE PARTS</v>
      </c>
      <c r="D1096" s="75">
        <v>2</v>
      </c>
      <c r="E1096" s="74" t="s">
        <v>56</v>
      </c>
      <c r="F1096" s="85" t="s">
        <v>136</v>
      </c>
      <c r="G1096" s="106">
        <v>44.295000000000002</v>
      </c>
      <c r="H1096" s="84" t="s">
        <v>86</v>
      </c>
      <c r="I1096" s="75"/>
    </row>
    <row r="1097" spans="1:9" s="76" customFormat="1" ht="12" hidden="1" customHeight="1">
      <c r="A1097" s="8" t="str">
        <f>INDEX(master1!$A$10:$A$24,MATCH('KSB1 - Postings'!E1097,master1!$C$10:$C$24,0))</f>
        <v>MAINTE</v>
      </c>
      <c r="B1097" s="9" t="str">
        <f>VLOOKUP(E1097,master1!$C$9:$E$24,3,0)</f>
        <v>Joaquin P</v>
      </c>
      <c r="C1097" s="8" t="str">
        <f>VLOOKUP(F1097,master2!$B$1:$C$24,2,0)</f>
        <v>SPARE PARTS</v>
      </c>
      <c r="D1097" s="75">
        <v>2</v>
      </c>
      <c r="E1097" s="74" t="s">
        <v>56</v>
      </c>
      <c r="F1097" s="85" t="s">
        <v>136</v>
      </c>
      <c r="G1097" s="106">
        <v>13478.305</v>
      </c>
      <c r="H1097" s="84" t="s">
        <v>86</v>
      </c>
      <c r="I1097" s="75"/>
    </row>
    <row r="1098" spans="1:9" s="76" customFormat="1" ht="12" hidden="1" customHeight="1">
      <c r="A1098" s="8" t="str">
        <f>INDEX(master1!$A$10:$A$24,MATCH('KSB1 - Postings'!E1098,master1!$C$10:$C$24,0))</f>
        <v>MAINTE</v>
      </c>
      <c r="B1098" s="9" t="str">
        <f>VLOOKUP(E1098,master1!$C$9:$E$24,3,0)</f>
        <v>Joaquin P</v>
      </c>
      <c r="C1098" s="8" t="str">
        <f>VLOOKUP(F1098,master2!$B$1:$C$24,2,0)</f>
        <v>SPARE PARTS</v>
      </c>
      <c r="D1098" s="75">
        <v>2</v>
      </c>
      <c r="E1098" s="74" t="s">
        <v>56</v>
      </c>
      <c r="F1098" s="85" t="s">
        <v>136</v>
      </c>
      <c r="G1098" s="106">
        <v>1095.175</v>
      </c>
      <c r="H1098" s="84" t="s">
        <v>86</v>
      </c>
      <c r="I1098" s="75"/>
    </row>
    <row r="1099" spans="1:9" s="76" customFormat="1" ht="12" hidden="1" customHeight="1">
      <c r="A1099" s="8" t="str">
        <f>INDEX(master1!$A$10:$A$24,MATCH('KSB1 - Postings'!E1099,master1!$C$10:$C$24,0))</f>
        <v>MAINTE</v>
      </c>
      <c r="B1099" s="9" t="str">
        <f>VLOOKUP(E1099,master1!$C$9:$E$24,3,0)</f>
        <v>Joaquin P</v>
      </c>
      <c r="C1099" s="8" t="str">
        <f>VLOOKUP(F1099,master2!$B$1:$C$24,2,0)</f>
        <v>SPARE PARTS</v>
      </c>
      <c r="D1099" s="75">
        <v>2</v>
      </c>
      <c r="E1099" s="74" t="s">
        <v>56</v>
      </c>
      <c r="F1099" s="85" t="s">
        <v>136</v>
      </c>
      <c r="G1099" s="106">
        <v>2259.0749999999998</v>
      </c>
      <c r="H1099" s="84" t="s">
        <v>86</v>
      </c>
      <c r="I1099" s="75"/>
    </row>
    <row r="1100" spans="1:9" s="76" customFormat="1" ht="12" hidden="1" customHeight="1">
      <c r="A1100" s="8" t="str">
        <f>INDEX(master1!$A$10:$A$24,MATCH('KSB1 - Postings'!E1100,master1!$C$10:$C$24,0))</f>
        <v>MAINTE</v>
      </c>
      <c r="B1100" s="9" t="str">
        <f>VLOOKUP(E1100,master1!$C$9:$E$24,3,0)</f>
        <v>Joaquin P</v>
      </c>
      <c r="C1100" s="8" t="str">
        <f>VLOOKUP(F1100,master2!$B$1:$C$24,2,0)</f>
        <v>SPARE PARTS</v>
      </c>
      <c r="D1100" s="75">
        <v>2</v>
      </c>
      <c r="E1100" s="74" t="s">
        <v>56</v>
      </c>
      <c r="F1100" s="85" t="s">
        <v>136</v>
      </c>
      <c r="G1100" s="106">
        <v>275.19499999999999</v>
      </c>
      <c r="H1100" s="84" t="s">
        <v>86</v>
      </c>
      <c r="I1100" s="75"/>
    </row>
    <row r="1101" spans="1:9" s="76" customFormat="1" ht="12" hidden="1" customHeight="1">
      <c r="A1101" s="8" t="str">
        <f>INDEX(master1!$A$10:$A$24,MATCH('KSB1 - Postings'!E1101,master1!$C$10:$C$24,0))</f>
        <v>MAINTE</v>
      </c>
      <c r="B1101" s="9" t="str">
        <f>VLOOKUP(E1101,master1!$C$9:$E$24,3,0)</f>
        <v>Joaquin P</v>
      </c>
      <c r="C1101" s="8" t="str">
        <f>VLOOKUP(F1101,master2!$B$1:$C$24,2,0)</f>
        <v>SPARE PARTS</v>
      </c>
      <c r="D1101" s="75">
        <v>2</v>
      </c>
      <c r="E1101" s="74" t="s">
        <v>56</v>
      </c>
      <c r="F1101" s="85" t="s">
        <v>136</v>
      </c>
      <c r="G1101" s="106">
        <v>2610.3049999999998</v>
      </c>
      <c r="H1101" s="84" t="s">
        <v>86</v>
      </c>
      <c r="I1101" s="75"/>
    </row>
    <row r="1102" spans="1:9" s="76" customFormat="1" ht="12" hidden="1" customHeight="1">
      <c r="A1102" s="8" t="str">
        <f>INDEX(master1!$A$10:$A$24,MATCH('KSB1 - Postings'!E1102,master1!$C$10:$C$24,0))</f>
        <v>MAINTE</v>
      </c>
      <c r="B1102" s="9" t="str">
        <f>VLOOKUP(E1102,master1!$C$9:$E$24,3,0)</f>
        <v>Joaquin P</v>
      </c>
      <c r="C1102" s="8" t="str">
        <f>VLOOKUP(F1102,master2!$B$1:$C$24,2,0)</f>
        <v>SPARE PARTS</v>
      </c>
      <c r="D1102" s="75">
        <v>2</v>
      </c>
      <c r="E1102" s="74" t="s">
        <v>56</v>
      </c>
      <c r="F1102" s="85" t="s">
        <v>136</v>
      </c>
      <c r="G1102" s="106">
        <v>282.995</v>
      </c>
      <c r="H1102" s="84" t="s">
        <v>86</v>
      </c>
      <c r="I1102" s="75"/>
    </row>
    <row r="1103" spans="1:9" s="76" customFormat="1" ht="12" hidden="1" customHeight="1">
      <c r="A1103" s="8" t="str">
        <f>INDEX(master1!$A$10:$A$24,MATCH('KSB1 - Postings'!E1103,master1!$C$10:$C$24,0))</f>
        <v>MAINTE</v>
      </c>
      <c r="B1103" s="9" t="str">
        <f>VLOOKUP(E1103,master1!$C$9:$E$24,3,0)</f>
        <v>Joaquin P</v>
      </c>
      <c r="C1103" s="8" t="str">
        <f>VLOOKUP(F1103,master2!$B$1:$C$24,2,0)</f>
        <v>SPARE PARTS</v>
      </c>
      <c r="D1103" s="75">
        <v>2</v>
      </c>
      <c r="E1103" s="74" t="s">
        <v>56</v>
      </c>
      <c r="F1103" s="85" t="s">
        <v>136</v>
      </c>
      <c r="G1103" s="106">
        <v>51.674999999999997</v>
      </c>
      <c r="H1103" s="84" t="s">
        <v>86</v>
      </c>
      <c r="I1103" s="75"/>
    </row>
    <row r="1104" spans="1:9" s="76" customFormat="1" ht="12" hidden="1" customHeight="1">
      <c r="A1104" s="8" t="str">
        <f>INDEX(master1!$A$10:$A$24,MATCH('KSB1 - Postings'!E1104,master1!$C$10:$C$24,0))</f>
        <v>MAINTE</v>
      </c>
      <c r="B1104" s="9" t="str">
        <f>VLOOKUP(E1104,master1!$C$9:$E$24,3,0)</f>
        <v>Joaquin P</v>
      </c>
      <c r="C1104" s="8" t="str">
        <f>VLOOKUP(F1104,master2!$B$1:$C$24,2,0)</f>
        <v>SPARE PARTS</v>
      </c>
      <c r="D1104" s="75">
        <v>2</v>
      </c>
      <c r="E1104" s="74" t="s">
        <v>56</v>
      </c>
      <c r="F1104" s="85" t="s">
        <v>136</v>
      </c>
      <c r="G1104" s="106">
        <v>51.52</v>
      </c>
      <c r="H1104" s="84" t="s">
        <v>86</v>
      </c>
      <c r="I1104" s="75"/>
    </row>
    <row r="1105" spans="1:9" s="76" customFormat="1" ht="12" hidden="1" customHeight="1">
      <c r="A1105" s="8" t="str">
        <f>INDEX(master1!$A$10:$A$24,MATCH('KSB1 - Postings'!E1105,master1!$C$10:$C$24,0))</f>
        <v>MAINTE</v>
      </c>
      <c r="B1105" s="9" t="str">
        <f>VLOOKUP(E1105,master1!$C$9:$E$24,3,0)</f>
        <v>Joaquin P</v>
      </c>
      <c r="C1105" s="8" t="str">
        <f>VLOOKUP(F1105,master2!$B$1:$C$24,2,0)</f>
        <v>SPARE PARTS</v>
      </c>
      <c r="D1105" s="75">
        <v>2</v>
      </c>
      <c r="E1105" s="74" t="s">
        <v>56</v>
      </c>
      <c r="F1105" s="85" t="s">
        <v>136</v>
      </c>
      <c r="G1105" s="106">
        <v>39.734999999999999</v>
      </c>
      <c r="H1105" s="84" t="s">
        <v>86</v>
      </c>
      <c r="I1105" s="75"/>
    </row>
    <row r="1106" spans="1:9" s="76" customFormat="1" ht="12" hidden="1" customHeight="1">
      <c r="A1106" s="8" t="str">
        <f>INDEX(master1!$A$10:$A$24,MATCH('KSB1 - Postings'!E1106,master1!$C$10:$C$24,0))</f>
        <v>MAINTE</v>
      </c>
      <c r="B1106" s="9" t="str">
        <f>VLOOKUP(E1106,master1!$C$9:$E$24,3,0)</f>
        <v>Joaquin P</v>
      </c>
      <c r="C1106" s="8" t="str">
        <f>VLOOKUP(F1106,master2!$B$1:$C$24,2,0)</f>
        <v>SPARE PARTS</v>
      </c>
      <c r="D1106" s="75">
        <v>2</v>
      </c>
      <c r="E1106" s="74" t="s">
        <v>56</v>
      </c>
      <c r="F1106" s="85" t="s">
        <v>136</v>
      </c>
      <c r="G1106" s="106">
        <v>34.35</v>
      </c>
      <c r="H1106" s="84" t="s">
        <v>86</v>
      </c>
      <c r="I1106" s="75"/>
    </row>
    <row r="1107" spans="1:9" s="76" customFormat="1" ht="12" hidden="1" customHeight="1">
      <c r="A1107" s="8" t="str">
        <f>INDEX(master1!$A$10:$A$24,MATCH('KSB1 - Postings'!E1107,master1!$C$10:$C$24,0))</f>
        <v>MAINTE</v>
      </c>
      <c r="B1107" s="9" t="str">
        <f>VLOOKUP(E1107,master1!$C$9:$E$24,3,0)</f>
        <v>Joaquin P</v>
      </c>
      <c r="C1107" s="8" t="str">
        <f>VLOOKUP(F1107,master2!$B$1:$C$24,2,0)</f>
        <v>SPARE PARTS</v>
      </c>
      <c r="D1107" s="75">
        <v>2</v>
      </c>
      <c r="E1107" s="74" t="s">
        <v>56</v>
      </c>
      <c r="F1107" s="85" t="s">
        <v>136</v>
      </c>
      <c r="G1107" s="106">
        <v>64.959999999999994</v>
      </c>
      <c r="H1107" s="84" t="s">
        <v>86</v>
      </c>
      <c r="I1107" s="75"/>
    </row>
    <row r="1108" spans="1:9" s="76" customFormat="1" ht="12" hidden="1" customHeight="1">
      <c r="A1108" s="8" t="str">
        <f>INDEX(master1!$A$10:$A$24,MATCH('KSB1 - Postings'!E1108,master1!$C$10:$C$24,0))</f>
        <v>MAINTE</v>
      </c>
      <c r="B1108" s="9" t="str">
        <f>VLOOKUP(E1108,master1!$C$9:$E$24,3,0)</f>
        <v>Joaquin P</v>
      </c>
      <c r="C1108" s="8" t="str">
        <f>VLOOKUP(F1108,master2!$B$1:$C$24,2,0)</f>
        <v>SPARE PARTS</v>
      </c>
      <c r="D1108" s="75">
        <v>2</v>
      </c>
      <c r="E1108" s="74" t="s">
        <v>55</v>
      </c>
      <c r="F1108" s="85" t="s">
        <v>136</v>
      </c>
      <c r="G1108" s="106">
        <v>411.78</v>
      </c>
      <c r="H1108" s="84" t="s">
        <v>86</v>
      </c>
      <c r="I1108" s="75"/>
    </row>
    <row r="1109" spans="1:9" s="76" customFormat="1" ht="12" hidden="1" customHeight="1">
      <c r="A1109" s="8" t="str">
        <f>INDEX(master1!$A$10:$A$24,MATCH('KSB1 - Postings'!E1109,master1!$C$10:$C$24,0))</f>
        <v>MAINTE</v>
      </c>
      <c r="B1109" s="9" t="str">
        <f>VLOOKUP(E1109,master1!$C$9:$E$24,3,0)</f>
        <v>Joaquin P</v>
      </c>
      <c r="C1109" s="8" t="str">
        <f>VLOOKUP(F1109,master2!$B$1:$C$24,2,0)</f>
        <v>SPARE PARTS</v>
      </c>
      <c r="D1109" s="75">
        <v>2</v>
      </c>
      <c r="E1109" s="74" t="s">
        <v>55</v>
      </c>
      <c r="F1109" s="85" t="s">
        <v>136</v>
      </c>
      <c r="G1109" s="106">
        <v>1118.78</v>
      </c>
      <c r="H1109" s="84" t="s">
        <v>86</v>
      </c>
      <c r="I1109" s="75"/>
    </row>
    <row r="1110" spans="1:9" s="76" customFormat="1" ht="12" hidden="1" customHeight="1">
      <c r="A1110" s="8" t="str">
        <f>INDEX(master1!$A$10:$A$24,MATCH('KSB1 - Postings'!E1110,master1!$C$10:$C$24,0))</f>
        <v>MAINTE</v>
      </c>
      <c r="B1110" s="9" t="str">
        <f>VLOOKUP(E1110,master1!$C$9:$E$24,3,0)</f>
        <v>Joaquin P</v>
      </c>
      <c r="C1110" s="8" t="str">
        <f>VLOOKUP(F1110,master2!$B$1:$C$24,2,0)</f>
        <v>SPARE PARTS</v>
      </c>
      <c r="D1110" s="75">
        <v>2</v>
      </c>
      <c r="E1110" s="74" t="s">
        <v>55</v>
      </c>
      <c r="F1110" s="85" t="s">
        <v>136</v>
      </c>
      <c r="G1110" s="106">
        <v>21.975000000000001</v>
      </c>
      <c r="H1110" s="84" t="s">
        <v>86</v>
      </c>
      <c r="I1110" s="75"/>
    </row>
    <row r="1111" spans="1:9" s="76" customFormat="1" ht="12" hidden="1" customHeight="1">
      <c r="A1111" s="8" t="str">
        <f>INDEX(master1!$A$10:$A$24,MATCH('KSB1 - Postings'!E1111,master1!$C$10:$C$24,0))</f>
        <v>MAINTE</v>
      </c>
      <c r="B1111" s="9" t="str">
        <f>VLOOKUP(E1111,master1!$C$9:$E$24,3,0)</f>
        <v>Joaquin P</v>
      </c>
      <c r="C1111" s="8" t="str">
        <f>VLOOKUP(F1111,master2!$B$1:$C$24,2,0)</f>
        <v>SPARE PARTS</v>
      </c>
      <c r="D1111" s="75">
        <v>2</v>
      </c>
      <c r="E1111" s="74" t="s">
        <v>55</v>
      </c>
      <c r="F1111" s="85" t="s">
        <v>136</v>
      </c>
      <c r="G1111" s="106">
        <v>12.9</v>
      </c>
      <c r="H1111" s="84" t="s">
        <v>86</v>
      </c>
      <c r="I1111" s="75"/>
    </row>
    <row r="1112" spans="1:9" s="76" customFormat="1" ht="12" hidden="1" customHeight="1">
      <c r="A1112" s="8" t="str">
        <f>INDEX(master1!$A$10:$A$24,MATCH('KSB1 - Postings'!E1112,master1!$C$10:$C$24,0))</f>
        <v>MAINTE</v>
      </c>
      <c r="B1112" s="9" t="str">
        <f>VLOOKUP(E1112,master1!$C$9:$E$24,3,0)</f>
        <v>Joaquin P</v>
      </c>
      <c r="C1112" s="8" t="str">
        <f>VLOOKUP(F1112,master2!$B$1:$C$24,2,0)</f>
        <v>SPARE PARTS</v>
      </c>
      <c r="D1112" s="75">
        <v>2</v>
      </c>
      <c r="E1112" s="74" t="s">
        <v>55</v>
      </c>
      <c r="F1112" s="85" t="s">
        <v>136</v>
      </c>
      <c r="G1112" s="106">
        <v>22.25</v>
      </c>
      <c r="H1112" s="84" t="s">
        <v>86</v>
      </c>
      <c r="I1112" s="75"/>
    </row>
    <row r="1113" spans="1:9" s="76" customFormat="1" ht="12" hidden="1" customHeight="1">
      <c r="A1113" s="8" t="str">
        <f>INDEX(master1!$A$10:$A$24,MATCH('KSB1 - Postings'!E1113,master1!$C$10:$C$24,0))</f>
        <v>MAINTE</v>
      </c>
      <c r="B1113" s="9" t="str">
        <f>VLOOKUP(E1113,master1!$C$9:$E$24,3,0)</f>
        <v>Joaquin P</v>
      </c>
      <c r="C1113" s="8" t="str">
        <f>VLOOKUP(F1113,master2!$B$1:$C$24,2,0)</f>
        <v>SPARE PARTS</v>
      </c>
      <c r="D1113" s="75">
        <v>2</v>
      </c>
      <c r="E1113" s="74" t="s">
        <v>55</v>
      </c>
      <c r="F1113" s="85" t="s">
        <v>136</v>
      </c>
      <c r="G1113" s="106">
        <v>93.23</v>
      </c>
      <c r="H1113" s="84" t="s">
        <v>86</v>
      </c>
      <c r="I1113" s="75"/>
    </row>
    <row r="1114" spans="1:9" s="76" customFormat="1" ht="12" hidden="1" customHeight="1">
      <c r="A1114" s="8" t="str">
        <f>INDEX(master1!$A$10:$A$24,MATCH('KSB1 - Postings'!E1114,master1!$C$10:$C$24,0))</f>
        <v>MAINTE</v>
      </c>
      <c r="B1114" s="9" t="str">
        <f>VLOOKUP(E1114,master1!$C$9:$E$24,3,0)</f>
        <v>Joaquin P</v>
      </c>
      <c r="C1114" s="8" t="str">
        <f>VLOOKUP(F1114,master2!$B$1:$C$24,2,0)</f>
        <v>SPARE PARTS</v>
      </c>
      <c r="D1114" s="75">
        <v>2</v>
      </c>
      <c r="E1114" s="74" t="s">
        <v>55</v>
      </c>
      <c r="F1114" s="85" t="s">
        <v>136</v>
      </c>
      <c r="G1114" s="106">
        <v>44.35</v>
      </c>
      <c r="H1114" s="84" t="s">
        <v>86</v>
      </c>
      <c r="I1114" s="75"/>
    </row>
    <row r="1115" spans="1:9" s="76" customFormat="1" ht="12" hidden="1" customHeight="1">
      <c r="A1115" s="8" t="str">
        <f>INDEX(master1!$A$10:$A$24,MATCH('KSB1 - Postings'!E1115,master1!$C$10:$C$24,0))</f>
        <v>MAINTE</v>
      </c>
      <c r="B1115" s="9" t="str">
        <f>VLOOKUP(E1115,master1!$C$9:$E$24,3,0)</f>
        <v>Joaquin P</v>
      </c>
      <c r="C1115" s="8" t="str">
        <f>VLOOKUP(F1115,master2!$B$1:$C$24,2,0)</f>
        <v>SPARE PARTS</v>
      </c>
      <c r="D1115" s="75">
        <v>2</v>
      </c>
      <c r="E1115" s="74" t="s">
        <v>55</v>
      </c>
      <c r="F1115" s="85" t="s">
        <v>136</v>
      </c>
      <c r="G1115" s="106">
        <v>58.5</v>
      </c>
      <c r="H1115" s="84" t="s">
        <v>86</v>
      </c>
      <c r="I1115" s="75"/>
    </row>
    <row r="1116" spans="1:9" s="76" customFormat="1" ht="12" hidden="1" customHeight="1">
      <c r="A1116" s="8" t="str">
        <f>INDEX(master1!$A$10:$A$24,MATCH('KSB1 - Postings'!E1116,master1!$C$10:$C$24,0))</f>
        <v>MAINTE</v>
      </c>
      <c r="B1116" s="9" t="str">
        <f>VLOOKUP(E1116,master1!$C$9:$E$24,3,0)</f>
        <v>Joaquin P</v>
      </c>
      <c r="C1116" s="8" t="str">
        <f>VLOOKUP(F1116,master2!$B$1:$C$24,2,0)</f>
        <v>SPARE PARTS</v>
      </c>
      <c r="D1116" s="75">
        <v>2</v>
      </c>
      <c r="E1116" s="74" t="s">
        <v>55</v>
      </c>
      <c r="F1116" s="85" t="s">
        <v>136</v>
      </c>
      <c r="G1116" s="106">
        <v>44.35</v>
      </c>
      <c r="H1116" s="84" t="s">
        <v>86</v>
      </c>
      <c r="I1116" s="75"/>
    </row>
    <row r="1117" spans="1:9" s="76" customFormat="1" ht="12" hidden="1" customHeight="1">
      <c r="A1117" s="8" t="str">
        <f>INDEX(master1!$A$10:$A$24,MATCH('KSB1 - Postings'!E1117,master1!$C$10:$C$24,0))</f>
        <v>MAINTE</v>
      </c>
      <c r="B1117" s="9" t="str">
        <f>VLOOKUP(E1117,master1!$C$9:$E$24,3,0)</f>
        <v>Joaquin P</v>
      </c>
      <c r="C1117" s="8" t="str">
        <f>VLOOKUP(F1117,master2!$B$1:$C$24,2,0)</f>
        <v>SPARE PARTS</v>
      </c>
      <c r="D1117" s="75">
        <v>2</v>
      </c>
      <c r="E1117" s="74" t="s">
        <v>55</v>
      </c>
      <c r="F1117" s="85" t="s">
        <v>136</v>
      </c>
      <c r="G1117" s="106">
        <v>179.99</v>
      </c>
      <c r="H1117" s="84" t="s">
        <v>86</v>
      </c>
      <c r="I1117" s="75"/>
    </row>
    <row r="1118" spans="1:9" s="76" customFormat="1" ht="12" hidden="1" customHeight="1">
      <c r="A1118" s="8" t="str">
        <f>INDEX(master1!$A$10:$A$24,MATCH('KSB1 - Postings'!E1118,master1!$C$10:$C$24,0))</f>
        <v>MAINTE</v>
      </c>
      <c r="B1118" s="9" t="str">
        <f>VLOOKUP(E1118,master1!$C$9:$E$24,3,0)</f>
        <v>Joaquin P</v>
      </c>
      <c r="C1118" s="8" t="str">
        <f>VLOOKUP(F1118,master2!$B$1:$C$24,2,0)</f>
        <v>SPARE PARTS</v>
      </c>
      <c r="D1118" s="75">
        <v>2</v>
      </c>
      <c r="E1118" s="74" t="s">
        <v>55</v>
      </c>
      <c r="F1118" s="85" t="s">
        <v>136</v>
      </c>
      <c r="G1118" s="106">
        <v>1000.8</v>
      </c>
      <c r="H1118" s="84" t="s">
        <v>86</v>
      </c>
      <c r="I1118" s="75"/>
    </row>
    <row r="1119" spans="1:9" s="76" customFormat="1" ht="12" hidden="1" customHeight="1">
      <c r="A1119" s="8" t="str">
        <f>INDEX(master1!$A$10:$A$24,MATCH('KSB1 - Postings'!E1119,master1!$C$10:$C$24,0))</f>
        <v>MAINTE</v>
      </c>
      <c r="B1119" s="9" t="str">
        <f>VLOOKUP(E1119,master1!$C$9:$E$24,3,0)</f>
        <v>Joaquin P</v>
      </c>
      <c r="C1119" s="8" t="str">
        <f>VLOOKUP(F1119,master2!$B$1:$C$24,2,0)</f>
        <v>SPARE PARTS</v>
      </c>
      <c r="D1119" s="75">
        <v>2</v>
      </c>
      <c r="E1119" s="74" t="s">
        <v>55</v>
      </c>
      <c r="F1119" s="85" t="s">
        <v>136</v>
      </c>
      <c r="G1119" s="106">
        <v>210.995</v>
      </c>
      <c r="H1119" s="84" t="s">
        <v>86</v>
      </c>
      <c r="I1119" s="75"/>
    </row>
    <row r="1120" spans="1:9" s="76" customFormat="1" ht="12" hidden="1" customHeight="1">
      <c r="A1120" s="8" t="str">
        <f>INDEX(master1!$A$10:$A$24,MATCH('KSB1 - Postings'!E1120,master1!$C$10:$C$24,0))</f>
        <v>MAINTE</v>
      </c>
      <c r="B1120" s="9" t="str">
        <f>VLOOKUP(E1120,master1!$C$9:$E$24,3,0)</f>
        <v>Joaquin P</v>
      </c>
      <c r="C1120" s="8" t="str">
        <f>VLOOKUP(F1120,master2!$B$1:$C$24,2,0)</f>
        <v>SPARE PARTS</v>
      </c>
      <c r="D1120" s="75">
        <v>2</v>
      </c>
      <c r="E1120" s="74" t="s">
        <v>55</v>
      </c>
      <c r="F1120" s="85" t="s">
        <v>136</v>
      </c>
      <c r="G1120" s="106">
        <v>683.24</v>
      </c>
      <c r="H1120" s="84" t="s">
        <v>86</v>
      </c>
      <c r="I1120" s="75"/>
    </row>
    <row r="1121" spans="1:9" s="76" customFormat="1" ht="12" hidden="1" customHeight="1">
      <c r="A1121" s="8" t="str">
        <f>INDEX(master1!$A$10:$A$24,MATCH('KSB1 - Postings'!E1121,master1!$C$10:$C$24,0))</f>
        <v>MAINTE</v>
      </c>
      <c r="B1121" s="9" t="str">
        <f>VLOOKUP(E1121,master1!$C$9:$E$24,3,0)</f>
        <v>Joaquin P</v>
      </c>
      <c r="C1121" s="8" t="str">
        <f>VLOOKUP(F1121,master2!$B$1:$C$24,2,0)</f>
        <v>SPARE PARTS</v>
      </c>
      <c r="D1121" s="75">
        <v>2</v>
      </c>
      <c r="E1121" s="74" t="s">
        <v>55</v>
      </c>
      <c r="F1121" s="85" t="s">
        <v>136</v>
      </c>
      <c r="G1121" s="106">
        <v>18.45</v>
      </c>
      <c r="H1121" s="84" t="s">
        <v>86</v>
      </c>
      <c r="I1121" s="75"/>
    </row>
    <row r="1122" spans="1:9" s="76" customFormat="1" ht="12" hidden="1" customHeight="1">
      <c r="A1122" s="8" t="str">
        <f>INDEX(master1!$A$10:$A$24,MATCH('KSB1 - Postings'!E1122,master1!$C$10:$C$24,0))</f>
        <v>HR</v>
      </c>
      <c r="B1122" s="9" t="str">
        <f>VLOOKUP(E1122,master1!$C$9:$E$24,3,0)</f>
        <v>Paula E</v>
      </c>
      <c r="C1122" s="8" t="str">
        <f>VLOOKUP(F1122,master2!$B$1:$C$24,2,0)</f>
        <v>RENT EXPENSES</v>
      </c>
      <c r="D1122" s="75">
        <v>2</v>
      </c>
      <c r="E1122" s="74" t="s">
        <v>74</v>
      </c>
      <c r="F1122" s="85" t="s">
        <v>142</v>
      </c>
      <c r="G1122" s="106">
        <v>3588</v>
      </c>
      <c r="H1122" s="84" t="s">
        <v>86</v>
      </c>
      <c r="I1122" s="75"/>
    </row>
    <row r="1123" spans="1:9" s="76" customFormat="1" ht="12" hidden="1" customHeight="1">
      <c r="A1123" s="8" t="str">
        <f>INDEX(master1!$A$10:$A$24,MATCH('KSB1 - Postings'!E1123,master1!$C$10:$C$24,0))</f>
        <v>HR</v>
      </c>
      <c r="B1123" s="9" t="str">
        <f>VLOOKUP(E1123,master1!$C$9:$E$24,3,0)</f>
        <v>Paula E</v>
      </c>
      <c r="C1123" s="8" t="str">
        <f>VLOOKUP(F1123,master2!$B$1:$C$24,2,0)</f>
        <v>CLEANING AND WASTE PROC.</v>
      </c>
      <c r="D1123" s="75">
        <v>2</v>
      </c>
      <c r="E1123" s="74" t="s">
        <v>75</v>
      </c>
      <c r="F1123" s="85" t="s">
        <v>128</v>
      </c>
      <c r="G1123" s="106">
        <v>292.5</v>
      </c>
      <c r="H1123" s="84" t="s">
        <v>86</v>
      </c>
      <c r="I1123" s="75"/>
    </row>
    <row r="1124" spans="1:9" s="76" customFormat="1" ht="12" hidden="1" customHeight="1">
      <c r="A1124" s="8" t="str">
        <f>INDEX(master1!$A$10:$A$24,MATCH('KSB1 - Postings'!E1124,master1!$C$10:$C$24,0))</f>
        <v>HR</v>
      </c>
      <c r="B1124" s="9" t="str">
        <f>VLOOKUP(E1124,master1!$C$9:$E$24,3,0)</f>
        <v>Paula E</v>
      </c>
      <c r="C1124" s="8" t="str">
        <f>VLOOKUP(F1124,master2!$B$1:$C$24,2,0)</f>
        <v>RENT EXPENSES</v>
      </c>
      <c r="D1124" s="75">
        <v>2</v>
      </c>
      <c r="E1124" s="74" t="s">
        <v>74</v>
      </c>
      <c r="F1124" s="85" t="s">
        <v>130</v>
      </c>
      <c r="G1124" s="106">
        <v>1058.5</v>
      </c>
      <c r="H1124" s="84" t="s">
        <v>86</v>
      </c>
      <c r="I1124" s="75"/>
    </row>
    <row r="1125" spans="1:9" s="76" customFormat="1" ht="12" hidden="1" customHeight="1">
      <c r="A1125" s="8" t="str">
        <f>INDEX(master1!$A$10:$A$24,MATCH('KSB1 - Postings'!E1125,master1!$C$10:$C$24,0))</f>
        <v>HR</v>
      </c>
      <c r="B1125" s="9" t="str">
        <f>VLOOKUP(E1125,master1!$C$9:$E$24,3,0)</f>
        <v>Paula E</v>
      </c>
      <c r="C1125" s="8" t="str">
        <f>VLOOKUP(F1125,master2!$B$1:$C$24,2,0)</f>
        <v>RENT EXPENSES</v>
      </c>
      <c r="D1125" s="75">
        <v>2</v>
      </c>
      <c r="E1125" s="74" t="s">
        <v>74</v>
      </c>
      <c r="F1125" s="85" t="s">
        <v>130</v>
      </c>
      <c r="G1125" s="106">
        <v>5293.8549999999996</v>
      </c>
      <c r="H1125" s="84" t="s">
        <v>86</v>
      </c>
      <c r="I1125" s="75"/>
    </row>
    <row r="1126" spans="1:9" s="76" customFormat="1" ht="12" hidden="1" customHeight="1">
      <c r="A1126" s="8" t="str">
        <f>INDEX(master1!$A$10:$A$24,MATCH('KSB1 - Postings'!E1126,master1!$C$10:$C$24,0))</f>
        <v>HR</v>
      </c>
      <c r="B1126" s="9" t="str">
        <f>VLOOKUP(E1126,master1!$C$9:$E$24,3,0)</f>
        <v>Paula E</v>
      </c>
      <c r="C1126" s="8" t="str">
        <f>VLOOKUP(F1126,master2!$B$1:$C$24,2,0)</f>
        <v>RENT EXPENSES</v>
      </c>
      <c r="D1126" s="75">
        <v>2</v>
      </c>
      <c r="E1126" s="74" t="s">
        <v>74</v>
      </c>
      <c r="F1126" s="85" t="s">
        <v>130</v>
      </c>
      <c r="G1126" s="106">
        <v>418</v>
      </c>
      <c r="H1126" s="84" t="s">
        <v>86</v>
      </c>
      <c r="I1126" s="75"/>
    </row>
    <row r="1127" spans="1:9" s="76" customFormat="1" ht="12" hidden="1" customHeight="1">
      <c r="A1127" s="8" t="str">
        <f>INDEX(master1!$A$10:$A$24,MATCH('KSB1 - Postings'!E1127,master1!$C$10:$C$24,0))</f>
        <v>HR</v>
      </c>
      <c r="B1127" s="9" t="str">
        <f>VLOOKUP(E1127,master1!$C$9:$E$24,3,0)</f>
        <v>Paula E</v>
      </c>
      <c r="C1127" s="8" t="str">
        <f>VLOOKUP(F1127,master2!$B$1:$C$24,2,0)</f>
        <v>RENT EXPENSES</v>
      </c>
      <c r="D1127" s="75">
        <v>2</v>
      </c>
      <c r="E1127" s="74" t="s">
        <v>74</v>
      </c>
      <c r="F1127" s="85" t="s">
        <v>130</v>
      </c>
      <c r="G1127" s="106">
        <v>98.79</v>
      </c>
      <c r="H1127" s="84" t="s">
        <v>86</v>
      </c>
      <c r="I1127" s="75"/>
    </row>
    <row r="1128" spans="1:9" s="76" customFormat="1" ht="12" hidden="1" customHeight="1">
      <c r="A1128" s="8" t="str">
        <f>INDEX(master1!$A$10:$A$24,MATCH('KSB1 - Postings'!E1128,master1!$C$10:$C$24,0))</f>
        <v>HR</v>
      </c>
      <c r="B1128" s="9" t="str">
        <f>VLOOKUP(E1128,master1!$C$9:$E$24,3,0)</f>
        <v>Paula E</v>
      </c>
      <c r="C1128" s="8" t="str">
        <f>VLOOKUP(F1128,master2!$B$1:$C$24,2,0)</f>
        <v>RENT EXPENSES</v>
      </c>
      <c r="D1128" s="75">
        <v>2</v>
      </c>
      <c r="E1128" s="74" t="s">
        <v>74</v>
      </c>
      <c r="F1128" s="85" t="s">
        <v>130</v>
      </c>
      <c r="G1128" s="106">
        <v>94.594999999999999</v>
      </c>
      <c r="H1128" s="84" t="s">
        <v>86</v>
      </c>
      <c r="I1128" s="75"/>
    </row>
    <row r="1129" spans="1:9" s="76" customFormat="1" ht="12" hidden="1" customHeight="1">
      <c r="A1129" s="8" t="str">
        <f>INDEX(master1!$A$10:$A$24,MATCH('KSB1 - Postings'!E1129,master1!$C$10:$C$24,0))</f>
        <v>HR</v>
      </c>
      <c r="B1129" s="9" t="str">
        <f>VLOOKUP(E1129,master1!$C$9:$E$24,3,0)</f>
        <v>Paula E</v>
      </c>
      <c r="C1129" s="8" t="str">
        <f>VLOOKUP(F1129,master2!$B$1:$C$24,2,0)</f>
        <v>COMMUNICATIONS</v>
      </c>
      <c r="D1129" s="75">
        <v>2</v>
      </c>
      <c r="E1129" s="74" t="s">
        <v>74</v>
      </c>
      <c r="F1129" s="85" t="s">
        <v>129</v>
      </c>
      <c r="G1129" s="106">
        <v>91.5</v>
      </c>
      <c r="H1129" s="84" t="s">
        <v>86</v>
      </c>
      <c r="I1129" s="75"/>
    </row>
    <row r="1130" spans="1:9" s="76" customFormat="1" ht="12" hidden="1" customHeight="1">
      <c r="A1130" s="8" t="str">
        <f>INDEX(master1!$A$10:$A$24,MATCH('KSB1 - Postings'!E1130,master1!$C$10:$C$24,0))</f>
        <v>HR</v>
      </c>
      <c r="B1130" s="9" t="str">
        <f>VLOOKUP(E1130,master1!$C$9:$E$24,3,0)</f>
        <v>Paula E</v>
      </c>
      <c r="C1130" s="8" t="str">
        <f>VLOOKUP(F1130,master2!$B$1:$C$24,2,0)</f>
        <v>STATIONERY</v>
      </c>
      <c r="D1130" s="75">
        <v>2</v>
      </c>
      <c r="E1130" s="74" t="s">
        <v>74</v>
      </c>
      <c r="F1130" s="85" t="s">
        <v>146</v>
      </c>
      <c r="G1130" s="106">
        <v>235</v>
      </c>
      <c r="H1130" s="84" t="s">
        <v>86</v>
      </c>
      <c r="I1130" s="75"/>
    </row>
    <row r="1131" spans="1:9" s="76" customFormat="1" ht="12" hidden="1" customHeight="1">
      <c r="A1131" s="8" t="str">
        <f>INDEX(master1!$A$10:$A$24,MATCH('KSB1 - Postings'!E1131,master1!$C$10:$C$24,0))</f>
        <v>HR</v>
      </c>
      <c r="B1131" s="9" t="str">
        <f>VLOOKUP(E1131,master1!$C$9:$E$24,3,0)</f>
        <v>Paula E</v>
      </c>
      <c r="C1131" s="8" t="str">
        <f>VLOOKUP(F1131,master2!$B$1:$C$24,2,0)</f>
        <v>STATIONERY</v>
      </c>
      <c r="D1131" s="75">
        <v>2</v>
      </c>
      <c r="E1131" s="74" t="s">
        <v>74</v>
      </c>
      <c r="F1131" s="85" t="s">
        <v>146</v>
      </c>
      <c r="G1131" s="106">
        <v>80</v>
      </c>
      <c r="H1131" s="84" t="s">
        <v>86</v>
      </c>
      <c r="I1131" s="75"/>
    </row>
    <row r="1132" spans="1:9" s="76" customFormat="1" ht="12" hidden="1" customHeight="1">
      <c r="A1132" s="8" t="str">
        <f>INDEX(master1!$A$10:$A$24,MATCH('KSB1 - Postings'!E1132,master1!$C$10:$C$24,0))</f>
        <v>HR</v>
      </c>
      <c r="B1132" s="9" t="str">
        <f>VLOOKUP(E1132,master1!$C$9:$E$24,3,0)</f>
        <v>Paula E</v>
      </c>
      <c r="C1132" s="8" t="str">
        <f>VLOOKUP(F1132,master2!$B$1:$C$24,2,0)</f>
        <v>STATIONERY</v>
      </c>
      <c r="D1132" s="75">
        <v>2</v>
      </c>
      <c r="E1132" s="74" t="s">
        <v>74</v>
      </c>
      <c r="F1132" s="85" t="s">
        <v>146</v>
      </c>
      <c r="G1132" s="106">
        <v>171.72</v>
      </c>
      <c r="H1132" s="84" t="s">
        <v>86</v>
      </c>
      <c r="I1132" s="75"/>
    </row>
    <row r="1133" spans="1:9" s="76" customFormat="1" ht="12" hidden="1" customHeight="1">
      <c r="A1133" s="8" t="str">
        <f>INDEX(master1!$A$10:$A$24,MATCH('KSB1 - Postings'!E1133,master1!$C$10:$C$24,0))</f>
        <v>HR</v>
      </c>
      <c r="B1133" s="9" t="str">
        <f>VLOOKUP(E1133,master1!$C$9:$E$24,3,0)</f>
        <v>Paula E</v>
      </c>
      <c r="C1133" s="8" t="str">
        <f>VLOOKUP(F1133,master2!$B$1:$C$24,2,0)</f>
        <v>PROTECTION EQUIPMENT</v>
      </c>
      <c r="D1133" s="75">
        <v>2</v>
      </c>
      <c r="E1133" s="74" t="s">
        <v>74</v>
      </c>
      <c r="F1133" s="85" t="s">
        <v>135</v>
      </c>
      <c r="G1133" s="106">
        <v>3146.375</v>
      </c>
      <c r="H1133" s="84" t="s">
        <v>86</v>
      </c>
      <c r="I1133" s="75"/>
    </row>
    <row r="1134" spans="1:9" s="76" customFormat="1" ht="12" hidden="1" customHeight="1">
      <c r="A1134" s="8" t="str">
        <f>INDEX(master1!$A$10:$A$24,MATCH('KSB1 - Postings'!E1134,master1!$C$10:$C$24,0))</f>
        <v>HR</v>
      </c>
      <c r="B1134" s="9" t="str">
        <f>VLOOKUP(E1134,master1!$C$9:$E$24,3,0)</f>
        <v>Paula E</v>
      </c>
      <c r="C1134" s="8" t="str">
        <f>VLOOKUP(F1134,master2!$B$1:$C$24,2,0)</f>
        <v>PROTECTION EQUIPMENT</v>
      </c>
      <c r="D1134" s="75">
        <v>2</v>
      </c>
      <c r="E1134" s="74" t="s">
        <v>74</v>
      </c>
      <c r="F1134" s="85" t="s">
        <v>135</v>
      </c>
      <c r="G1134" s="106">
        <v>1180</v>
      </c>
      <c r="H1134" s="84" t="s">
        <v>86</v>
      </c>
      <c r="I1134" s="75"/>
    </row>
    <row r="1135" spans="1:9" s="76" customFormat="1" ht="12" hidden="1" customHeight="1">
      <c r="A1135" s="8" t="str">
        <f>INDEX(master1!$A$10:$A$24,MATCH('KSB1 - Postings'!E1135,master1!$C$10:$C$24,0))</f>
        <v>HR</v>
      </c>
      <c r="B1135" s="9" t="str">
        <f>VLOOKUP(E1135,master1!$C$9:$E$24,3,0)</f>
        <v>Paula E</v>
      </c>
      <c r="C1135" s="8" t="str">
        <f>VLOOKUP(F1135,master2!$B$1:$C$24,2,0)</f>
        <v>PROTECTION EQUIPMENT</v>
      </c>
      <c r="D1135" s="75">
        <v>2</v>
      </c>
      <c r="E1135" s="74" t="s">
        <v>74</v>
      </c>
      <c r="F1135" s="85" t="s">
        <v>135</v>
      </c>
      <c r="G1135" s="106">
        <v>99.95</v>
      </c>
      <c r="H1135" s="84" t="s">
        <v>86</v>
      </c>
      <c r="I1135" s="75"/>
    </row>
    <row r="1136" spans="1:9" s="76" customFormat="1" ht="12" hidden="1" customHeight="1">
      <c r="A1136" s="8" t="str">
        <f>INDEX(master1!$A$10:$A$24,MATCH('KSB1 - Postings'!E1136,master1!$C$10:$C$24,0))</f>
        <v>HR</v>
      </c>
      <c r="B1136" s="9" t="str">
        <f>VLOOKUP(E1136,master1!$C$9:$E$24,3,0)</f>
        <v>Paula E</v>
      </c>
      <c r="C1136" s="8" t="str">
        <f>VLOOKUP(F1136,master2!$B$1:$C$24,2,0)</f>
        <v>PROTECTION EQUIPMENT</v>
      </c>
      <c r="D1136" s="75">
        <v>2</v>
      </c>
      <c r="E1136" s="82" t="s">
        <v>74</v>
      </c>
      <c r="F1136" s="85" t="s">
        <v>135</v>
      </c>
      <c r="G1136" s="106">
        <v>103.73</v>
      </c>
      <c r="H1136" s="84" t="s">
        <v>86</v>
      </c>
      <c r="I1136" s="75"/>
    </row>
    <row r="1137" spans="1:9" s="76" customFormat="1" ht="12" hidden="1" customHeight="1">
      <c r="A1137" s="8" t="str">
        <f>INDEX(master1!$A$10:$A$24,MATCH('KSB1 - Postings'!E1137,master1!$C$10:$C$24,0))</f>
        <v>HR</v>
      </c>
      <c r="B1137" s="9" t="str">
        <f>VLOOKUP(E1137,master1!$C$9:$E$24,3,0)</f>
        <v>Paula E</v>
      </c>
      <c r="C1137" s="8" t="str">
        <f>VLOOKUP(F1137,master2!$B$1:$C$24,2,0)</f>
        <v>OTHER SOCIAL EXPENSES</v>
      </c>
      <c r="D1137" s="75">
        <v>2</v>
      </c>
      <c r="E1137" s="74" t="s">
        <v>74</v>
      </c>
      <c r="F1137" s="85" t="s">
        <v>139</v>
      </c>
      <c r="G1137" s="106">
        <v>85</v>
      </c>
      <c r="H1137" s="84" t="s">
        <v>86</v>
      </c>
      <c r="I1137" s="75"/>
    </row>
    <row r="1138" spans="1:9" s="76" customFormat="1" ht="12" hidden="1" customHeight="1">
      <c r="A1138" s="8" t="str">
        <f>INDEX(master1!$A$10:$A$24,MATCH('KSB1 - Postings'!E1138,master1!$C$10:$C$24,0))</f>
        <v>QUALITY</v>
      </c>
      <c r="B1138" s="9" t="str">
        <f>VLOOKUP(E1138,master1!$C$9:$E$24,3,0)</f>
        <v>Jennifer A</v>
      </c>
      <c r="C1138" s="8" t="str">
        <f>VLOOKUP(F1138,master2!$B$1:$C$24,2,0)</f>
        <v>SPARE PARTS</v>
      </c>
      <c r="D1138" s="75">
        <v>2</v>
      </c>
      <c r="E1138" s="74" t="s">
        <v>73</v>
      </c>
      <c r="F1138" s="85" t="s">
        <v>136</v>
      </c>
      <c r="G1138" s="106">
        <v>14.4</v>
      </c>
      <c r="H1138" s="84" t="s">
        <v>86</v>
      </c>
      <c r="I1138" s="75"/>
    </row>
    <row r="1139" spans="1:9" s="76" customFormat="1" ht="12" hidden="1" customHeight="1">
      <c r="A1139" s="8" t="str">
        <f>INDEX(master1!$A$10:$A$24,MATCH('KSB1 - Postings'!E1139,master1!$C$10:$C$24,0))</f>
        <v>QUALITY</v>
      </c>
      <c r="B1139" s="9" t="str">
        <f>VLOOKUP(E1139,master1!$C$9:$E$24,3,0)</f>
        <v>Jennifer A</v>
      </c>
      <c r="C1139" s="8" t="str">
        <f>VLOOKUP(F1139,master2!$B$1:$C$24,2,0)</f>
        <v>SPARE PARTS</v>
      </c>
      <c r="D1139" s="75">
        <v>2</v>
      </c>
      <c r="E1139" s="74" t="s">
        <v>73</v>
      </c>
      <c r="F1139" s="85" t="s">
        <v>136</v>
      </c>
      <c r="G1139" s="106">
        <v>545.36</v>
      </c>
      <c r="H1139" s="84" t="s">
        <v>86</v>
      </c>
      <c r="I1139" s="75"/>
    </row>
    <row r="1140" spans="1:9" s="76" customFormat="1" ht="12" hidden="1" customHeight="1">
      <c r="A1140" s="8" t="str">
        <f>INDEX(master1!$A$10:$A$24,MATCH('KSB1 - Postings'!E1140,master1!$C$10:$C$24,0))</f>
        <v>QUALITY</v>
      </c>
      <c r="B1140" s="9" t="str">
        <f>VLOOKUP(E1140,master1!$C$9:$E$24,3,0)</f>
        <v>Jennifer A</v>
      </c>
      <c r="C1140" s="8" t="str">
        <f>VLOOKUP(F1140,master2!$B$1:$C$24,2,0)</f>
        <v>SPARE PARTS</v>
      </c>
      <c r="D1140" s="75">
        <v>2</v>
      </c>
      <c r="E1140" s="74" t="s">
        <v>73</v>
      </c>
      <c r="F1140" s="85" t="s">
        <v>136</v>
      </c>
      <c r="G1140" s="106">
        <v>105.23</v>
      </c>
      <c r="H1140" s="84" t="s">
        <v>86</v>
      </c>
      <c r="I1140" s="75"/>
    </row>
    <row r="1141" spans="1:9" s="76" customFormat="1" ht="12" hidden="1" customHeight="1">
      <c r="A1141" s="8" t="str">
        <f>INDEX(master1!$A$10:$A$24,MATCH('KSB1 - Postings'!E1141,master1!$C$10:$C$24,0))</f>
        <v>QUALITY</v>
      </c>
      <c r="B1141" s="9" t="str">
        <f>VLOOKUP(E1141,master1!$C$9:$E$24,3,0)</f>
        <v>Jennifer A</v>
      </c>
      <c r="C1141" s="8" t="str">
        <f>VLOOKUP(F1141,master2!$B$1:$C$24,2,0)</f>
        <v>OTHER EXTERNAL SERVICES</v>
      </c>
      <c r="D1141" s="75">
        <v>2</v>
      </c>
      <c r="E1141" s="74" t="s">
        <v>72</v>
      </c>
      <c r="F1141" s="85" t="s">
        <v>138</v>
      </c>
      <c r="G1141" s="106">
        <v>303.53500000000003</v>
      </c>
      <c r="H1141" s="84" t="s">
        <v>86</v>
      </c>
      <c r="I1141" s="75"/>
    </row>
    <row r="1142" spans="1:9" s="76" customFormat="1" ht="12" hidden="1" customHeight="1">
      <c r="A1142" s="8" t="str">
        <f>INDEX(master1!$A$10:$A$24,MATCH('KSB1 - Postings'!E1142,master1!$C$10:$C$24,0))</f>
        <v>QUALITY</v>
      </c>
      <c r="B1142" s="9" t="str">
        <f>VLOOKUP(E1142,master1!$C$9:$E$24,3,0)</f>
        <v>Jennifer A</v>
      </c>
      <c r="C1142" s="8" t="str">
        <f>VLOOKUP(F1142,master2!$B$1:$C$24,2,0)</f>
        <v>OTHER EXTERNAL SERVICES</v>
      </c>
      <c r="D1142" s="75">
        <v>2</v>
      </c>
      <c r="E1142" s="74" t="s">
        <v>72</v>
      </c>
      <c r="F1142" s="85" t="s">
        <v>138</v>
      </c>
      <c r="G1142" s="106">
        <v>251.21</v>
      </c>
      <c r="H1142" s="84" t="s">
        <v>86</v>
      </c>
      <c r="I1142" s="75"/>
    </row>
    <row r="1143" spans="1:9" s="76" customFormat="1" ht="12" hidden="1" customHeight="1">
      <c r="A1143" s="8" t="str">
        <f>INDEX(master1!$A$10:$A$24,MATCH('KSB1 - Postings'!E1143,master1!$C$10:$C$24,0))</f>
        <v>QUALITY</v>
      </c>
      <c r="B1143" s="9" t="str">
        <f>VLOOKUP(E1143,master1!$C$9:$E$24,3,0)</f>
        <v>Jennifer A</v>
      </c>
      <c r="C1143" s="8" t="str">
        <f>VLOOKUP(F1143,master2!$B$1:$C$24,2,0)</f>
        <v>OTHER EXTERNAL SERVICES</v>
      </c>
      <c r="D1143" s="75">
        <v>2</v>
      </c>
      <c r="E1143" s="74" t="s">
        <v>72</v>
      </c>
      <c r="F1143" s="85" t="s">
        <v>138</v>
      </c>
      <c r="G1143" s="106">
        <v>98.22</v>
      </c>
      <c r="H1143" s="84" t="s">
        <v>86</v>
      </c>
      <c r="I1143" s="75"/>
    </row>
    <row r="1144" spans="1:9" s="76" customFormat="1" ht="12" hidden="1" customHeight="1">
      <c r="A1144" s="8" t="str">
        <f>INDEX(master1!$A$10:$A$24,MATCH('KSB1 - Postings'!E1144,master1!$C$10:$C$24,0))</f>
        <v>QUALITY</v>
      </c>
      <c r="B1144" s="9" t="str">
        <f>VLOOKUP(E1144,master1!$C$9:$E$24,3,0)</f>
        <v>Jennifer A</v>
      </c>
      <c r="C1144" s="8" t="str">
        <f>VLOOKUP(F1144,master2!$B$1:$C$24,2,0)</f>
        <v>OTHER EXTERNAL SERVICES</v>
      </c>
      <c r="D1144" s="75">
        <v>2</v>
      </c>
      <c r="E1144" s="74" t="s">
        <v>72</v>
      </c>
      <c r="F1144" s="85" t="s">
        <v>138</v>
      </c>
      <c r="G1144" s="106">
        <v>98.22</v>
      </c>
      <c r="H1144" s="84" t="s">
        <v>86</v>
      </c>
      <c r="I1144" s="75"/>
    </row>
    <row r="1145" spans="1:9" s="76" customFormat="1" ht="12" hidden="1" customHeight="1">
      <c r="A1145" s="8" t="str">
        <f>INDEX(master1!$A$10:$A$24,MATCH('KSB1 - Postings'!E1145,master1!$C$10:$C$24,0))</f>
        <v>MAINTE</v>
      </c>
      <c r="B1145" s="9" t="str">
        <f>VLOOKUP(E1145,master1!$C$9:$E$24,3,0)</f>
        <v>Joaquin P</v>
      </c>
      <c r="C1145" s="8" t="str">
        <f>VLOOKUP(F1145,master2!$B$1:$C$24,2,0)</f>
        <v>SPARE PARTS</v>
      </c>
      <c r="D1145" s="75">
        <v>2</v>
      </c>
      <c r="E1145" s="74" t="s">
        <v>54</v>
      </c>
      <c r="F1145" s="85" t="s">
        <v>136</v>
      </c>
      <c r="G1145" s="106">
        <v>392.07499999999999</v>
      </c>
      <c r="H1145" s="84" t="s">
        <v>86</v>
      </c>
      <c r="I1145" s="75"/>
    </row>
    <row r="1146" spans="1:9" s="76" customFormat="1" ht="12" hidden="1" customHeight="1">
      <c r="A1146" s="8" t="str">
        <f>INDEX(master1!$A$10:$A$24,MATCH('KSB1 - Postings'!E1146,master1!$C$10:$C$24,0))</f>
        <v>MAINTE</v>
      </c>
      <c r="B1146" s="9" t="str">
        <f>VLOOKUP(E1146,master1!$C$9:$E$24,3,0)</f>
        <v>Joaquin P</v>
      </c>
      <c r="C1146" s="8" t="str">
        <f>VLOOKUP(F1146,master2!$B$1:$C$24,2,0)</f>
        <v>SPARE PARTS</v>
      </c>
      <c r="D1146" s="75">
        <v>2</v>
      </c>
      <c r="E1146" s="74" t="s">
        <v>54</v>
      </c>
      <c r="F1146" s="85" t="s">
        <v>136</v>
      </c>
      <c r="G1146" s="106">
        <v>98.02</v>
      </c>
      <c r="H1146" s="84" t="s">
        <v>86</v>
      </c>
      <c r="I1146" s="75"/>
    </row>
    <row r="1147" spans="1:9" s="76" customFormat="1" ht="12" hidden="1" customHeight="1">
      <c r="A1147" s="8" t="str">
        <f>INDEX(master1!$A$10:$A$24,MATCH('KSB1 - Postings'!E1147,master1!$C$10:$C$24,0))</f>
        <v>MAINTE</v>
      </c>
      <c r="B1147" s="9" t="str">
        <f>VLOOKUP(E1147,master1!$C$9:$E$24,3,0)</f>
        <v>Joaquin P</v>
      </c>
      <c r="C1147" s="8" t="str">
        <f>VLOOKUP(F1147,master2!$B$1:$C$24,2,0)</f>
        <v>SPARE PARTS</v>
      </c>
      <c r="D1147" s="75">
        <v>2</v>
      </c>
      <c r="E1147" s="74" t="s">
        <v>54</v>
      </c>
      <c r="F1147" s="85" t="s">
        <v>136</v>
      </c>
      <c r="G1147" s="106">
        <v>32.35</v>
      </c>
      <c r="H1147" s="84" t="s">
        <v>86</v>
      </c>
      <c r="I1147" s="75"/>
    </row>
    <row r="1148" spans="1:9" s="76" customFormat="1" ht="12" hidden="1" customHeight="1">
      <c r="A1148" s="8" t="str">
        <f>INDEX(master1!$A$10:$A$24,MATCH('KSB1 - Postings'!E1148,master1!$C$10:$C$24,0))</f>
        <v>MAINTE</v>
      </c>
      <c r="B1148" s="9" t="str">
        <f>VLOOKUP(E1148,master1!$C$9:$E$24,3,0)</f>
        <v>Joaquin P</v>
      </c>
      <c r="C1148" s="8" t="str">
        <f>VLOOKUP(F1148,master2!$B$1:$C$24,2,0)</f>
        <v>SPARE PARTS</v>
      </c>
      <c r="D1148" s="75">
        <v>2</v>
      </c>
      <c r="E1148" s="74" t="s">
        <v>54</v>
      </c>
      <c r="F1148" s="85" t="s">
        <v>136</v>
      </c>
      <c r="G1148" s="106">
        <v>257.39999999999998</v>
      </c>
      <c r="H1148" s="84" t="s">
        <v>86</v>
      </c>
      <c r="I1148" s="75"/>
    </row>
    <row r="1149" spans="1:9" s="76" customFormat="1" ht="12" hidden="1" customHeight="1">
      <c r="A1149" s="8" t="str">
        <f>INDEX(master1!$A$10:$A$24,MATCH('KSB1 - Postings'!E1149,master1!$C$10:$C$24,0))</f>
        <v>MAINTE</v>
      </c>
      <c r="B1149" s="9" t="str">
        <f>VLOOKUP(E1149,master1!$C$9:$E$24,3,0)</f>
        <v>Joaquin P</v>
      </c>
      <c r="C1149" s="8" t="str">
        <f>VLOOKUP(F1149,master2!$B$1:$C$24,2,0)</f>
        <v>SPARE PARTS</v>
      </c>
      <c r="D1149" s="75">
        <v>2</v>
      </c>
      <c r="E1149" s="74" t="s">
        <v>54</v>
      </c>
      <c r="F1149" s="85" t="s">
        <v>136</v>
      </c>
      <c r="G1149" s="106">
        <v>18.45</v>
      </c>
      <c r="H1149" s="84" t="s">
        <v>86</v>
      </c>
      <c r="I1149" s="75"/>
    </row>
    <row r="1150" spans="1:9" s="76" customFormat="1" ht="12" hidden="1" customHeight="1">
      <c r="A1150" s="8" t="str">
        <f>INDEX(master1!$A$10:$A$24,MATCH('KSB1 - Postings'!E1150,master1!$C$10:$C$24,0))</f>
        <v>MAINTE</v>
      </c>
      <c r="B1150" s="9" t="str">
        <f>VLOOKUP(E1150,master1!$C$9:$E$24,3,0)</f>
        <v>Joaquin P</v>
      </c>
      <c r="C1150" s="8" t="str">
        <f>VLOOKUP(F1150,master2!$B$1:$C$24,2,0)</f>
        <v>SPARE PARTS</v>
      </c>
      <c r="D1150" s="75">
        <v>2</v>
      </c>
      <c r="E1150" s="74" t="s">
        <v>56</v>
      </c>
      <c r="F1150" s="85" t="s">
        <v>136</v>
      </c>
      <c r="G1150" s="106">
        <v>1965.32</v>
      </c>
      <c r="H1150" s="84" t="s">
        <v>86</v>
      </c>
      <c r="I1150" s="75"/>
    </row>
    <row r="1151" spans="1:9" s="76" customFormat="1" ht="12" hidden="1" customHeight="1">
      <c r="A1151" s="8" t="str">
        <f>INDEX(master1!$A$10:$A$24,MATCH('KSB1 - Postings'!E1151,master1!$C$10:$C$24,0))</f>
        <v>MAINTE</v>
      </c>
      <c r="B1151" s="9" t="str">
        <f>VLOOKUP(E1151,master1!$C$9:$E$24,3,0)</f>
        <v>Joaquin P</v>
      </c>
      <c r="C1151" s="8" t="str">
        <f>VLOOKUP(F1151,master2!$B$1:$C$24,2,0)</f>
        <v>SPARE PARTS</v>
      </c>
      <c r="D1151" s="75">
        <v>2</v>
      </c>
      <c r="E1151" s="74" t="s">
        <v>56</v>
      </c>
      <c r="F1151" s="85" t="s">
        <v>136</v>
      </c>
      <c r="G1151" s="106">
        <v>19.62</v>
      </c>
      <c r="H1151" s="84" t="s">
        <v>86</v>
      </c>
      <c r="I1151" s="75"/>
    </row>
    <row r="1152" spans="1:9" s="76" customFormat="1" ht="12" hidden="1" customHeight="1">
      <c r="A1152" s="8" t="str">
        <f>INDEX(master1!$A$10:$A$24,MATCH('KSB1 - Postings'!E1152,master1!$C$10:$C$24,0))</f>
        <v>MAINTE</v>
      </c>
      <c r="B1152" s="9" t="str">
        <f>VLOOKUP(E1152,master1!$C$9:$E$24,3,0)</f>
        <v>Joaquin P</v>
      </c>
      <c r="C1152" s="8" t="str">
        <f>VLOOKUP(F1152,master2!$B$1:$C$24,2,0)</f>
        <v>SPARE PARTS</v>
      </c>
      <c r="D1152" s="75">
        <v>2</v>
      </c>
      <c r="E1152" s="74" t="s">
        <v>56</v>
      </c>
      <c r="F1152" s="85" t="s">
        <v>136</v>
      </c>
      <c r="G1152" s="106">
        <v>638.78</v>
      </c>
      <c r="H1152" s="84" t="s">
        <v>86</v>
      </c>
      <c r="I1152" s="75"/>
    </row>
    <row r="1153" spans="1:9" s="76" customFormat="1" ht="12" hidden="1" customHeight="1">
      <c r="A1153" s="8" t="str">
        <f>INDEX(master1!$A$10:$A$24,MATCH('KSB1 - Postings'!E1153,master1!$C$10:$C$24,0))</f>
        <v>MAINTE</v>
      </c>
      <c r="B1153" s="9" t="str">
        <f>VLOOKUP(E1153,master1!$C$9:$E$24,3,0)</f>
        <v>Joaquin P</v>
      </c>
      <c r="C1153" s="8" t="str">
        <f>VLOOKUP(F1153,master2!$B$1:$C$24,2,0)</f>
        <v>SPARE PARTS</v>
      </c>
      <c r="D1153" s="75">
        <v>2</v>
      </c>
      <c r="E1153" s="74" t="s">
        <v>56</v>
      </c>
      <c r="F1153" s="85" t="s">
        <v>136</v>
      </c>
      <c r="G1153" s="106">
        <v>255.11500000000001</v>
      </c>
      <c r="H1153" s="84" t="s">
        <v>86</v>
      </c>
      <c r="I1153" s="75"/>
    </row>
    <row r="1154" spans="1:9" s="76" customFormat="1" ht="12" hidden="1" customHeight="1">
      <c r="A1154" s="8" t="str">
        <f>INDEX(master1!$A$10:$A$24,MATCH('KSB1 - Postings'!E1154,master1!$C$10:$C$24,0))</f>
        <v>MAINTE</v>
      </c>
      <c r="B1154" s="9" t="str">
        <f>VLOOKUP(E1154,master1!$C$9:$E$24,3,0)</f>
        <v>Joaquin P</v>
      </c>
      <c r="C1154" s="8" t="str">
        <f>VLOOKUP(F1154,master2!$B$1:$C$24,2,0)</f>
        <v>SPARE PARTS</v>
      </c>
      <c r="D1154" s="75">
        <v>2</v>
      </c>
      <c r="E1154" s="74" t="s">
        <v>56</v>
      </c>
      <c r="F1154" s="85" t="s">
        <v>136</v>
      </c>
      <c r="G1154" s="106">
        <v>96.98</v>
      </c>
      <c r="H1154" s="84" t="s">
        <v>86</v>
      </c>
      <c r="I1154" s="75"/>
    </row>
    <row r="1155" spans="1:9" s="76" customFormat="1" ht="12" hidden="1" customHeight="1">
      <c r="A1155" s="8" t="str">
        <f>INDEX(master1!$A$10:$A$24,MATCH('KSB1 - Postings'!E1155,master1!$C$10:$C$24,0))</f>
        <v>MAINTE</v>
      </c>
      <c r="B1155" s="9" t="str">
        <f>VLOOKUP(E1155,master1!$C$9:$E$24,3,0)</f>
        <v>Joaquin P</v>
      </c>
      <c r="C1155" s="8" t="str">
        <f>VLOOKUP(F1155,master2!$B$1:$C$24,2,0)</f>
        <v>SPARE PARTS</v>
      </c>
      <c r="D1155" s="75">
        <v>2</v>
      </c>
      <c r="E1155" s="74" t="s">
        <v>56</v>
      </c>
      <c r="F1155" s="85" t="s">
        <v>136</v>
      </c>
      <c r="G1155" s="106">
        <v>52.975000000000001</v>
      </c>
      <c r="H1155" s="84" t="s">
        <v>86</v>
      </c>
      <c r="I1155" s="75"/>
    </row>
    <row r="1156" spans="1:9" s="76" customFormat="1" ht="12" hidden="1" customHeight="1">
      <c r="A1156" s="8" t="str">
        <f>INDEX(master1!$A$10:$A$24,MATCH('KSB1 - Postings'!E1156,master1!$C$10:$C$24,0))</f>
        <v>MAINTE</v>
      </c>
      <c r="B1156" s="9" t="str">
        <f>VLOOKUP(E1156,master1!$C$9:$E$24,3,0)</f>
        <v>Joaquin P</v>
      </c>
      <c r="C1156" s="8" t="str">
        <f>VLOOKUP(F1156,master2!$B$1:$C$24,2,0)</f>
        <v>SPARE PARTS</v>
      </c>
      <c r="D1156" s="75">
        <v>2</v>
      </c>
      <c r="E1156" s="74" t="s">
        <v>56</v>
      </c>
      <c r="F1156" s="85" t="s">
        <v>136</v>
      </c>
      <c r="G1156" s="106">
        <v>115.315</v>
      </c>
      <c r="H1156" s="84" t="s">
        <v>86</v>
      </c>
      <c r="I1156" s="75"/>
    </row>
    <row r="1157" spans="1:9" s="76" customFormat="1" ht="12" hidden="1" customHeight="1">
      <c r="A1157" s="8" t="str">
        <f>INDEX(master1!$A$10:$A$24,MATCH('KSB1 - Postings'!E1157,master1!$C$10:$C$24,0))</f>
        <v>MAINTE</v>
      </c>
      <c r="B1157" s="9" t="str">
        <f>VLOOKUP(E1157,master1!$C$9:$E$24,3,0)</f>
        <v>Joaquin P</v>
      </c>
      <c r="C1157" s="8" t="str">
        <f>VLOOKUP(F1157,master2!$B$1:$C$24,2,0)</f>
        <v>SPARE PARTS</v>
      </c>
      <c r="D1157" s="75">
        <v>2</v>
      </c>
      <c r="E1157" s="74" t="s">
        <v>56</v>
      </c>
      <c r="F1157" s="85" t="s">
        <v>136</v>
      </c>
      <c r="G1157" s="106">
        <v>52.74</v>
      </c>
      <c r="H1157" s="84" t="s">
        <v>86</v>
      </c>
      <c r="I1157" s="75"/>
    </row>
    <row r="1158" spans="1:9" s="76" customFormat="1" ht="12" hidden="1" customHeight="1">
      <c r="A1158" s="8" t="str">
        <f>INDEX(master1!$A$10:$A$24,MATCH('KSB1 - Postings'!E1158,master1!$C$10:$C$24,0))</f>
        <v>MAINTE</v>
      </c>
      <c r="B1158" s="9" t="str">
        <f>VLOOKUP(E1158,master1!$C$9:$E$24,3,0)</f>
        <v>Joaquin P</v>
      </c>
      <c r="C1158" s="8" t="str">
        <f>VLOOKUP(F1158,master2!$B$1:$C$24,2,0)</f>
        <v>REP &amp; MAINTENANCE SERVICES</v>
      </c>
      <c r="D1158" s="75">
        <v>2</v>
      </c>
      <c r="E1158" s="74" t="s">
        <v>56</v>
      </c>
      <c r="F1158" s="85" t="s">
        <v>143</v>
      </c>
      <c r="G1158" s="106">
        <v>2120.13</v>
      </c>
      <c r="H1158" s="84" t="s">
        <v>86</v>
      </c>
      <c r="I1158" s="75"/>
    </row>
    <row r="1159" spans="1:9" s="76" customFormat="1" ht="12" hidden="1" customHeight="1">
      <c r="A1159" s="8" t="str">
        <f>INDEX(master1!$A$10:$A$24,MATCH('KSB1 - Postings'!E1159,master1!$C$10:$C$24,0))</f>
        <v>HR</v>
      </c>
      <c r="B1159" s="9" t="str">
        <f>VLOOKUP(E1159,master1!$C$9:$E$24,3,0)</f>
        <v>Paula E</v>
      </c>
      <c r="C1159" s="8" t="str">
        <f>VLOOKUP(F1159,master2!$B$1:$C$24,2,0)</f>
        <v>RECRUITMENT EXPENSES</v>
      </c>
      <c r="D1159" s="75">
        <v>2</v>
      </c>
      <c r="E1159" s="82" t="s">
        <v>74</v>
      </c>
      <c r="F1159" s="85" t="s">
        <v>141</v>
      </c>
      <c r="G1159" s="106">
        <v>313.43</v>
      </c>
      <c r="H1159" s="84" t="s">
        <v>86</v>
      </c>
      <c r="I1159" s="75"/>
    </row>
    <row r="1160" spans="1:9" s="76" customFormat="1" ht="12" hidden="1" customHeight="1">
      <c r="A1160" s="8" t="str">
        <f>INDEX(master1!$A$10:$A$24,MATCH('KSB1 - Postings'!E1160,master1!$C$10:$C$24,0))</f>
        <v>MAINTE</v>
      </c>
      <c r="B1160" s="9" t="str">
        <f>VLOOKUP(E1160,master1!$C$9:$E$24,3,0)</f>
        <v>Joaquin P</v>
      </c>
      <c r="C1160" s="8" t="str">
        <f>VLOOKUP(F1160,master2!$B$1:$C$24,2,0)</f>
        <v>SPARE PARTS</v>
      </c>
      <c r="D1160" s="75">
        <v>2</v>
      </c>
      <c r="E1160" s="74" t="s">
        <v>55</v>
      </c>
      <c r="F1160" s="85" t="s">
        <v>136</v>
      </c>
      <c r="G1160" s="106">
        <v>54</v>
      </c>
      <c r="H1160" s="84" t="s">
        <v>86</v>
      </c>
      <c r="I1160" s="75"/>
    </row>
    <row r="1161" spans="1:9" s="76" customFormat="1" ht="12" hidden="1" customHeight="1">
      <c r="A1161" s="8" t="str">
        <f>INDEX(master1!$A$10:$A$24,MATCH('KSB1 - Postings'!E1161,master1!$C$10:$C$24,0))</f>
        <v>MAINTE</v>
      </c>
      <c r="B1161" s="9" t="str">
        <f>VLOOKUP(E1161,master1!$C$9:$E$24,3,0)</f>
        <v>Joaquin P</v>
      </c>
      <c r="C1161" s="8" t="str">
        <f>VLOOKUP(F1161,master2!$B$1:$C$24,2,0)</f>
        <v>SPARE PARTS</v>
      </c>
      <c r="D1161" s="75">
        <v>2</v>
      </c>
      <c r="E1161" s="74" t="s">
        <v>55</v>
      </c>
      <c r="F1161" s="85" t="s">
        <v>136</v>
      </c>
      <c r="G1161" s="106">
        <v>126.58</v>
      </c>
      <c r="H1161" s="84" t="s">
        <v>86</v>
      </c>
      <c r="I1161" s="75"/>
    </row>
    <row r="1162" spans="1:9" s="76" customFormat="1" ht="12" hidden="1" customHeight="1">
      <c r="A1162" s="8" t="str">
        <f>INDEX(master1!$A$10:$A$24,MATCH('KSB1 - Postings'!E1162,master1!$C$10:$C$24,0))</f>
        <v>HR</v>
      </c>
      <c r="B1162" s="9" t="str">
        <f>VLOOKUP(E1162,master1!$C$9:$E$24,3,0)</f>
        <v>Paula E</v>
      </c>
      <c r="C1162" s="8" t="str">
        <f>VLOOKUP(F1162,master2!$B$1:$C$24,2,0)</f>
        <v>RENT EXPENSES</v>
      </c>
      <c r="D1162" s="75">
        <v>2</v>
      </c>
      <c r="E1162" s="74" t="s">
        <v>74</v>
      </c>
      <c r="F1162" s="85" t="s">
        <v>142</v>
      </c>
      <c r="G1162" s="106">
        <v>1250</v>
      </c>
      <c r="H1162" s="84" t="s">
        <v>86</v>
      </c>
      <c r="I1162" s="75"/>
    </row>
    <row r="1163" spans="1:9" s="76" customFormat="1" ht="12" hidden="1" customHeight="1">
      <c r="A1163" s="8" t="str">
        <f>INDEX(master1!$A$10:$A$24,MATCH('KSB1 - Postings'!E1163,master1!$C$10:$C$24,0))</f>
        <v>HR</v>
      </c>
      <c r="B1163" s="9" t="str">
        <f>VLOOKUP(E1163,master1!$C$9:$E$24,3,0)</f>
        <v>Paula E</v>
      </c>
      <c r="C1163" s="8" t="str">
        <f>VLOOKUP(F1163,master2!$B$1:$C$24,2,0)</f>
        <v>RENT EXPENSES</v>
      </c>
      <c r="D1163" s="75">
        <v>2</v>
      </c>
      <c r="E1163" s="74" t="s">
        <v>74</v>
      </c>
      <c r="F1163" s="85" t="s">
        <v>142</v>
      </c>
      <c r="G1163" s="106">
        <v>350</v>
      </c>
      <c r="H1163" s="84" t="s">
        <v>86</v>
      </c>
      <c r="I1163" s="75"/>
    </row>
    <row r="1164" spans="1:9" s="76" customFormat="1" ht="12" hidden="1" customHeight="1">
      <c r="A1164" s="8" t="str">
        <f>INDEX(master1!$A$10:$A$24,MATCH('KSB1 - Postings'!E1164,master1!$C$10:$C$24,0))</f>
        <v>HR</v>
      </c>
      <c r="B1164" s="9" t="str">
        <f>VLOOKUP(E1164,master1!$C$9:$E$24,3,0)</f>
        <v>Paula E</v>
      </c>
      <c r="C1164" s="8" t="str">
        <f>VLOOKUP(F1164,master2!$B$1:$C$24,2,0)</f>
        <v>RENT EXPENSES</v>
      </c>
      <c r="D1164" s="75">
        <v>2</v>
      </c>
      <c r="E1164" s="74" t="s">
        <v>74</v>
      </c>
      <c r="F1164" s="85" t="s">
        <v>142</v>
      </c>
      <c r="G1164" s="106">
        <v>645.16</v>
      </c>
      <c r="H1164" s="84" t="s">
        <v>86</v>
      </c>
      <c r="I1164" s="75"/>
    </row>
    <row r="1165" spans="1:9" s="76" customFormat="1" ht="12" hidden="1" customHeight="1">
      <c r="A1165" s="8" t="str">
        <f>INDEX(master1!$A$10:$A$24,MATCH('KSB1 - Postings'!E1165,master1!$C$10:$C$24,0))</f>
        <v>HR</v>
      </c>
      <c r="B1165" s="9" t="str">
        <f>VLOOKUP(E1165,master1!$C$9:$E$24,3,0)</f>
        <v>Paula E</v>
      </c>
      <c r="C1165" s="8" t="str">
        <f>VLOOKUP(F1165,master2!$B$1:$C$24,2,0)</f>
        <v>RENT EXPENSES</v>
      </c>
      <c r="D1165" s="75">
        <v>2</v>
      </c>
      <c r="E1165" s="74" t="s">
        <v>74</v>
      </c>
      <c r="F1165" s="85" t="s">
        <v>142</v>
      </c>
      <c r="G1165" s="106">
        <v>180.64500000000001</v>
      </c>
      <c r="H1165" s="84" t="s">
        <v>86</v>
      </c>
      <c r="I1165" s="75"/>
    </row>
    <row r="1166" spans="1:9" s="76" customFormat="1" ht="12" hidden="1" customHeight="1">
      <c r="A1166" s="8" t="str">
        <f>INDEX(master1!$A$10:$A$24,MATCH('KSB1 - Postings'!E1166,master1!$C$10:$C$24,0))</f>
        <v>HR</v>
      </c>
      <c r="B1166" s="9" t="str">
        <f>VLOOKUP(E1166,master1!$C$9:$E$24,3,0)</f>
        <v>Paula E</v>
      </c>
      <c r="C1166" s="8" t="str">
        <f>VLOOKUP(F1166,master2!$B$1:$C$24,2,0)</f>
        <v>RENT EXPENSES</v>
      </c>
      <c r="D1166" s="75">
        <v>2</v>
      </c>
      <c r="E1166" s="74" t="s">
        <v>74</v>
      </c>
      <c r="F1166" s="85" t="s">
        <v>130</v>
      </c>
      <c r="G1166" s="106">
        <v>121.73</v>
      </c>
      <c r="H1166" s="84" t="s">
        <v>86</v>
      </c>
      <c r="I1166" s="75"/>
    </row>
    <row r="1167" spans="1:9" s="76" customFormat="1" ht="12" hidden="1" customHeight="1">
      <c r="A1167" s="8" t="str">
        <f>INDEX(master1!$A$10:$A$24,MATCH('KSB1 - Postings'!E1167,master1!$C$10:$C$24,0))</f>
        <v>HR</v>
      </c>
      <c r="B1167" s="9" t="str">
        <f>VLOOKUP(E1167,master1!$C$9:$E$24,3,0)</f>
        <v>Paula E</v>
      </c>
      <c r="C1167" s="8" t="str">
        <f>VLOOKUP(F1167,master2!$B$1:$C$24,2,0)</f>
        <v>RENT EXPENSES</v>
      </c>
      <c r="D1167" s="75">
        <v>2</v>
      </c>
      <c r="E1167" s="74" t="s">
        <v>74</v>
      </c>
      <c r="F1167" s="85" t="s">
        <v>130</v>
      </c>
      <c r="G1167" s="106">
        <v>608.79499999999996</v>
      </c>
      <c r="H1167" s="84" t="s">
        <v>86</v>
      </c>
      <c r="I1167" s="75"/>
    </row>
    <row r="1168" spans="1:9" s="76" customFormat="1" ht="12" hidden="1" customHeight="1">
      <c r="A1168" s="8" t="str">
        <f>INDEX(master1!$A$10:$A$24,MATCH('KSB1 - Postings'!E1168,master1!$C$10:$C$24,0))</f>
        <v>HR</v>
      </c>
      <c r="B1168" s="9" t="str">
        <f>VLOOKUP(E1168,master1!$C$9:$E$24,3,0)</f>
        <v>Paula E</v>
      </c>
      <c r="C1168" s="8" t="str">
        <f>VLOOKUP(F1168,master2!$B$1:$C$24,2,0)</f>
        <v>RENT EXPENSES</v>
      </c>
      <c r="D1168" s="75">
        <v>2</v>
      </c>
      <c r="E1168" s="74" t="s">
        <v>74</v>
      </c>
      <c r="F1168" s="85" t="s">
        <v>130</v>
      </c>
      <c r="G1168" s="106">
        <v>11.36</v>
      </c>
      <c r="H1168" s="84" t="s">
        <v>86</v>
      </c>
      <c r="I1168" s="75"/>
    </row>
    <row r="1169" spans="1:9" s="76" customFormat="1" ht="12" hidden="1" customHeight="1">
      <c r="A1169" s="8" t="str">
        <f>INDEX(master1!$A$10:$A$24,MATCH('KSB1 - Postings'!E1169,master1!$C$10:$C$24,0))</f>
        <v>HR</v>
      </c>
      <c r="B1169" s="9" t="str">
        <f>VLOOKUP(E1169,master1!$C$9:$E$24,3,0)</f>
        <v>Paula E</v>
      </c>
      <c r="C1169" s="8" t="str">
        <f>VLOOKUP(F1169,master2!$B$1:$C$24,2,0)</f>
        <v>PROTECTION EQUIPMENT</v>
      </c>
      <c r="D1169" s="75">
        <v>2</v>
      </c>
      <c r="E1169" s="74" t="s">
        <v>74</v>
      </c>
      <c r="F1169" s="85" t="s">
        <v>135</v>
      </c>
      <c r="G1169" s="106">
        <v>350</v>
      </c>
      <c r="H1169" s="84" t="s">
        <v>86</v>
      </c>
      <c r="I1169" s="75"/>
    </row>
    <row r="1170" spans="1:9" s="76" customFormat="1" ht="12" hidden="1" customHeight="1">
      <c r="A1170" s="8" t="str">
        <f>INDEX(master1!$A$10:$A$24,MATCH('KSB1 - Postings'!E1170,master1!$C$10:$C$24,0))</f>
        <v>HR</v>
      </c>
      <c r="B1170" s="9" t="str">
        <f>VLOOKUP(E1170,master1!$C$9:$E$24,3,0)</f>
        <v>Paula E</v>
      </c>
      <c r="C1170" s="8" t="str">
        <f>VLOOKUP(F1170,master2!$B$1:$C$24,2,0)</f>
        <v>PROTECTION EQUIPMENT</v>
      </c>
      <c r="D1170" s="75">
        <v>2</v>
      </c>
      <c r="E1170" s="74" t="s">
        <v>74</v>
      </c>
      <c r="F1170" s="85" t="s">
        <v>135</v>
      </c>
      <c r="G1170" s="106">
        <v>223.1</v>
      </c>
      <c r="H1170" s="84" t="s">
        <v>86</v>
      </c>
      <c r="I1170" s="75"/>
    </row>
    <row r="1171" spans="1:9" s="76" customFormat="1" ht="12" hidden="1" customHeight="1">
      <c r="A1171" s="8" t="str">
        <f>INDEX(master1!$A$10:$A$24,MATCH('KSB1 - Postings'!E1171,master1!$C$10:$C$24,0))</f>
        <v>QUALITY</v>
      </c>
      <c r="B1171" s="9" t="str">
        <f>VLOOKUP(E1171,master1!$C$9:$E$24,3,0)</f>
        <v>Jennifer A</v>
      </c>
      <c r="C1171" s="8" t="str">
        <f>VLOOKUP(F1171,master2!$B$1:$C$24,2,0)</f>
        <v>SPARE PARTS</v>
      </c>
      <c r="D1171" s="75">
        <v>2</v>
      </c>
      <c r="E1171" s="74" t="s">
        <v>73</v>
      </c>
      <c r="F1171" s="85" t="s">
        <v>137</v>
      </c>
      <c r="G1171" s="106">
        <v>285</v>
      </c>
      <c r="H1171" s="84" t="s">
        <v>86</v>
      </c>
      <c r="I1171" s="75"/>
    </row>
    <row r="1172" spans="1:9" s="76" customFormat="1" ht="12" hidden="1" customHeight="1">
      <c r="A1172" s="8" t="str">
        <f>INDEX(master1!$A$10:$A$24,MATCH('KSB1 - Postings'!E1172,master1!$C$10:$C$24,0))</f>
        <v>QUALITY</v>
      </c>
      <c r="B1172" s="9" t="str">
        <f>VLOOKUP(E1172,master1!$C$9:$E$24,3,0)</f>
        <v>Jennifer A</v>
      </c>
      <c r="C1172" s="8" t="str">
        <f>VLOOKUP(F1172,master2!$B$1:$C$24,2,0)</f>
        <v>OTHER EXTERNAL SERVICES</v>
      </c>
      <c r="D1172" s="75">
        <v>2</v>
      </c>
      <c r="E1172" s="74" t="s">
        <v>72</v>
      </c>
      <c r="F1172" s="85" t="s">
        <v>138</v>
      </c>
      <c r="G1172" s="106">
        <v>206.255</v>
      </c>
      <c r="H1172" s="84" t="s">
        <v>86</v>
      </c>
      <c r="I1172" s="75"/>
    </row>
    <row r="1173" spans="1:9" s="76" customFormat="1" ht="12" hidden="1" customHeight="1">
      <c r="A1173" s="8" t="str">
        <f>INDEX(master1!$A$10:$A$24,MATCH('KSB1 - Postings'!E1173,master1!$C$10:$C$24,0))</f>
        <v>QUALITY</v>
      </c>
      <c r="B1173" s="9" t="str">
        <f>VLOOKUP(E1173,master1!$C$9:$E$24,3,0)</f>
        <v>Jennifer A</v>
      </c>
      <c r="C1173" s="8" t="str">
        <f>VLOOKUP(F1173,master2!$B$1:$C$24,2,0)</f>
        <v>OTHER EXTERNAL SERVICES</v>
      </c>
      <c r="D1173" s="75">
        <v>2</v>
      </c>
      <c r="E1173" s="74" t="s">
        <v>72</v>
      </c>
      <c r="F1173" s="85" t="s">
        <v>138</v>
      </c>
      <c r="G1173" s="106">
        <v>248.25</v>
      </c>
      <c r="H1173" s="84" t="s">
        <v>86</v>
      </c>
      <c r="I1173" s="75"/>
    </row>
    <row r="1174" spans="1:9" s="76" customFormat="1" ht="12" hidden="1" customHeight="1">
      <c r="A1174" s="8" t="str">
        <f>INDEX(master1!$A$10:$A$24,MATCH('KSB1 - Postings'!E1174,master1!$C$10:$C$24,0))</f>
        <v>LOGISTICS</v>
      </c>
      <c r="B1174" s="9" t="str">
        <f>VLOOKUP(E1174,master1!$C$9:$E$24,3,0)</f>
        <v>María L</v>
      </c>
      <c r="C1174" s="8" t="str">
        <f>VLOOKUP(F1174,master2!$B$1:$C$24,2,0)</f>
        <v>RENT EXPENSES</v>
      </c>
      <c r="D1174" s="75">
        <v>2</v>
      </c>
      <c r="E1174" s="74" t="s">
        <v>68</v>
      </c>
      <c r="F1174" s="85" t="s">
        <v>142</v>
      </c>
      <c r="G1174" s="106">
        <v>68.41</v>
      </c>
      <c r="H1174" s="84" t="s">
        <v>86</v>
      </c>
      <c r="I1174" s="75"/>
    </row>
    <row r="1175" spans="1:9" s="76" customFormat="1" ht="12" hidden="1" customHeight="1">
      <c r="A1175" s="8" t="str">
        <f>INDEX(master1!$A$10:$A$24,MATCH('KSB1 - Postings'!E1175,master1!$C$10:$C$24,0))</f>
        <v>MAINTE</v>
      </c>
      <c r="B1175" s="9" t="str">
        <f>VLOOKUP(E1175,master1!$C$9:$E$24,3,0)</f>
        <v>Joaquin P</v>
      </c>
      <c r="C1175" s="8" t="str">
        <f>VLOOKUP(F1175,master2!$B$1:$C$24,2,0)</f>
        <v>SPARE PARTS</v>
      </c>
      <c r="D1175" s="75">
        <v>2</v>
      </c>
      <c r="E1175" s="74" t="s">
        <v>54</v>
      </c>
      <c r="F1175" s="85" t="s">
        <v>136</v>
      </c>
      <c r="G1175" s="106">
        <v>15.595000000000001</v>
      </c>
      <c r="H1175" s="84" t="s">
        <v>86</v>
      </c>
      <c r="I1175" s="75"/>
    </row>
    <row r="1176" spans="1:9" s="76" customFormat="1" ht="12" hidden="1" customHeight="1">
      <c r="A1176" s="8" t="str">
        <f>INDEX(master1!$A$10:$A$24,MATCH('KSB1 - Postings'!E1176,master1!$C$10:$C$24,0))</f>
        <v>MAINTE</v>
      </c>
      <c r="B1176" s="9" t="str">
        <f>VLOOKUP(E1176,master1!$C$9:$E$24,3,0)</f>
        <v>Joaquin P</v>
      </c>
      <c r="C1176" s="8" t="str">
        <f>VLOOKUP(F1176,master2!$B$1:$C$24,2,0)</f>
        <v>SPARE PARTS</v>
      </c>
      <c r="D1176" s="75">
        <v>2</v>
      </c>
      <c r="E1176" s="74" t="s">
        <v>54</v>
      </c>
      <c r="F1176" s="85" t="s">
        <v>136</v>
      </c>
      <c r="G1176" s="106">
        <v>13.98</v>
      </c>
      <c r="H1176" s="84" t="s">
        <v>86</v>
      </c>
      <c r="I1176" s="75"/>
    </row>
    <row r="1177" spans="1:9" s="76" customFormat="1" ht="12" hidden="1" customHeight="1">
      <c r="A1177" s="8" t="str">
        <f>INDEX(master1!$A$10:$A$24,MATCH('KSB1 - Postings'!E1177,master1!$C$10:$C$24,0))</f>
        <v>MAINTE</v>
      </c>
      <c r="B1177" s="9" t="str">
        <f>VLOOKUP(E1177,master1!$C$9:$E$24,3,0)</f>
        <v>Joaquin P</v>
      </c>
      <c r="C1177" s="8" t="str">
        <f>VLOOKUP(F1177,master2!$B$1:$C$24,2,0)</f>
        <v>SPARE PARTS</v>
      </c>
      <c r="D1177" s="75">
        <v>2</v>
      </c>
      <c r="E1177" s="74" t="s">
        <v>54</v>
      </c>
      <c r="F1177" s="85" t="s">
        <v>136</v>
      </c>
      <c r="G1177" s="106">
        <v>20.925000000000001</v>
      </c>
      <c r="H1177" s="84" t="s">
        <v>86</v>
      </c>
      <c r="I1177" s="75"/>
    </row>
    <row r="1178" spans="1:9" s="76" customFormat="1" ht="12" hidden="1" customHeight="1">
      <c r="A1178" s="8" t="str">
        <f>INDEX(master1!$A$10:$A$24,MATCH('KSB1 - Postings'!E1178,master1!$C$10:$C$24,0))</f>
        <v>MAINTE</v>
      </c>
      <c r="B1178" s="9" t="str">
        <f>VLOOKUP(E1178,master1!$C$9:$E$24,3,0)</f>
        <v>Joaquin P</v>
      </c>
      <c r="C1178" s="8" t="str">
        <f>VLOOKUP(F1178,master2!$B$1:$C$24,2,0)</f>
        <v>SPARE PARTS</v>
      </c>
      <c r="D1178" s="75">
        <v>2</v>
      </c>
      <c r="E1178" s="74" t="s">
        <v>56</v>
      </c>
      <c r="F1178" s="85" t="s">
        <v>136</v>
      </c>
      <c r="G1178" s="106">
        <v>71.7</v>
      </c>
      <c r="H1178" s="84" t="s">
        <v>86</v>
      </c>
      <c r="I1178" s="75"/>
    </row>
    <row r="1179" spans="1:9" s="76" customFormat="1" ht="12" hidden="1" customHeight="1">
      <c r="A1179" s="8" t="str">
        <f>INDEX(master1!$A$10:$A$24,MATCH('KSB1 - Postings'!E1179,master1!$C$10:$C$24,0))</f>
        <v>MAINTE</v>
      </c>
      <c r="B1179" s="9" t="str">
        <f>VLOOKUP(E1179,master1!$C$9:$E$24,3,0)</f>
        <v>Joaquin P</v>
      </c>
      <c r="C1179" s="8" t="str">
        <f>VLOOKUP(F1179,master2!$B$1:$C$24,2,0)</f>
        <v>SPARE PARTS</v>
      </c>
      <c r="D1179" s="75">
        <v>2</v>
      </c>
      <c r="E1179" s="74" t="s">
        <v>56</v>
      </c>
      <c r="F1179" s="85" t="s">
        <v>136</v>
      </c>
      <c r="G1179" s="106">
        <v>653.55499999999995</v>
      </c>
      <c r="H1179" s="84" t="s">
        <v>86</v>
      </c>
      <c r="I1179" s="75"/>
    </row>
    <row r="1180" spans="1:9" s="76" customFormat="1" ht="12" hidden="1" customHeight="1">
      <c r="A1180" s="8" t="str">
        <f>INDEX(master1!$A$10:$A$24,MATCH('KSB1 - Postings'!E1180,master1!$C$10:$C$24,0))</f>
        <v>MAINTE</v>
      </c>
      <c r="B1180" s="9" t="str">
        <f>VLOOKUP(E1180,master1!$C$9:$E$24,3,0)</f>
        <v>Joaquin P</v>
      </c>
      <c r="C1180" s="8" t="str">
        <f>VLOOKUP(F1180,master2!$B$1:$C$24,2,0)</f>
        <v>SPARE PARTS</v>
      </c>
      <c r="D1180" s="75">
        <v>2</v>
      </c>
      <c r="E1180" s="74" t="s">
        <v>56</v>
      </c>
      <c r="F1180" s="85" t="s">
        <v>136</v>
      </c>
      <c r="G1180" s="106">
        <v>11.47</v>
      </c>
      <c r="H1180" s="84" t="s">
        <v>86</v>
      </c>
      <c r="I1180" s="75"/>
    </row>
    <row r="1181" spans="1:9" s="76" customFormat="1" ht="12" hidden="1" customHeight="1">
      <c r="A1181" s="8" t="str">
        <f>INDEX(master1!$A$10:$A$24,MATCH('KSB1 - Postings'!E1181,master1!$C$10:$C$24,0))</f>
        <v>MAINTE</v>
      </c>
      <c r="B1181" s="9" t="str">
        <f>VLOOKUP(E1181,master1!$C$9:$E$24,3,0)</f>
        <v>Joaquin P</v>
      </c>
      <c r="C1181" s="8" t="str">
        <f>VLOOKUP(F1181,master2!$B$1:$C$24,2,0)</f>
        <v>SPARE PARTS</v>
      </c>
      <c r="D1181" s="75">
        <v>2</v>
      </c>
      <c r="E1181" s="74" t="s">
        <v>56</v>
      </c>
      <c r="F1181" s="85" t="s">
        <v>136</v>
      </c>
      <c r="G1181" s="106">
        <v>49.63</v>
      </c>
      <c r="H1181" s="84" t="s">
        <v>86</v>
      </c>
      <c r="I1181" s="75"/>
    </row>
    <row r="1182" spans="1:9" s="76" customFormat="1" ht="12" hidden="1" customHeight="1">
      <c r="A1182" s="8" t="str">
        <f>INDEX(master1!$A$10:$A$24,MATCH('KSB1 - Postings'!E1182,master1!$C$10:$C$24,0))</f>
        <v>MAINTE</v>
      </c>
      <c r="B1182" s="9" t="str">
        <f>VLOOKUP(E1182,master1!$C$9:$E$24,3,0)</f>
        <v>Joaquin P</v>
      </c>
      <c r="C1182" s="8" t="str">
        <f>VLOOKUP(F1182,master2!$B$1:$C$24,2,0)</f>
        <v>SPARE PARTS</v>
      </c>
      <c r="D1182" s="75">
        <v>2</v>
      </c>
      <c r="E1182" s="74" t="s">
        <v>56</v>
      </c>
      <c r="F1182" s="85" t="s">
        <v>136</v>
      </c>
      <c r="G1182" s="106">
        <v>39.6</v>
      </c>
      <c r="H1182" s="84" t="s">
        <v>86</v>
      </c>
      <c r="I1182" s="75"/>
    </row>
    <row r="1183" spans="1:9" s="76" customFormat="1" ht="12" hidden="1" customHeight="1">
      <c r="A1183" s="8" t="str">
        <f>INDEX(master1!$A$10:$A$24,MATCH('KSB1 - Postings'!E1183,master1!$C$10:$C$24,0))</f>
        <v>MAINTE</v>
      </c>
      <c r="B1183" s="9" t="str">
        <f>VLOOKUP(E1183,master1!$C$9:$E$24,3,0)</f>
        <v>Joaquin P</v>
      </c>
      <c r="C1183" s="8" t="str">
        <f>VLOOKUP(F1183,master2!$B$1:$C$24,2,0)</f>
        <v>SPARE PARTS</v>
      </c>
      <c r="D1183" s="75">
        <v>2</v>
      </c>
      <c r="E1183" s="74" t="s">
        <v>56</v>
      </c>
      <c r="F1183" s="85" t="s">
        <v>136</v>
      </c>
      <c r="G1183" s="106">
        <v>18.91</v>
      </c>
      <c r="H1183" s="84" t="s">
        <v>86</v>
      </c>
      <c r="I1183" s="75"/>
    </row>
    <row r="1184" spans="1:9" s="76" customFormat="1" ht="12" hidden="1" customHeight="1">
      <c r="A1184" s="8" t="str">
        <f>INDEX(master1!$A$10:$A$24,MATCH('KSB1 - Postings'!E1184,master1!$C$10:$C$24,0))</f>
        <v>MAINTE</v>
      </c>
      <c r="B1184" s="9" t="str">
        <f>VLOOKUP(E1184,master1!$C$9:$E$24,3,0)</f>
        <v>Joaquin P</v>
      </c>
      <c r="C1184" s="8" t="str">
        <f>VLOOKUP(F1184,master2!$B$1:$C$24,2,0)</f>
        <v>SPARE PARTS</v>
      </c>
      <c r="D1184" s="75">
        <v>2</v>
      </c>
      <c r="E1184" s="74" t="s">
        <v>56</v>
      </c>
      <c r="F1184" s="85" t="s">
        <v>136</v>
      </c>
      <c r="G1184" s="106">
        <v>63.64</v>
      </c>
      <c r="H1184" s="84" t="s">
        <v>86</v>
      </c>
      <c r="I1184" s="75"/>
    </row>
    <row r="1185" spans="1:9" s="76" customFormat="1" ht="12" hidden="1" customHeight="1">
      <c r="A1185" s="8" t="str">
        <f>INDEX(master1!$A$10:$A$24,MATCH('KSB1 - Postings'!E1185,master1!$C$10:$C$24,0))</f>
        <v>MAINTE</v>
      </c>
      <c r="B1185" s="9" t="str">
        <f>VLOOKUP(E1185,master1!$C$9:$E$24,3,0)</f>
        <v>Joaquin P</v>
      </c>
      <c r="C1185" s="8" t="str">
        <f>VLOOKUP(F1185,master2!$B$1:$C$24,2,0)</f>
        <v>SPARE PARTS</v>
      </c>
      <c r="D1185" s="75">
        <v>2</v>
      </c>
      <c r="E1185" s="74" t="s">
        <v>56</v>
      </c>
      <c r="F1185" s="85" t="s">
        <v>136</v>
      </c>
      <c r="G1185" s="106">
        <v>34.414999999999999</v>
      </c>
      <c r="H1185" s="84" t="s">
        <v>86</v>
      </c>
      <c r="I1185" s="75"/>
    </row>
    <row r="1186" spans="1:9" s="76" customFormat="1" ht="12" hidden="1" customHeight="1">
      <c r="A1186" s="8" t="str">
        <f>INDEX(master1!$A$10:$A$24,MATCH('KSB1 - Postings'!E1186,master1!$C$10:$C$24,0))</f>
        <v>MAINTE</v>
      </c>
      <c r="B1186" s="9" t="str">
        <f>VLOOKUP(E1186,master1!$C$9:$E$24,3,0)</f>
        <v>Joaquin P</v>
      </c>
      <c r="C1186" s="8" t="str">
        <f>VLOOKUP(F1186,master2!$B$1:$C$24,2,0)</f>
        <v>SPARE PARTS</v>
      </c>
      <c r="D1186" s="75">
        <v>2</v>
      </c>
      <c r="E1186" s="74" t="s">
        <v>56</v>
      </c>
      <c r="F1186" s="85" t="s">
        <v>136</v>
      </c>
      <c r="G1186" s="106">
        <v>33.44</v>
      </c>
      <c r="H1186" s="84" t="s">
        <v>86</v>
      </c>
      <c r="I1186" s="75"/>
    </row>
    <row r="1187" spans="1:9" s="76" customFormat="1" ht="12" hidden="1" customHeight="1">
      <c r="A1187" s="8" t="str">
        <f>INDEX(master1!$A$10:$A$24,MATCH('KSB1 - Postings'!E1187,master1!$C$10:$C$24,0))</f>
        <v>MAINTE</v>
      </c>
      <c r="B1187" s="9" t="str">
        <f>VLOOKUP(E1187,master1!$C$9:$E$24,3,0)</f>
        <v>Joaquin P</v>
      </c>
      <c r="C1187" s="8" t="str">
        <f>VLOOKUP(F1187,master2!$B$1:$C$24,2,0)</f>
        <v>SPARE PARTS</v>
      </c>
      <c r="D1187" s="75">
        <v>2</v>
      </c>
      <c r="E1187" s="74" t="s">
        <v>56</v>
      </c>
      <c r="F1187" s="85" t="s">
        <v>136</v>
      </c>
      <c r="G1187" s="106">
        <v>74.34</v>
      </c>
      <c r="H1187" s="84" t="s">
        <v>86</v>
      </c>
      <c r="I1187" s="75"/>
    </row>
    <row r="1188" spans="1:9" s="76" customFormat="1" ht="12" hidden="1" customHeight="1">
      <c r="A1188" s="8" t="str">
        <f>INDEX(master1!$A$10:$A$24,MATCH('KSB1 - Postings'!E1188,master1!$C$10:$C$24,0))</f>
        <v>MAINTE</v>
      </c>
      <c r="B1188" s="9" t="str">
        <f>VLOOKUP(E1188,master1!$C$9:$E$24,3,0)</f>
        <v>Joaquin P</v>
      </c>
      <c r="C1188" s="8" t="str">
        <f>VLOOKUP(F1188,master2!$B$1:$C$24,2,0)</f>
        <v>SPARE PARTS</v>
      </c>
      <c r="D1188" s="75">
        <v>2</v>
      </c>
      <c r="E1188" s="74" t="s">
        <v>56</v>
      </c>
      <c r="F1188" s="85" t="s">
        <v>136</v>
      </c>
      <c r="G1188" s="106">
        <v>101</v>
      </c>
      <c r="H1188" s="84" t="s">
        <v>86</v>
      </c>
      <c r="I1188" s="75"/>
    </row>
    <row r="1189" spans="1:9" s="76" customFormat="1" ht="12" hidden="1" customHeight="1">
      <c r="A1189" s="8" t="str">
        <f>INDEX(master1!$A$10:$A$24,MATCH('KSB1 - Postings'!E1189,master1!$C$10:$C$24,0))</f>
        <v>MAINTE</v>
      </c>
      <c r="B1189" s="9" t="str">
        <f>VLOOKUP(E1189,master1!$C$9:$E$24,3,0)</f>
        <v>Joaquin P</v>
      </c>
      <c r="C1189" s="8" t="str">
        <f>VLOOKUP(F1189,master2!$B$1:$C$24,2,0)</f>
        <v>SPARE PARTS</v>
      </c>
      <c r="D1189" s="75">
        <v>2</v>
      </c>
      <c r="E1189" s="74" t="s">
        <v>56</v>
      </c>
      <c r="F1189" s="85" t="s">
        <v>136</v>
      </c>
      <c r="G1189" s="106">
        <v>64.484999999999999</v>
      </c>
      <c r="H1189" s="84" t="s">
        <v>86</v>
      </c>
      <c r="I1189" s="75"/>
    </row>
    <row r="1190" spans="1:9" s="76" customFormat="1" ht="12" hidden="1" customHeight="1">
      <c r="A1190" s="8" t="str">
        <f>INDEX(master1!$A$10:$A$24,MATCH('KSB1 - Postings'!E1190,master1!$C$10:$C$24,0))</f>
        <v>MAINTE</v>
      </c>
      <c r="B1190" s="9" t="str">
        <f>VLOOKUP(E1190,master1!$C$9:$E$24,3,0)</f>
        <v>Joaquin P</v>
      </c>
      <c r="C1190" s="8" t="str">
        <f>VLOOKUP(F1190,master2!$B$1:$C$24,2,0)</f>
        <v>SPARE PARTS</v>
      </c>
      <c r="D1190" s="75">
        <v>2</v>
      </c>
      <c r="E1190" s="74" t="s">
        <v>56</v>
      </c>
      <c r="F1190" s="85" t="s">
        <v>136</v>
      </c>
      <c r="G1190" s="106">
        <v>130.21</v>
      </c>
      <c r="H1190" s="84" t="s">
        <v>86</v>
      </c>
      <c r="I1190" s="75"/>
    </row>
    <row r="1191" spans="1:9" s="76" customFormat="1" ht="12" hidden="1" customHeight="1">
      <c r="A1191" s="8" t="str">
        <f>INDEX(master1!$A$10:$A$24,MATCH('KSB1 - Postings'!E1191,master1!$C$10:$C$24,0))</f>
        <v>MAINTE</v>
      </c>
      <c r="B1191" s="9" t="str">
        <f>VLOOKUP(E1191,master1!$C$9:$E$24,3,0)</f>
        <v>Joaquin P</v>
      </c>
      <c r="C1191" s="8" t="str">
        <f>VLOOKUP(F1191,master2!$B$1:$C$24,2,0)</f>
        <v>SPARE PARTS</v>
      </c>
      <c r="D1191" s="75">
        <v>2</v>
      </c>
      <c r="E1191" s="74" t="s">
        <v>56</v>
      </c>
      <c r="F1191" s="85" t="s">
        <v>136</v>
      </c>
      <c r="G1191" s="106">
        <v>70.8</v>
      </c>
      <c r="H1191" s="84" t="s">
        <v>86</v>
      </c>
      <c r="I1191" s="75"/>
    </row>
    <row r="1192" spans="1:9" s="76" customFormat="1" ht="12" hidden="1" customHeight="1">
      <c r="A1192" s="8" t="str">
        <f>INDEX(master1!$A$10:$A$24,MATCH('KSB1 - Postings'!E1192,master1!$C$10:$C$24,0))</f>
        <v>MAINTE</v>
      </c>
      <c r="B1192" s="9" t="str">
        <f>VLOOKUP(E1192,master1!$C$9:$E$24,3,0)</f>
        <v>Joaquin P</v>
      </c>
      <c r="C1192" s="8" t="str">
        <f>VLOOKUP(F1192,master2!$B$1:$C$24,2,0)</f>
        <v>SPARE PARTS</v>
      </c>
      <c r="D1192" s="75">
        <v>2</v>
      </c>
      <c r="E1192" s="74" t="s">
        <v>54</v>
      </c>
      <c r="F1192" s="85" t="s">
        <v>136</v>
      </c>
      <c r="G1192" s="106">
        <v>71</v>
      </c>
      <c r="H1192" s="84" t="s">
        <v>86</v>
      </c>
      <c r="I1192" s="75"/>
    </row>
    <row r="1193" spans="1:9" s="76" customFormat="1" ht="12" hidden="1" customHeight="1">
      <c r="A1193" s="8" t="str">
        <f>INDEX(master1!$A$10:$A$24,MATCH('KSB1 - Postings'!E1193,master1!$C$10:$C$24,0))</f>
        <v>MAINTE</v>
      </c>
      <c r="B1193" s="9" t="str">
        <f>VLOOKUP(E1193,master1!$C$9:$E$24,3,0)</f>
        <v>Joaquin P</v>
      </c>
      <c r="C1193" s="8" t="str">
        <f>VLOOKUP(F1193,master2!$B$1:$C$24,2,0)</f>
        <v>SPARE PARTS</v>
      </c>
      <c r="D1193" s="75">
        <v>2</v>
      </c>
      <c r="E1193" s="74" t="s">
        <v>55</v>
      </c>
      <c r="F1193" s="85" t="s">
        <v>136</v>
      </c>
      <c r="G1193" s="106">
        <v>101.25</v>
      </c>
      <c r="H1193" s="84" t="s">
        <v>86</v>
      </c>
      <c r="I1193" s="75"/>
    </row>
    <row r="1194" spans="1:9" s="76" customFormat="1" ht="12" hidden="1" customHeight="1">
      <c r="A1194" s="8" t="str">
        <f>INDEX(master1!$A$10:$A$24,MATCH('KSB1 - Postings'!E1194,master1!$C$10:$C$24,0))</f>
        <v>MAINTE</v>
      </c>
      <c r="B1194" s="9" t="str">
        <f>VLOOKUP(E1194,master1!$C$9:$E$24,3,0)</f>
        <v>Joaquin P</v>
      </c>
      <c r="C1194" s="8" t="str">
        <f>VLOOKUP(F1194,master2!$B$1:$C$24,2,0)</f>
        <v>SPARE PARTS</v>
      </c>
      <c r="D1194" s="75">
        <v>2</v>
      </c>
      <c r="E1194" s="74" t="s">
        <v>55</v>
      </c>
      <c r="F1194" s="85" t="s">
        <v>136</v>
      </c>
      <c r="G1194" s="106">
        <v>225.69</v>
      </c>
      <c r="H1194" s="84" t="s">
        <v>86</v>
      </c>
      <c r="I1194" s="75"/>
    </row>
    <row r="1195" spans="1:9" s="76" customFormat="1" ht="12" hidden="1" customHeight="1">
      <c r="A1195" s="8" t="str">
        <f>INDEX(master1!$A$10:$A$24,MATCH('KSB1 - Postings'!E1195,master1!$C$10:$C$24,0))</f>
        <v>MAINTE</v>
      </c>
      <c r="B1195" s="9" t="str">
        <f>VLOOKUP(E1195,master1!$C$9:$E$24,3,0)</f>
        <v>Joaquin P</v>
      </c>
      <c r="C1195" s="8" t="str">
        <f>VLOOKUP(F1195,master2!$B$1:$C$24,2,0)</f>
        <v>SPARE PARTS</v>
      </c>
      <c r="D1195" s="75">
        <v>2</v>
      </c>
      <c r="E1195" s="74" t="s">
        <v>55</v>
      </c>
      <c r="F1195" s="85" t="s">
        <v>136</v>
      </c>
      <c r="G1195" s="106">
        <v>18.45</v>
      </c>
      <c r="H1195" s="84" t="s">
        <v>86</v>
      </c>
      <c r="I1195" s="75"/>
    </row>
    <row r="1196" spans="1:9" s="76" customFormat="1" ht="12" hidden="1" customHeight="1">
      <c r="A1196" s="8" t="str">
        <f>INDEX(master1!$A$10:$A$24,MATCH('KSB1 - Postings'!E1196,master1!$C$10:$C$24,0))</f>
        <v>MAINTE</v>
      </c>
      <c r="B1196" s="9" t="str">
        <f>VLOOKUP(E1196,master1!$C$9:$E$24,3,0)</f>
        <v>Joaquin P</v>
      </c>
      <c r="C1196" s="8" t="str">
        <f>VLOOKUP(F1196,master2!$B$1:$C$24,2,0)</f>
        <v>SPARE PARTS</v>
      </c>
      <c r="D1196" s="75">
        <v>2</v>
      </c>
      <c r="E1196" s="74" t="s">
        <v>55</v>
      </c>
      <c r="F1196" s="85" t="s">
        <v>136</v>
      </c>
      <c r="G1196" s="106">
        <v>80.650000000000006</v>
      </c>
      <c r="H1196" s="84" t="s">
        <v>86</v>
      </c>
      <c r="I1196" s="75"/>
    </row>
    <row r="1197" spans="1:9" s="76" customFormat="1" ht="12" hidden="1" customHeight="1">
      <c r="A1197" s="8" t="str">
        <f>INDEX(master1!$A$10:$A$24,MATCH('KSB1 - Postings'!E1197,master1!$C$10:$C$24,0))</f>
        <v>MAINTE</v>
      </c>
      <c r="B1197" s="9" t="str">
        <f>VLOOKUP(E1197,master1!$C$9:$E$24,3,0)</f>
        <v>Joaquin P</v>
      </c>
      <c r="C1197" s="8" t="str">
        <f>VLOOKUP(F1197,master2!$B$1:$C$24,2,0)</f>
        <v>SPARE PARTS</v>
      </c>
      <c r="D1197" s="75">
        <v>2</v>
      </c>
      <c r="E1197" s="74" t="s">
        <v>55</v>
      </c>
      <c r="F1197" s="85" t="s">
        <v>136</v>
      </c>
      <c r="G1197" s="106">
        <v>85.84</v>
      </c>
      <c r="H1197" s="84" t="s">
        <v>86</v>
      </c>
      <c r="I1197" s="75"/>
    </row>
    <row r="1198" spans="1:9" s="76" customFormat="1" ht="12" hidden="1" customHeight="1">
      <c r="A1198" s="8" t="str">
        <f>INDEX(master1!$A$10:$A$24,MATCH('KSB1 - Postings'!E1198,master1!$C$10:$C$24,0))</f>
        <v>MAINTE</v>
      </c>
      <c r="B1198" s="9" t="str">
        <f>VLOOKUP(E1198,master1!$C$9:$E$24,3,0)</f>
        <v>Joaquin P</v>
      </c>
      <c r="C1198" s="8" t="str">
        <f>VLOOKUP(F1198,master2!$B$1:$C$24,2,0)</f>
        <v>SPARE PARTS</v>
      </c>
      <c r="D1198" s="75">
        <v>2</v>
      </c>
      <c r="E1198" s="74" t="s">
        <v>55</v>
      </c>
      <c r="F1198" s="85" t="s">
        <v>136</v>
      </c>
      <c r="G1198" s="106">
        <v>116.64</v>
      </c>
      <c r="H1198" s="84" t="s">
        <v>86</v>
      </c>
      <c r="I1198" s="75"/>
    </row>
    <row r="1199" spans="1:9" s="76" customFormat="1" ht="12" hidden="1" customHeight="1">
      <c r="A1199" s="8" t="str">
        <f>INDEX(master1!$A$10:$A$24,MATCH('KSB1 - Postings'!E1199,master1!$C$10:$C$24,0))</f>
        <v>MAINTE</v>
      </c>
      <c r="B1199" s="9" t="str">
        <f>VLOOKUP(E1199,master1!$C$9:$E$24,3,0)</f>
        <v>Joaquin P</v>
      </c>
      <c r="C1199" s="8" t="str">
        <f>VLOOKUP(F1199,master2!$B$1:$C$24,2,0)</f>
        <v>SPARE PARTS</v>
      </c>
      <c r="D1199" s="75">
        <v>2</v>
      </c>
      <c r="E1199" s="74" t="s">
        <v>55</v>
      </c>
      <c r="F1199" s="85" t="s">
        <v>136</v>
      </c>
      <c r="G1199" s="106">
        <v>21.02</v>
      </c>
      <c r="H1199" s="84" t="s">
        <v>86</v>
      </c>
      <c r="I1199" s="75"/>
    </row>
    <row r="1200" spans="1:9" s="76" customFormat="1" ht="12" hidden="1" customHeight="1">
      <c r="A1200" s="8" t="str">
        <f>INDEX(master1!$A$10:$A$24,MATCH('KSB1 - Postings'!E1200,master1!$C$10:$C$24,0))</f>
        <v>MAINTE</v>
      </c>
      <c r="B1200" s="9" t="str">
        <f>VLOOKUP(E1200,master1!$C$9:$E$24,3,0)</f>
        <v>Joaquin P</v>
      </c>
      <c r="C1200" s="8" t="str">
        <f>VLOOKUP(F1200,master2!$B$1:$C$24,2,0)</f>
        <v>SPARE PARTS</v>
      </c>
      <c r="D1200" s="75">
        <v>2</v>
      </c>
      <c r="E1200" s="74" t="s">
        <v>55</v>
      </c>
      <c r="F1200" s="85" t="s">
        <v>136</v>
      </c>
      <c r="G1200" s="106">
        <v>196.04499999999999</v>
      </c>
      <c r="H1200" s="84" t="s">
        <v>86</v>
      </c>
      <c r="I1200" s="75"/>
    </row>
    <row r="1201" spans="1:9" s="76" customFormat="1" ht="12" hidden="1" customHeight="1">
      <c r="A1201" s="8" t="str">
        <f>INDEX(master1!$A$10:$A$24,MATCH('KSB1 - Postings'!E1201,master1!$C$10:$C$24,0))</f>
        <v>MAINTE</v>
      </c>
      <c r="B1201" s="9" t="str">
        <f>VLOOKUP(E1201,master1!$C$9:$E$24,3,0)</f>
        <v>Joaquin P</v>
      </c>
      <c r="C1201" s="8" t="str">
        <f>VLOOKUP(F1201,master2!$B$1:$C$24,2,0)</f>
        <v>SPARE PARTS</v>
      </c>
      <c r="D1201" s="75">
        <v>2</v>
      </c>
      <c r="E1201" s="74" t="s">
        <v>55</v>
      </c>
      <c r="F1201" s="85" t="s">
        <v>136</v>
      </c>
      <c r="G1201" s="106">
        <v>216.5</v>
      </c>
      <c r="H1201" s="84" t="s">
        <v>86</v>
      </c>
      <c r="I1201" s="75"/>
    </row>
    <row r="1202" spans="1:9" s="76" customFormat="1" ht="12" hidden="1" customHeight="1">
      <c r="A1202" s="8" t="str">
        <f>INDEX(master1!$A$10:$A$24,MATCH('KSB1 - Postings'!E1202,master1!$C$10:$C$24,0))</f>
        <v>HR</v>
      </c>
      <c r="B1202" s="9" t="str">
        <f>VLOOKUP(E1202,master1!$C$9:$E$24,3,0)</f>
        <v>Paula E</v>
      </c>
      <c r="C1202" s="8" t="str">
        <f>VLOOKUP(F1202,master2!$B$1:$C$24,2,0)</f>
        <v>RENT EXPENSES</v>
      </c>
      <c r="D1202" s="75">
        <v>2</v>
      </c>
      <c r="E1202" s="74" t="s">
        <v>74</v>
      </c>
      <c r="F1202" s="85" t="s">
        <v>142</v>
      </c>
      <c r="G1202" s="106">
        <v>1600</v>
      </c>
      <c r="H1202" s="84" t="s">
        <v>86</v>
      </c>
      <c r="I1202" s="75"/>
    </row>
    <row r="1203" spans="1:9" s="76" customFormat="1" ht="12" hidden="1" customHeight="1">
      <c r="A1203" s="8" t="str">
        <f>INDEX(master1!$A$10:$A$24,MATCH('KSB1 - Postings'!E1203,master1!$C$10:$C$24,0))</f>
        <v>HR</v>
      </c>
      <c r="B1203" s="9" t="str">
        <f>VLOOKUP(E1203,master1!$C$9:$E$24,3,0)</f>
        <v>Paula E</v>
      </c>
      <c r="C1203" s="8" t="str">
        <f>VLOOKUP(F1203,master2!$B$1:$C$24,2,0)</f>
        <v>RENT EXPENSES</v>
      </c>
      <c r="D1203" s="75">
        <v>2</v>
      </c>
      <c r="E1203" s="74" t="s">
        <v>74</v>
      </c>
      <c r="F1203" s="85" t="s">
        <v>142</v>
      </c>
      <c r="G1203" s="106">
        <v>250</v>
      </c>
      <c r="H1203" s="84" t="s">
        <v>86</v>
      </c>
      <c r="I1203" s="75"/>
    </row>
    <row r="1204" spans="1:9" s="76" customFormat="1" ht="12" hidden="1" customHeight="1">
      <c r="A1204" s="8" t="str">
        <f>INDEX(master1!$A$10:$A$24,MATCH('KSB1 - Postings'!E1204,master1!$C$10:$C$24,0))</f>
        <v>HR</v>
      </c>
      <c r="B1204" s="9" t="str">
        <f>VLOOKUP(E1204,master1!$C$9:$E$24,3,0)</f>
        <v>Paula E</v>
      </c>
      <c r="C1204" s="8" t="str">
        <f>VLOOKUP(F1204,master2!$B$1:$C$24,2,0)</f>
        <v>OTHER EXTERNAL SERVICES</v>
      </c>
      <c r="D1204" s="75">
        <v>2</v>
      </c>
      <c r="E1204" s="74" t="s">
        <v>74</v>
      </c>
      <c r="F1204" s="85" t="s">
        <v>150</v>
      </c>
      <c r="G1204" s="106">
        <v>400</v>
      </c>
      <c r="H1204" s="84" t="s">
        <v>86</v>
      </c>
      <c r="I1204" s="75"/>
    </row>
    <row r="1205" spans="1:9" s="76" customFormat="1" ht="12" hidden="1" customHeight="1">
      <c r="A1205" s="8" t="str">
        <f>INDEX(master1!$A$10:$A$24,MATCH('KSB1 - Postings'!E1205,master1!$C$10:$C$24,0))</f>
        <v>HR</v>
      </c>
      <c r="B1205" s="9" t="str">
        <f>VLOOKUP(E1205,master1!$C$9:$E$24,3,0)</f>
        <v>Paula E</v>
      </c>
      <c r="C1205" s="8" t="str">
        <f>VLOOKUP(F1205,master2!$B$1:$C$24,2,0)</f>
        <v>RECRUITMENT EXPENSES</v>
      </c>
      <c r="D1205" s="75">
        <v>2</v>
      </c>
      <c r="E1205" s="74" t="s">
        <v>74</v>
      </c>
      <c r="F1205" s="85" t="s">
        <v>141</v>
      </c>
      <c r="G1205" s="106">
        <v>4356</v>
      </c>
      <c r="H1205" s="84" t="s">
        <v>86</v>
      </c>
      <c r="I1205" s="75"/>
    </row>
    <row r="1206" spans="1:9" s="76" customFormat="1" ht="12" hidden="1" customHeight="1">
      <c r="A1206" s="8" t="str">
        <f>INDEX(master1!$A$10:$A$24,MATCH('KSB1 - Postings'!E1206,master1!$C$10:$C$24,0))</f>
        <v>QUALITY</v>
      </c>
      <c r="B1206" s="9" t="str">
        <f>VLOOKUP(E1206,master1!$C$9:$E$24,3,0)</f>
        <v>Jennifer A</v>
      </c>
      <c r="C1206" s="8" t="str">
        <f>VLOOKUP(F1206,master2!$B$1:$C$24,2,0)</f>
        <v>SPARE PARTS</v>
      </c>
      <c r="D1206" s="75">
        <v>2</v>
      </c>
      <c r="E1206" s="74" t="s">
        <v>73</v>
      </c>
      <c r="F1206" s="85" t="s">
        <v>136</v>
      </c>
      <c r="G1206" s="106">
        <v>545.36</v>
      </c>
      <c r="H1206" s="84" t="s">
        <v>86</v>
      </c>
      <c r="I1206" s="75"/>
    </row>
    <row r="1207" spans="1:9" s="76" customFormat="1" ht="12" hidden="1" customHeight="1">
      <c r="A1207" s="8" t="str">
        <f>INDEX(master1!$A$10:$A$24,MATCH('KSB1 - Postings'!E1207,master1!$C$10:$C$24,0))</f>
        <v>MAINTE</v>
      </c>
      <c r="B1207" s="9" t="str">
        <f>VLOOKUP(E1207,master1!$C$9:$E$24,3,0)</f>
        <v>Joaquin P</v>
      </c>
      <c r="C1207" s="8" t="str">
        <f>VLOOKUP(F1207,master2!$B$1:$C$24,2,0)</f>
        <v>SPARE PARTS</v>
      </c>
      <c r="D1207" s="75">
        <v>2</v>
      </c>
      <c r="E1207" s="74" t="s">
        <v>54</v>
      </c>
      <c r="F1207" s="85" t="s">
        <v>136</v>
      </c>
      <c r="G1207" s="106">
        <v>376.63</v>
      </c>
      <c r="H1207" s="84" t="s">
        <v>86</v>
      </c>
      <c r="I1207" s="75"/>
    </row>
    <row r="1208" spans="1:9" s="76" customFormat="1" ht="12" hidden="1" customHeight="1">
      <c r="A1208" s="8" t="str">
        <f>INDEX(master1!$A$10:$A$24,MATCH('KSB1 - Postings'!E1208,master1!$C$10:$C$24,0))</f>
        <v>MAINTE</v>
      </c>
      <c r="B1208" s="9" t="str">
        <f>VLOOKUP(E1208,master1!$C$9:$E$24,3,0)</f>
        <v>Joaquin P</v>
      </c>
      <c r="C1208" s="8" t="str">
        <f>VLOOKUP(F1208,master2!$B$1:$C$24,2,0)</f>
        <v>SPARE PARTS</v>
      </c>
      <c r="D1208" s="75">
        <v>2</v>
      </c>
      <c r="E1208" s="74" t="s">
        <v>54</v>
      </c>
      <c r="F1208" s="85" t="s">
        <v>136</v>
      </c>
      <c r="G1208" s="106">
        <v>337.5</v>
      </c>
      <c r="H1208" s="84" t="s">
        <v>86</v>
      </c>
      <c r="I1208" s="75"/>
    </row>
    <row r="1209" spans="1:9" s="76" customFormat="1" ht="12" hidden="1" customHeight="1">
      <c r="A1209" s="8" t="str">
        <f>INDEX(master1!$A$10:$A$24,MATCH('KSB1 - Postings'!E1209,master1!$C$10:$C$24,0))</f>
        <v>MAINTE</v>
      </c>
      <c r="B1209" s="9" t="str">
        <f>VLOOKUP(E1209,master1!$C$9:$E$24,3,0)</f>
        <v>Joaquin P</v>
      </c>
      <c r="C1209" s="8" t="str">
        <f>VLOOKUP(F1209,master2!$B$1:$C$24,2,0)</f>
        <v>SPARE PARTS</v>
      </c>
      <c r="D1209" s="75">
        <v>2</v>
      </c>
      <c r="E1209" s="74" t="s">
        <v>54</v>
      </c>
      <c r="F1209" s="85" t="s">
        <v>136</v>
      </c>
      <c r="G1209" s="106">
        <v>11.45</v>
      </c>
      <c r="H1209" s="84" t="s">
        <v>86</v>
      </c>
      <c r="I1209" s="75"/>
    </row>
    <row r="1210" spans="1:9" s="76" customFormat="1" ht="12" hidden="1" customHeight="1">
      <c r="A1210" s="8" t="str">
        <f>INDEX(master1!$A$10:$A$24,MATCH('KSB1 - Postings'!E1210,master1!$C$10:$C$24,0))</f>
        <v>MAINTE</v>
      </c>
      <c r="B1210" s="9" t="str">
        <f>VLOOKUP(E1210,master1!$C$9:$E$24,3,0)</f>
        <v>Joaquin P</v>
      </c>
      <c r="C1210" s="8" t="str">
        <f>VLOOKUP(F1210,master2!$B$1:$C$24,2,0)</f>
        <v>SPARE PARTS</v>
      </c>
      <c r="D1210" s="75">
        <v>2</v>
      </c>
      <c r="E1210" s="74" t="s">
        <v>56</v>
      </c>
      <c r="F1210" s="85" t="s">
        <v>136</v>
      </c>
      <c r="G1210" s="106">
        <v>1277.5650000000001</v>
      </c>
      <c r="H1210" s="84" t="s">
        <v>86</v>
      </c>
      <c r="I1210" s="75"/>
    </row>
    <row r="1211" spans="1:9" s="76" customFormat="1" ht="12" hidden="1" customHeight="1">
      <c r="A1211" s="8" t="str">
        <f>INDEX(master1!$A$10:$A$24,MATCH('KSB1 - Postings'!E1211,master1!$C$10:$C$24,0))</f>
        <v>MAINTE</v>
      </c>
      <c r="B1211" s="9" t="str">
        <f>VLOOKUP(E1211,master1!$C$9:$E$24,3,0)</f>
        <v>Joaquin P</v>
      </c>
      <c r="C1211" s="8" t="str">
        <f>VLOOKUP(F1211,master2!$B$1:$C$24,2,0)</f>
        <v>SPARE PARTS</v>
      </c>
      <c r="D1211" s="75">
        <v>2</v>
      </c>
      <c r="E1211" s="74" t="s">
        <v>56</v>
      </c>
      <c r="F1211" s="85" t="s">
        <v>136</v>
      </c>
      <c r="G1211" s="106">
        <v>9.75</v>
      </c>
      <c r="H1211" s="84" t="s">
        <v>86</v>
      </c>
      <c r="I1211" s="75"/>
    </row>
    <row r="1212" spans="1:9" s="76" customFormat="1" ht="12" hidden="1" customHeight="1">
      <c r="A1212" s="8" t="str">
        <f>INDEX(master1!$A$10:$A$24,MATCH('KSB1 - Postings'!E1212,master1!$C$10:$C$24,0))</f>
        <v>MAINTE</v>
      </c>
      <c r="B1212" s="9" t="str">
        <f>VLOOKUP(E1212,master1!$C$9:$E$24,3,0)</f>
        <v>Joaquin P</v>
      </c>
      <c r="C1212" s="8" t="str">
        <f>VLOOKUP(F1212,master2!$B$1:$C$24,2,0)</f>
        <v>SPARE PARTS</v>
      </c>
      <c r="D1212" s="75">
        <v>2</v>
      </c>
      <c r="E1212" s="74" t="s">
        <v>56</v>
      </c>
      <c r="F1212" s="85" t="s">
        <v>136</v>
      </c>
      <c r="G1212" s="106">
        <v>59.09</v>
      </c>
      <c r="H1212" s="84" t="s">
        <v>86</v>
      </c>
      <c r="I1212" s="75"/>
    </row>
    <row r="1213" spans="1:9" s="76" customFormat="1" ht="12" hidden="1" customHeight="1">
      <c r="A1213" s="8" t="str">
        <f>INDEX(master1!$A$10:$A$24,MATCH('KSB1 - Postings'!E1213,master1!$C$10:$C$24,0))</f>
        <v>MAINTE</v>
      </c>
      <c r="B1213" s="9" t="str">
        <f>VLOOKUP(E1213,master1!$C$9:$E$24,3,0)</f>
        <v>Joaquin P</v>
      </c>
      <c r="C1213" s="8" t="str">
        <f>VLOOKUP(F1213,master2!$B$1:$C$24,2,0)</f>
        <v>SPARE PARTS</v>
      </c>
      <c r="D1213" s="75">
        <v>2</v>
      </c>
      <c r="E1213" s="74" t="s">
        <v>56</v>
      </c>
      <c r="F1213" s="85" t="s">
        <v>136</v>
      </c>
      <c r="G1213" s="106">
        <v>132.38999999999999</v>
      </c>
      <c r="H1213" s="84" t="s">
        <v>86</v>
      </c>
      <c r="I1213" s="75"/>
    </row>
    <row r="1214" spans="1:9" s="76" customFormat="1" ht="12" hidden="1" customHeight="1">
      <c r="A1214" s="8" t="str">
        <f>INDEX(master1!$A$10:$A$24,MATCH('KSB1 - Postings'!E1214,master1!$C$10:$C$24,0))</f>
        <v>MAINTE</v>
      </c>
      <c r="B1214" s="9" t="str">
        <f>VLOOKUP(E1214,master1!$C$9:$E$24,3,0)</f>
        <v>Joaquin P</v>
      </c>
      <c r="C1214" s="8" t="str">
        <f>VLOOKUP(F1214,master2!$B$1:$C$24,2,0)</f>
        <v>SPARE PARTS</v>
      </c>
      <c r="D1214" s="75">
        <v>2</v>
      </c>
      <c r="E1214" s="74" t="s">
        <v>56</v>
      </c>
      <c r="F1214" s="85" t="s">
        <v>136</v>
      </c>
      <c r="G1214" s="106">
        <v>638.78</v>
      </c>
      <c r="H1214" s="84" t="s">
        <v>86</v>
      </c>
      <c r="I1214" s="75"/>
    </row>
    <row r="1215" spans="1:9" s="76" customFormat="1" ht="12" hidden="1" customHeight="1">
      <c r="A1215" s="8" t="str">
        <f>INDEX(master1!$A$10:$A$24,MATCH('KSB1 - Postings'!E1215,master1!$C$10:$C$24,0))</f>
        <v>MAINTE</v>
      </c>
      <c r="B1215" s="9" t="str">
        <f>VLOOKUP(E1215,master1!$C$9:$E$24,3,0)</f>
        <v>Joaquin P</v>
      </c>
      <c r="C1215" s="8" t="str">
        <f>VLOOKUP(F1215,master2!$B$1:$C$24,2,0)</f>
        <v>REP &amp; MAINTENANCE SERVICES</v>
      </c>
      <c r="D1215" s="75">
        <v>2</v>
      </c>
      <c r="E1215" s="74" t="s">
        <v>56</v>
      </c>
      <c r="F1215" s="85" t="s">
        <v>143</v>
      </c>
      <c r="G1215" s="106">
        <v>5966.23</v>
      </c>
      <c r="H1215" s="84" t="s">
        <v>86</v>
      </c>
      <c r="I1215" s="75"/>
    </row>
    <row r="1216" spans="1:9" s="76" customFormat="1" ht="12" hidden="1" customHeight="1">
      <c r="A1216" s="8" t="str">
        <f>INDEX(master1!$A$10:$A$24,MATCH('KSB1 - Postings'!E1216,master1!$C$10:$C$24,0))</f>
        <v>MAINTE</v>
      </c>
      <c r="B1216" s="9" t="str">
        <f>VLOOKUP(E1216,master1!$C$9:$E$24,3,0)</f>
        <v>Joaquin P</v>
      </c>
      <c r="C1216" s="8" t="str">
        <f>VLOOKUP(F1216,master2!$B$1:$C$24,2,0)</f>
        <v>REP &amp; MAINTENANCE SERVICES</v>
      </c>
      <c r="D1216" s="75">
        <v>2</v>
      </c>
      <c r="E1216" s="74" t="s">
        <v>56</v>
      </c>
      <c r="F1216" s="85" t="s">
        <v>143</v>
      </c>
      <c r="G1216" s="106">
        <v>5966.23</v>
      </c>
      <c r="H1216" s="84" t="s">
        <v>86</v>
      </c>
      <c r="I1216" s="75"/>
    </row>
    <row r="1217" spans="1:9" s="76" customFormat="1" ht="12" hidden="1" customHeight="1">
      <c r="A1217" s="8" t="str">
        <f>INDEX(master1!$A$10:$A$24,MATCH('KSB1 - Postings'!E1217,master1!$C$10:$C$24,0))</f>
        <v>MAINTE</v>
      </c>
      <c r="B1217" s="9" t="str">
        <f>VLOOKUP(E1217,master1!$C$9:$E$24,3,0)</f>
        <v>Joaquin P</v>
      </c>
      <c r="C1217" s="8" t="str">
        <f>VLOOKUP(F1217,master2!$B$1:$C$24,2,0)</f>
        <v>SPARE PARTS</v>
      </c>
      <c r="D1217" s="75">
        <v>2</v>
      </c>
      <c r="E1217" s="74" t="s">
        <v>54</v>
      </c>
      <c r="F1217" s="85" t="s">
        <v>136</v>
      </c>
      <c r="G1217" s="106">
        <v>134.47499999999999</v>
      </c>
      <c r="H1217" s="84" t="s">
        <v>86</v>
      </c>
      <c r="I1217" s="75"/>
    </row>
    <row r="1218" spans="1:9" s="76" customFormat="1" ht="12" hidden="1" customHeight="1">
      <c r="A1218" s="8" t="str">
        <f>INDEX(master1!$A$10:$A$24,MATCH('KSB1 - Postings'!E1218,master1!$C$10:$C$24,0))</f>
        <v>MAINTE</v>
      </c>
      <c r="B1218" s="9" t="str">
        <f>VLOOKUP(E1218,master1!$C$9:$E$24,3,0)</f>
        <v>Joaquin P</v>
      </c>
      <c r="C1218" s="8" t="str">
        <f>VLOOKUP(F1218,master2!$B$1:$C$24,2,0)</f>
        <v>REP &amp; MAINTENANCE SERVICES</v>
      </c>
      <c r="D1218" s="75">
        <v>2</v>
      </c>
      <c r="E1218" s="74" t="s">
        <v>55</v>
      </c>
      <c r="F1218" s="85" t="s">
        <v>143</v>
      </c>
      <c r="G1218" s="106">
        <v>300</v>
      </c>
      <c r="H1218" s="84" t="s">
        <v>86</v>
      </c>
      <c r="I1218" s="75"/>
    </row>
    <row r="1219" spans="1:9" s="76" customFormat="1" ht="12" hidden="1" customHeight="1">
      <c r="A1219" s="8" t="str">
        <f>INDEX(master1!$A$10:$A$24,MATCH('KSB1 - Postings'!E1219,master1!$C$10:$C$24,0))</f>
        <v>MAINTE</v>
      </c>
      <c r="B1219" s="9" t="str">
        <f>VLOOKUP(E1219,master1!$C$9:$E$24,3,0)</f>
        <v>Joaquin P</v>
      </c>
      <c r="C1219" s="8" t="str">
        <f>VLOOKUP(F1219,master2!$B$1:$C$24,2,0)</f>
        <v>REP &amp; MAINTENANCE SERVICES</v>
      </c>
      <c r="D1219" s="75">
        <v>2</v>
      </c>
      <c r="E1219" s="74" t="s">
        <v>55</v>
      </c>
      <c r="F1219" s="85" t="s">
        <v>143</v>
      </c>
      <c r="G1219" s="106">
        <v>2400</v>
      </c>
      <c r="H1219" s="84" t="s">
        <v>86</v>
      </c>
      <c r="I1219" s="75"/>
    </row>
    <row r="1220" spans="1:9" s="76" customFormat="1" ht="12" hidden="1" customHeight="1">
      <c r="A1220" s="8" t="str">
        <f>INDEX(master1!$A$10:$A$24,MATCH('KSB1 - Postings'!E1220,master1!$C$10:$C$24,0))</f>
        <v>MAINTE</v>
      </c>
      <c r="B1220" s="9" t="str">
        <f>VLOOKUP(E1220,master1!$C$9:$E$24,3,0)</f>
        <v>Joaquin P</v>
      </c>
      <c r="C1220" s="8" t="str">
        <f>VLOOKUP(F1220,master2!$B$1:$C$24,2,0)</f>
        <v>SPARE PARTS</v>
      </c>
      <c r="D1220" s="75">
        <v>2</v>
      </c>
      <c r="E1220" s="74" t="s">
        <v>55</v>
      </c>
      <c r="F1220" s="85" t="s">
        <v>136</v>
      </c>
      <c r="G1220" s="106">
        <v>162.595</v>
      </c>
      <c r="H1220" s="84" t="s">
        <v>86</v>
      </c>
      <c r="I1220" s="75"/>
    </row>
    <row r="1221" spans="1:9" s="76" customFormat="1" ht="12" hidden="1" customHeight="1">
      <c r="A1221" s="8" t="str">
        <f>INDEX(master1!$A$10:$A$24,MATCH('KSB1 - Postings'!E1221,master1!$C$10:$C$24,0))</f>
        <v>MAINTE</v>
      </c>
      <c r="B1221" s="9" t="str">
        <f>VLOOKUP(E1221,master1!$C$9:$E$24,3,0)</f>
        <v>Joaquin P</v>
      </c>
      <c r="C1221" s="8" t="str">
        <f>VLOOKUP(F1221,master2!$B$1:$C$24,2,0)</f>
        <v>SPARE PARTS</v>
      </c>
      <c r="D1221" s="75">
        <v>2</v>
      </c>
      <c r="E1221" s="74" t="s">
        <v>55</v>
      </c>
      <c r="F1221" s="85" t="s">
        <v>136</v>
      </c>
      <c r="G1221" s="106">
        <v>155.67500000000001</v>
      </c>
      <c r="H1221" s="84" t="s">
        <v>86</v>
      </c>
      <c r="I1221" s="75"/>
    </row>
    <row r="1222" spans="1:9" s="76" customFormat="1" ht="12" hidden="1" customHeight="1">
      <c r="A1222" s="8" t="str">
        <f>INDEX(master1!$A$10:$A$24,MATCH('KSB1 - Postings'!E1222,master1!$C$10:$C$24,0))</f>
        <v>MAINTE</v>
      </c>
      <c r="B1222" s="9" t="str">
        <f>VLOOKUP(E1222,master1!$C$9:$E$24,3,0)</f>
        <v>Joaquin P</v>
      </c>
      <c r="C1222" s="8" t="str">
        <f>VLOOKUP(F1222,master2!$B$1:$C$24,2,0)</f>
        <v>SPARE PARTS</v>
      </c>
      <c r="D1222" s="75">
        <v>2</v>
      </c>
      <c r="E1222" s="74" t="s">
        <v>55</v>
      </c>
      <c r="F1222" s="85" t="s">
        <v>136</v>
      </c>
      <c r="G1222" s="106">
        <v>145.08000000000001</v>
      </c>
      <c r="H1222" s="84" t="s">
        <v>86</v>
      </c>
      <c r="I1222" s="75"/>
    </row>
    <row r="1223" spans="1:9" s="76" customFormat="1" ht="12" hidden="1" customHeight="1">
      <c r="A1223" s="8" t="str">
        <f>INDEX(master1!$A$10:$A$24,MATCH('KSB1 - Postings'!E1223,master1!$C$10:$C$24,0))</f>
        <v>MAINTE</v>
      </c>
      <c r="B1223" s="9" t="str">
        <f>VLOOKUP(E1223,master1!$C$9:$E$24,3,0)</f>
        <v>Joaquin P</v>
      </c>
      <c r="C1223" s="8" t="str">
        <f>VLOOKUP(F1223,master2!$B$1:$C$24,2,0)</f>
        <v>SPARE PARTS</v>
      </c>
      <c r="D1223" s="75">
        <v>2</v>
      </c>
      <c r="E1223" s="74" t="s">
        <v>55</v>
      </c>
      <c r="F1223" s="85" t="s">
        <v>136</v>
      </c>
      <c r="G1223" s="106">
        <v>161.72999999999999</v>
      </c>
      <c r="H1223" s="84" t="s">
        <v>86</v>
      </c>
      <c r="I1223" s="75"/>
    </row>
    <row r="1224" spans="1:9" s="76" customFormat="1" ht="12" hidden="1" customHeight="1">
      <c r="A1224" s="8" t="str">
        <f>INDEX(master1!$A$10:$A$24,MATCH('KSB1 - Postings'!E1224,master1!$C$10:$C$24,0))</f>
        <v>MAINTE</v>
      </c>
      <c r="B1224" s="9" t="str">
        <f>VLOOKUP(E1224,master1!$C$9:$E$24,3,0)</f>
        <v>Joaquin P</v>
      </c>
      <c r="C1224" s="8" t="str">
        <f>VLOOKUP(F1224,master2!$B$1:$C$24,2,0)</f>
        <v>SPARE PARTS</v>
      </c>
      <c r="D1224" s="75">
        <v>2</v>
      </c>
      <c r="E1224" s="74" t="s">
        <v>55</v>
      </c>
      <c r="F1224" s="85" t="s">
        <v>136</v>
      </c>
      <c r="G1224" s="106">
        <v>161.72999999999999</v>
      </c>
      <c r="H1224" s="84" t="s">
        <v>86</v>
      </c>
      <c r="I1224" s="75"/>
    </row>
    <row r="1225" spans="1:9" s="76" customFormat="1" ht="12" hidden="1" customHeight="1">
      <c r="A1225" s="8" t="str">
        <f>INDEX(master1!$A$10:$A$24,MATCH('KSB1 - Postings'!E1225,master1!$C$10:$C$24,0))</f>
        <v>MAINTE</v>
      </c>
      <c r="B1225" s="9" t="str">
        <f>VLOOKUP(E1225,master1!$C$9:$E$24,3,0)</f>
        <v>Joaquin P</v>
      </c>
      <c r="C1225" s="8" t="str">
        <f>VLOOKUP(F1225,master2!$B$1:$C$24,2,0)</f>
        <v>SPARE PARTS</v>
      </c>
      <c r="D1225" s="75">
        <v>2</v>
      </c>
      <c r="E1225" s="74" t="s">
        <v>55</v>
      </c>
      <c r="F1225" s="85" t="s">
        <v>136</v>
      </c>
      <c r="G1225" s="106">
        <v>55.564999999999998</v>
      </c>
      <c r="H1225" s="84" t="s">
        <v>86</v>
      </c>
      <c r="I1225" s="75"/>
    </row>
    <row r="1226" spans="1:9" s="76" customFormat="1" ht="12" hidden="1" customHeight="1">
      <c r="A1226" s="8" t="str">
        <f>INDEX(master1!$A$10:$A$24,MATCH('KSB1 - Postings'!E1226,master1!$C$10:$C$24,0))</f>
        <v>MAINTE</v>
      </c>
      <c r="B1226" s="9" t="str">
        <f>VLOOKUP(E1226,master1!$C$9:$E$24,3,0)</f>
        <v>Joaquin P</v>
      </c>
      <c r="C1226" s="8" t="str">
        <f>VLOOKUP(F1226,master2!$B$1:$C$24,2,0)</f>
        <v>SPARE PARTS</v>
      </c>
      <c r="D1226" s="75">
        <v>2</v>
      </c>
      <c r="E1226" s="74" t="s">
        <v>55</v>
      </c>
      <c r="F1226" s="85" t="s">
        <v>136</v>
      </c>
      <c r="G1226" s="106">
        <v>67.674999999999997</v>
      </c>
      <c r="H1226" s="84" t="s">
        <v>86</v>
      </c>
      <c r="I1226" s="75"/>
    </row>
    <row r="1227" spans="1:9" s="76" customFormat="1" ht="12" hidden="1" customHeight="1">
      <c r="A1227" s="8" t="str">
        <f>INDEX(master1!$A$10:$A$24,MATCH('KSB1 - Postings'!E1227,master1!$C$10:$C$24,0))</f>
        <v>MAINTE</v>
      </c>
      <c r="B1227" s="9" t="str">
        <f>VLOOKUP(E1227,master1!$C$9:$E$24,3,0)</f>
        <v>Joaquin P</v>
      </c>
      <c r="C1227" s="8" t="str">
        <f>VLOOKUP(F1227,master2!$B$1:$C$24,2,0)</f>
        <v>SPARE PARTS</v>
      </c>
      <c r="D1227" s="75">
        <v>2</v>
      </c>
      <c r="E1227" s="74" t="s">
        <v>55</v>
      </c>
      <c r="F1227" s="85" t="s">
        <v>136</v>
      </c>
      <c r="G1227" s="106">
        <v>57.515000000000001</v>
      </c>
      <c r="H1227" s="84" t="s">
        <v>86</v>
      </c>
      <c r="I1227" s="75"/>
    </row>
    <row r="1228" spans="1:9" s="76" customFormat="1" ht="12" hidden="1" customHeight="1">
      <c r="A1228" s="8" t="str">
        <f>INDEX(master1!$A$10:$A$24,MATCH('KSB1 - Postings'!E1228,master1!$C$10:$C$24,0))</f>
        <v>MAINTE</v>
      </c>
      <c r="B1228" s="9" t="str">
        <f>VLOOKUP(E1228,master1!$C$9:$E$24,3,0)</f>
        <v>Joaquin P</v>
      </c>
      <c r="C1228" s="8" t="str">
        <f>VLOOKUP(F1228,master2!$B$1:$C$24,2,0)</f>
        <v>SPARE PARTS</v>
      </c>
      <c r="D1228" s="75">
        <v>2</v>
      </c>
      <c r="E1228" s="74" t="s">
        <v>55</v>
      </c>
      <c r="F1228" s="85" t="s">
        <v>136</v>
      </c>
      <c r="G1228" s="106">
        <v>68.325000000000003</v>
      </c>
      <c r="H1228" s="84" t="s">
        <v>86</v>
      </c>
      <c r="I1228" s="75"/>
    </row>
    <row r="1229" spans="1:9" s="76" customFormat="1" ht="12" hidden="1" customHeight="1">
      <c r="A1229" s="8" t="str">
        <f>INDEX(master1!$A$10:$A$24,MATCH('KSB1 - Postings'!E1229,master1!$C$10:$C$24,0))</f>
        <v>MAINTE</v>
      </c>
      <c r="B1229" s="9" t="str">
        <f>VLOOKUP(E1229,master1!$C$9:$E$24,3,0)</f>
        <v>Joaquin P</v>
      </c>
      <c r="C1229" s="8" t="str">
        <f>VLOOKUP(F1229,master2!$B$1:$C$24,2,0)</f>
        <v>SPARE PARTS</v>
      </c>
      <c r="D1229" s="75">
        <v>2</v>
      </c>
      <c r="E1229" s="74" t="s">
        <v>55</v>
      </c>
      <c r="F1229" s="85" t="s">
        <v>136</v>
      </c>
      <c r="G1229" s="106">
        <v>1145.94</v>
      </c>
      <c r="H1229" s="84" t="s">
        <v>86</v>
      </c>
      <c r="I1229" s="75"/>
    </row>
    <row r="1230" spans="1:9" s="76" customFormat="1" ht="12" hidden="1" customHeight="1">
      <c r="A1230" s="8" t="str">
        <f>INDEX(master1!$A$10:$A$24,MATCH('KSB1 - Postings'!E1230,master1!$C$10:$C$24,0))</f>
        <v>MAINTE</v>
      </c>
      <c r="B1230" s="9" t="str">
        <f>VLOOKUP(E1230,master1!$C$9:$E$24,3,0)</f>
        <v>Joaquin P</v>
      </c>
      <c r="C1230" s="8" t="str">
        <f>VLOOKUP(F1230,master2!$B$1:$C$24,2,0)</f>
        <v>SPARE PARTS</v>
      </c>
      <c r="D1230" s="75">
        <v>2</v>
      </c>
      <c r="E1230" s="74" t="s">
        <v>55</v>
      </c>
      <c r="F1230" s="85" t="s">
        <v>136</v>
      </c>
      <c r="G1230" s="106">
        <v>75.674999999999997</v>
      </c>
      <c r="H1230" s="84" t="s">
        <v>86</v>
      </c>
      <c r="I1230" s="75"/>
    </row>
    <row r="1231" spans="1:9" s="76" customFormat="1" ht="12" hidden="1" customHeight="1">
      <c r="A1231" s="8" t="str">
        <f>INDEX(master1!$A$10:$A$24,MATCH('KSB1 - Postings'!E1231,master1!$C$10:$C$24,0))</f>
        <v>MAINTE</v>
      </c>
      <c r="B1231" s="9" t="str">
        <f>VLOOKUP(E1231,master1!$C$9:$E$24,3,0)</f>
        <v>Joaquin P</v>
      </c>
      <c r="C1231" s="8" t="str">
        <f>VLOOKUP(F1231,master2!$B$1:$C$24,2,0)</f>
        <v>SPARE PARTS</v>
      </c>
      <c r="D1231" s="75">
        <v>2</v>
      </c>
      <c r="E1231" s="74" t="s">
        <v>55</v>
      </c>
      <c r="F1231" s="85" t="s">
        <v>136</v>
      </c>
      <c r="G1231" s="106">
        <v>83.025000000000006</v>
      </c>
      <c r="H1231" s="84" t="s">
        <v>86</v>
      </c>
      <c r="I1231" s="75"/>
    </row>
    <row r="1232" spans="1:9" s="76" customFormat="1" ht="12" hidden="1" customHeight="1">
      <c r="A1232" s="8" t="str">
        <f>INDEX(master1!$A$10:$A$24,MATCH('KSB1 - Postings'!E1232,master1!$C$10:$C$24,0))</f>
        <v>MAINTE</v>
      </c>
      <c r="B1232" s="9" t="str">
        <f>VLOOKUP(E1232,master1!$C$9:$E$24,3,0)</f>
        <v>Joaquin P</v>
      </c>
      <c r="C1232" s="8" t="str">
        <f>VLOOKUP(F1232,master2!$B$1:$C$24,2,0)</f>
        <v>SPARE PARTS</v>
      </c>
      <c r="D1232" s="75">
        <v>2</v>
      </c>
      <c r="E1232" s="79" t="s">
        <v>55</v>
      </c>
      <c r="F1232" s="85" t="s">
        <v>136</v>
      </c>
      <c r="G1232" s="106">
        <v>83.025000000000006</v>
      </c>
      <c r="H1232" s="84" t="s">
        <v>86</v>
      </c>
      <c r="I1232" s="75"/>
    </row>
    <row r="1233" spans="1:9" s="76" customFormat="1" ht="12" hidden="1" customHeight="1">
      <c r="A1233" s="8" t="str">
        <f>INDEX(master1!$A$10:$A$24,MATCH('KSB1 - Postings'!E1233,master1!$C$10:$C$24,0))</f>
        <v>LOGISTICS</v>
      </c>
      <c r="B1233" s="9" t="str">
        <f>VLOOKUP(E1233,master1!$C$9:$E$24,3,0)</f>
        <v>María L</v>
      </c>
      <c r="C1233" s="8" t="str">
        <f>VLOOKUP(F1233,master2!$B$1:$C$24,2,0)</f>
        <v>FREIGHT</v>
      </c>
      <c r="D1233" s="75">
        <v>2</v>
      </c>
      <c r="E1233" s="74" t="s">
        <v>69</v>
      </c>
      <c r="F1233" s="85" t="s">
        <v>132</v>
      </c>
      <c r="G1233" s="106">
        <v>25.03</v>
      </c>
      <c r="H1233" s="84" t="s">
        <v>86</v>
      </c>
      <c r="I1233" s="75"/>
    </row>
    <row r="1234" spans="1:9" s="76" customFormat="1" ht="12" hidden="1" customHeight="1">
      <c r="A1234" s="8" t="str">
        <f>INDEX(master1!$A$10:$A$24,MATCH('KSB1 - Postings'!E1234,master1!$C$10:$C$24,0))</f>
        <v>MAINTE</v>
      </c>
      <c r="B1234" s="9" t="str">
        <f>VLOOKUP(E1234,master1!$C$9:$E$24,3,0)</f>
        <v>Joaquin P</v>
      </c>
      <c r="C1234" s="8" t="str">
        <f>VLOOKUP(F1234,master2!$B$1:$C$24,2,0)</f>
        <v>OTHER EXTERNAL SERVICES</v>
      </c>
      <c r="D1234" s="75">
        <v>2</v>
      </c>
      <c r="E1234" s="74" t="s">
        <v>57</v>
      </c>
      <c r="F1234" s="85" t="s">
        <v>138</v>
      </c>
      <c r="G1234" s="106">
        <v>1600</v>
      </c>
      <c r="H1234" s="84" t="s">
        <v>86</v>
      </c>
      <c r="I1234" s="75"/>
    </row>
    <row r="1235" spans="1:9" s="76" customFormat="1" ht="12" hidden="1" customHeight="1">
      <c r="A1235" s="8" t="str">
        <f>INDEX(master1!$A$10:$A$24,MATCH('KSB1 - Postings'!E1235,master1!$C$10:$C$24,0))</f>
        <v>MAINTE</v>
      </c>
      <c r="B1235" s="9" t="str">
        <f>VLOOKUP(E1235,master1!$C$9:$E$24,3,0)</f>
        <v>Joaquin P</v>
      </c>
      <c r="C1235" s="8" t="str">
        <f>VLOOKUP(F1235,master2!$B$1:$C$24,2,0)</f>
        <v>REP &amp; MAINTENANCE SERVICES</v>
      </c>
      <c r="D1235" s="75">
        <v>2</v>
      </c>
      <c r="E1235" s="74" t="s">
        <v>54</v>
      </c>
      <c r="F1235" s="85" t="s">
        <v>143</v>
      </c>
      <c r="G1235" s="106">
        <v>285</v>
      </c>
      <c r="H1235" s="84" t="s">
        <v>86</v>
      </c>
      <c r="I1235" s="75"/>
    </row>
    <row r="1236" spans="1:9" s="76" customFormat="1" ht="12" hidden="1" customHeight="1">
      <c r="A1236" s="8" t="str">
        <f>INDEX(master1!$A$10:$A$24,MATCH('KSB1 - Postings'!E1236,master1!$C$10:$C$24,0))</f>
        <v>MAINTE</v>
      </c>
      <c r="B1236" s="9" t="str">
        <f>VLOOKUP(E1236,master1!$C$9:$E$24,3,0)</f>
        <v>Joaquin P</v>
      </c>
      <c r="C1236" s="8" t="str">
        <f>VLOOKUP(F1236,master2!$B$1:$C$24,2,0)</f>
        <v>REP &amp; MAINTENANCE SERVICES</v>
      </c>
      <c r="D1236" s="75">
        <v>2</v>
      </c>
      <c r="E1236" s="74" t="s">
        <v>54</v>
      </c>
      <c r="F1236" s="85" t="s">
        <v>143</v>
      </c>
      <c r="G1236" s="106">
        <v>9.75</v>
      </c>
      <c r="H1236" s="84" t="s">
        <v>86</v>
      </c>
      <c r="I1236" s="75"/>
    </row>
    <row r="1237" spans="1:9" s="76" customFormat="1" ht="12" hidden="1" customHeight="1">
      <c r="A1237" s="8" t="str">
        <f>INDEX(master1!$A$10:$A$24,MATCH('KSB1 - Postings'!E1237,master1!$C$10:$C$24,0))</f>
        <v>MAINTE</v>
      </c>
      <c r="B1237" s="9" t="str">
        <f>VLOOKUP(E1237,master1!$C$9:$E$24,3,0)</f>
        <v>Joaquin P</v>
      </c>
      <c r="C1237" s="8" t="str">
        <f>VLOOKUP(F1237,master2!$B$1:$C$24,2,0)</f>
        <v>REP &amp; MAINTENANCE SERVICES</v>
      </c>
      <c r="D1237" s="75">
        <v>2</v>
      </c>
      <c r="E1237" s="74" t="s">
        <v>56</v>
      </c>
      <c r="F1237" s="85" t="s">
        <v>143</v>
      </c>
      <c r="G1237" s="106">
        <v>3712.41</v>
      </c>
      <c r="H1237" s="84" t="s">
        <v>86</v>
      </c>
      <c r="I1237" s="75"/>
    </row>
    <row r="1238" spans="1:9" s="76" customFormat="1" ht="12" hidden="1" customHeight="1">
      <c r="A1238" s="8" t="str">
        <f>INDEX(master1!$A$10:$A$24,MATCH('KSB1 - Postings'!E1238,master1!$C$10:$C$24,0))</f>
        <v>MAINTE</v>
      </c>
      <c r="B1238" s="9" t="str">
        <f>VLOOKUP(E1238,master1!$C$9:$E$24,3,0)</f>
        <v>Joaquin P</v>
      </c>
      <c r="C1238" s="8" t="str">
        <f>VLOOKUP(F1238,master2!$B$1:$C$24,2,0)</f>
        <v>OTHER EXTERNAL SERVICES</v>
      </c>
      <c r="D1238" s="75">
        <v>2</v>
      </c>
      <c r="E1238" s="74" t="s">
        <v>57</v>
      </c>
      <c r="F1238" s="85" t="s">
        <v>138</v>
      </c>
      <c r="G1238" s="106">
        <v>1650</v>
      </c>
      <c r="H1238" s="84" t="s">
        <v>86</v>
      </c>
      <c r="I1238" s="75"/>
    </row>
    <row r="1239" spans="1:9" s="76" customFormat="1" ht="12" hidden="1" customHeight="1">
      <c r="A1239" s="8" t="str">
        <f>INDEX(master1!$A$10:$A$24,MATCH('KSB1 - Postings'!E1239,master1!$C$10:$C$24,0))</f>
        <v>MAINTE</v>
      </c>
      <c r="B1239" s="9" t="str">
        <f>VLOOKUP(E1239,master1!$C$9:$E$24,3,0)</f>
        <v>Joaquin P</v>
      </c>
      <c r="C1239" s="8" t="str">
        <f>VLOOKUP(F1239,master2!$B$1:$C$24,2,0)</f>
        <v>SPARE PARTS</v>
      </c>
      <c r="D1239" s="75">
        <v>2</v>
      </c>
      <c r="E1239" s="74" t="s">
        <v>55</v>
      </c>
      <c r="F1239" s="85" t="s">
        <v>136</v>
      </c>
      <c r="G1239" s="106">
        <v>179.99</v>
      </c>
      <c r="H1239" s="84" t="s">
        <v>86</v>
      </c>
      <c r="I1239" s="75"/>
    </row>
    <row r="1240" spans="1:9" s="76" customFormat="1" ht="12" hidden="1" customHeight="1">
      <c r="A1240" s="8" t="str">
        <f>INDEX(master1!$A$10:$A$24,MATCH('KSB1 - Postings'!E1240,master1!$C$10:$C$24,0))</f>
        <v>MAINTE</v>
      </c>
      <c r="B1240" s="9" t="str">
        <f>VLOOKUP(E1240,master1!$C$9:$E$24,3,0)</f>
        <v>Joaquin P</v>
      </c>
      <c r="C1240" s="8" t="str">
        <f>VLOOKUP(F1240,master2!$B$1:$C$24,2,0)</f>
        <v>SPARE PARTS</v>
      </c>
      <c r="D1240" s="75">
        <v>2</v>
      </c>
      <c r="E1240" s="74" t="s">
        <v>55</v>
      </c>
      <c r="F1240" s="85" t="s">
        <v>136</v>
      </c>
      <c r="G1240" s="106">
        <v>210.995</v>
      </c>
      <c r="H1240" s="84" t="s">
        <v>86</v>
      </c>
      <c r="I1240" s="75"/>
    </row>
    <row r="1241" spans="1:9" s="76" customFormat="1" ht="12" hidden="1" customHeight="1">
      <c r="A1241" s="8" t="str">
        <f>INDEX(master1!$A$10:$A$24,MATCH('KSB1 - Postings'!E1241,master1!$C$10:$C$24,0))</f>
        <v>MAINTE</v>
      </c>
      <c r="B1241" s="9" t="str">
        <f>VLOOKUP(E1241,master1!$C$9:$E$24,3,0)</f>
        <v>Joaquin P</v>
      </c>
      <c r="C1241" s="8" t="str">
        <f>VLOOKUP(F1241,master2!$B$1:$C$24,2,0)</f>
        <v>SPARE PARTS</v>
      </c>
      <c r="D1241" s="75">
        <v>2</v>
      </c>
      <c r="E1241" s="82" t="s">
        <v>55</v>
      </c>
      <c r="F1241" s="85" t="s">
        <v>136</v>
      </c>
      <c r="G1241" s="106">
        <v>500.4</v>
      </c>
      <c r="H1241" s="84" t="s">
        <v>86</v>
      </c>
      <c r="I1241" s="75"/>
    </row>
    <row r="1242" spans="1:9" s="76" customFormat="1" ht="12" hidden="1" customHeight="1">
      <c r="A1242" s="8" t="str">
        <f>INDEX(master1!$A$10:$A$24,MATCH('KSB1 - Postings'!E1242,master1!$C$10:$C$24,0))</f>
        <v>MAINTE</v>
      </c>
      <c r="B1242" s="9" t="str">
        <f>VLOOKUP(E1242,master1!$C$9:$E$24,3,0)</f>
        <v>Joaquin P</v>
      </c>
      <c r="C1242" s="8" t="str">
        <f>VLOOKUP(F1242,master2!$B$1:$C$24,2,0)</f>
        <v>SPARE PARTS</v>
      </c>
      <c r="D1242" s="75">
        <v>2</v>
      </c>
      <c r="E1242" s="82" t="s">
        <v>55</v>
      </c>
      <c r="F1242" s="85" t="s">
        <v>136</v>
      </c>
      <c r="G1242" s="106">
        <v>413.77</v>
      </c>
      <c r="H1242" s="84" t="s">
        <v>86</v>
      </c>
      <c r="I1242" s="75"/>
    </row>
    <row r="1243" spans="1:9" s="76" customFormat="1" ht="12" hidden="1" customHeight="1">
      <c r="A1243" s="8" t="str">
        <f>INDEX(master1!$A$10:$A$24,MATCH('KSB1 - Postings'!E1243,master1!$C$10:$C$24,0))</f>
        <v>MAINTE</v>
      </c>
      <c r="B1243" s="9" t="str">
        <f>VLOOKUP(E1243,master1!$C$9:$E$24,3,0)</f>
        <v>Joaquin P</v>
      </c>
      <c r="C1243" s="8" t="str">
        <f>VLOOKUP(F1243,master2!$B$1:$C$24,2,0)</f>
        <v>SPARE PARTS</v>
      </c>
      <c r="D1243" s="75">
        <v>2</v>
      </c>
      <c r="E1243" s="74" t="s">
        <v>55</v>
      </c>
      <c r="F1243" s="85" t="s">
        <v>136</v>
      </c>
      <c r="G1243" s="106">
        <v>263.35000000000002</v>
      </c>
      <c r="H1243" s="84" t="s">
        <v>86</v>
      </c>
      <c r="I1243" s="75"/>
    </row>
    <row r="1244" spans="1:9" s="76" customFormat="1" ht="12" hidden="1" customHeight="1">
      <c r="A1244" s="8" t="str">
        <f>INDEX(master1!$A$10:$A$24,MATCH('KSB1 - Postings'!E1244,master1!$C$10:$C$24,0))</f>
        <v>MAINTE</v>
      </c>
      <c r="B1244" s="9" t="str">
        <f>VLOOKUP(E1244,master1!$C$9:$E$24,3,0)</f>
        <v>Joaquin P</v>
      </c>
      <c r="C1244" s="8" t="str">
        <f>VLOOKUP(F1244,master2!$B$1:$C$24,2,0)</f>
        <v>SPARE PARTS</v>
      </c>
      <c r="D1244" s="75">
        <v>2</v>
      </c>
      <c r="E1244" s="74" t="s">
        <v>55</v>
      </c>
      <c r="F1244" s="85" t="s">
        <v>136</v>
      </c>
      <c r="G1244" s="106">
        <v>253.51499999999999</v>
      </c>
      <c r="H1244" s="84" t="s">
        <v>86</v>
      </c>
      <c r="I1244" s="75"/>
    </row>
    <row r="1245" spans="1:9" s="76" customFormat="1" ht="12" hidden="1" customHeight="1">
      <c r="A1245" s="8" t="str">
        <f>INDEX(master1!$A$10:$A$24,MATCH('KSB1 - Postings'!E1245,master1!$C$10:$C$24,0))</f>
        <v>MAINTE</v>
      </c>
      <c r="B1245" s="9" t="str">
        <f>VLOOKUP(E1245,master1!$C$9:$E$24,3,0)</f>
        <v>Joaquin P</v>
      </c>
      <c r="C1245" s="8" t="str">
        <f>VLOOKUP(F1245,master2!$B$1:$C$24,2,0)</f>
        <v>SPARE PARTS</v>
      </c>
      <c r="D1245" s="75">
        <v>2</v>
      </c>
      <c r="E1245" s="74" t="s">
        <v>55</v>
      </c>
      <c r="F1245" s="85" t="s">
        <v>136</v>
      </c>
      <c r="G1245" s="106">
        <v>59</v>
      </c>
      <c r="H1245" s="84" t="s">
        <v>86</v>
      </c>
      <c r="I1245" s="75"/>
    </row>
    <row r="1246" spans="1:9" s="76" customFormat="1" ht="12" hidden="1" customHeight="1">
      <c r="A1246" s="8" t="str">
        <f>INDEX(master1!$A$10:$A$24,MATCH('KSB1 - Postings'!E1246,master1!$C$10:$C$24,0))</f>
        <v>MAINTE</v>
      </c>
      <c r="B1246" s="9" t="str">
        <f>VLOOKUP(E1246,master1!$C$9:$E$24,3,0)</f>
        <v>Joaquin P</v>
      </c>
      <c r="C1246" s="8" t="str">
        <f>VLOOKUP(F1246,master2!$B$1:$C$24,2,0)</f>
        <v>SPARE PARTS</v>
      </c>
      <c r="D1246" s="75">
        <v>2</v>
      </c>
      <c r="E1246" s="74" t="s">
        <v>55</v>
      </c>
      <c r="F1246" s="85" t="s">
        <v>136</v>
      </c>
      <c r="G1246" s="106">
        <v>156</v>
      </c>
      <c r="H1246" s="84" t="s">
        <v>86</v>
      </c>
      <c r="I1246" s="75"/>
    </row>
    <row r="1247" spans="1:9" s="76" customFormat="1" ht="12" hidden="1" customHeight="1">
      <c r="A1247" s="8" t="str">
        <f>INDEX(master1!$A$10:$A$24,MATCH('KSB1 - Postings'!E1247,master1!$C$10:$C$24,0))</f>
        <v>MAINTE</v>
      </c>
      <c r="B1247" s="9" t="str">
        <f>VLOOKUP(E1247,master1!$C$9:$E$24,3,0)</f>
        <v>Joaquin P</v>
      </c>
      <c r="C1247" s="8" t="str">
        <f>VLOOKUP(F1247,master2!$B$1:$C$24,2,0)</f>
        <v>SPARE PARTS</v>
      </c>
      <c r="D1247" s="75">
        <v>2</v>
      </c>
      <c r="E1247" s="82" t="s">
        <v>55</v>
      </c>
      <c r="F1247" s="85" t="s">
        <v>136</v>
      </c>
      <c r="G1247" s="106">
        <v>114.5</v>
      </c>
      <c r="H1247" s="84" t="s">
        <v>86</v>
      </c>
      <c r="I1247" s="75"/>
    </row>
    <row r="1248" spans="1:9" s="76" customFormat="1" ht="12" hidden="1" customHeight="1">
      <c r="A1248" s="8" t="str">
        <f>INDEX(master1!$A$10:$A$24,MATCH('KSB1 - Postings'!E1248,master1!$C$10:$C$24,0))</f>
        <v>MAINTE</v>
      </c>
      <c r="B1248" s="9" t="str">
        <f>VLOOKUP(E1248,master1!$C$9:$E$24,3,0)</f>
        <v>Joaquin P</v>
      </c>
      <c r="C1248" s="8" t="str">
        <f>VLOOKUP(F1248,master2!$B$1:$C$24,2,0)</f>
        <v>SPARE PARTS</v>
      </c>
      <c r="D1248" s="75">
        <v>2</v>
      </c>
      <c r="E1248" s="82" t="s">
        <v>55</v>
      </c>
      <c r="F1248" s="85" t="s">
        <v>136</v>
      </c>
      <c r="G1248" s="106">
        <v>23.1</v>
      </c>
      <c r="H1248" s="84" t="s">
        <v>86</v>
      </c>
      <c r="I1248" s="75"/>
    </row>
    <row r="1249" spans="1:9" s="76" customFormat="1" ht="12" hidden="1" customHeight="1">
      <c r="A1249" s="8" t="str">
        <f>INDEX(master1!$A$10:$A$24,MATCH('KSB1 - Postings'!E1249,master1!$C$10:$C$24,0))</f>
        <v>QUALITY</v>
      </c>
      <c r="B1249" s="9" t="str">
        <f>VLOOKUP(E1249,master1!$C$9:$E$24,3,0)</f>
        <v>Jennifer A</v>
      </c>
      <c r="C1249" s="8" t="str">
        <f>VLOOKUP(F1249,master2!$B$1:$C$24,2,0)</f>
        <v>SPARE PARTS</v>
      </c>
      <c r="D1249" s="75">
        <v>2</v>
      </c>
      <c r="E1249" s="74" t="s">
        <v>73</v>
      </c>
      <c r="F1249" s="85" t="s">
        <v>137</v>
      </c>
      <c r="G1249" s="106">
        <v>437.59500000000003</v>
      </c>
      <c r="H1249" s="84" t="s">
        <v>86</v>
      </c>
      <c r="I1249" s="75"/>
    </row>
    <row r="1250" spans="1:9" s="76" customFormat="1" ht="12" hidden="1" customHeight="1">
      <c r="A1250" s="8" t="str">
        <f>INDEX(master1!$A$10:$A$24,MATCH('KSB1 - Postings'!E1250,master1!$C$10:$C$24,0))</f>
        <v>QUALITY</v>
      </c>
      <c r="B1250" s="9" t="str">
        <f>VLOOKUP(E1250,master1!$C$9:$E$24,3,0)</f>
        <v>Jennifer A</v>
      </c>
      <c r="C1250" s="8" t="str">
        <f>VLOOKUP(F1250,master2!$B$1:$C$24,2,0)</f>
        <v>SPARE PARTS</v>
      </c>
      <c r="D1250" s="75">
        <v>2</v>
      </c>
      <c r="E1250" s="74" t="s">
        <v>73</v>
      </c>
      <c r="F1250" s="85" t="s">
        <v>136</v>
      </c>
      <c r="G1250" s="106">
        <v>545.36</v>
      </c>
      <c r="H1250" s="84" t="s">
        <v>86</v>
      </c>
      <c r="I1250" s="75"/>
    </row>
    <row r="1251" spans="1:9" s="76" customFormat="1" ht="12" hidden="1" customHeight="1">
      <c r="A1251" s="8" t="str">
        <f>INDEX(master1!$A$10:$A$24,MATCH('KSB1 - Postings'!E1251,master1!$C$10:$C$24,0))</f>
        <v>QUALITY</v>
      </c>
      <c r="B1251" s="9" t="str">
        <f>VLOOKUP(E1251,master1!$C$9:$E$24,3,0)</f>
        <v>Jennifer A</v>
      </c>
      <c r="C1251" s="8" t="str">
        <f>VLOOKUP(F1251,master2!$B$1:$C$24,2,0)</f>
        <v>SPARE PARTS</v>
      </c>
      <c r="D1251" s="75">
        <v>2</v>
      </c>
      <c r="E1251" s="74" t="s">
        <v>73</v>
      </c>
      <c r="F1251" s="85" t="s">
        <v>136</v>
      </c>
      <c r="G1251" s="106">
        <v>985.74</v>
      </c>
      <c r="H1251" s="84" t="s">
        <v>86</v>
      </c>
      <c r="I1251" s="75"/>
    </row>
    <row r="1252" spans="1:9" s="76" customFormat="1" ht="12" hidden="1" customHeight="1">
      <c r="A1252" s="8" t="str">
        <f>INDEX(master1!$A$10:$A$24,MATCH('KSB1 - Postings'!E1252,master1!$C$10:$C$24,0))</f>
        <v>QUALITY</v>
      </c>
      <c r="B1252" s="9" t="str">
        <f>VLOOKUP(E1252,master1!$C$9:$E$24,3,0)</f>
        <v>Jennifer A</v>
      </c>
      <c r="C1252" s="8" t="str">
        <f>VLOOKUP(F1252,master2!$B$1:$C$24,2,0)</f>
        <v>SPARE PARTS</v>
      </c>
      <c r="D1252" s="75">
        <v>2</v>
      </c>
      <c r="E1252" s="74" t="s">
        <v>73</v>
      </c>
      <c r="F1252" s="85" t="s">
        <v>136</v>
      </c>
      <c r="G1252" s="106">
        <v>36.25</v>
      </c>
      <c r="H1252" s="84" t="s">
        <v>86</v>
      </c>
      <c r="I1252" s="75"/>
    </row>
    <row r="1253" spans="1:9" s="76" customFormat="1" ht="12" hidden="1" customHeight="1">
      <c r="A1253" s="8" t="str">
        <f>INDEX(master1!$A$10:$A$24,MATCH('KSB1 - Postings'!E1253,master1!$C$10:$C$24,0))</f>
        <v>QUALITY</v>
      </c>
      <c r="B1253" s="9" t="str">
        <f>VLOOKUP(E1253,master1!$C$9:$E$24,3,0)</f>
        <v>Jennifer A</v>
      </c>
      <c r="C1253" s="8" t="str">
        <f>VLOOKUP(F1253,master2!$B$1:$C$24,2,0)</f>
        <v>SPARE PARTS</v>
      </c>
      <c r="D1253" s="75">
        <v>2</v>
      </c>
      <c r="E1253" s="74" t="s">
        <v>73</v>
      </c>
      <c r="F1253" s="85" t="s">
        <v>136</v>
      </c>
      <c r="G1253" s="106">
        <v>545.36</v>
      </c>
      <c r="H1253" s="84" t="s">
        <v>86</v>
      </c>
      <c r="I1253" s="75"/>
    </row>
    <row r="1254" spans="1:9" s="76" customFormat="1" ht="12" hidden="1" customHeight="1">
      <c r="A1254" s="8" t="str">
        <f>INDEX(master1!$A$10:$A$24,MATCH('KSB1 - Postings'!E1254,master1!$C$10:$C$24,0))</f>
        <v>QUALITY</v>
      </c>
      <c r="B1254" s="9" t="str">
        <f>VLOOKUP(E1254,master1!$C$9:$E$24,3,0)</f>
        <v>Jennifer A</v>
      </c>
      <c r="C1254" s="8" t="str">
        <f>VLOOKUP(F1254,master2!$B$1:$C$24,2,0)</f>
        <v>SPARE PARTS</v>
      </c>
      <c r="D1254" s="75">
        <v>2</v>
      </c>
      <c r="E1254" s="74" t="s">
        <v>73</v>
      </c>
      <c r="F1254" s="85" t="s">
        <v>136</v>
      </c>
      <c r="G1254" s="106">
        <v>105.22499999999999</v>
      </c>
      <c r="H1254" s="84" t="s">
        <v>86</v>
      </c>
      <c r="I1254" s="75"/>
    </row>
    <row r="1255" spans="1:9" s="76" customFormat="1" ht="12" hidden="1" customHeight="1">
      <c r="A1255" s="8" t="str">
        <f>INDEX(master1!$A$10:$A$24,MATCH('KSB1 - Postings'!E1255,master1!$C$10:$C$24,0))</f>
        <v>MAINTE</v>
      </c>
      <c r="B1255" s="9" t="str">
        <f>VLOOKUP(E1255,master1!$C$9:$E$24,3,0)</f>
        <v>Joaquin P</v>
      </c>
      <c r="C1255" s="8" t="str">
        <f>VLOOKUP(F1255,master2!$B$1:$C$24,2,0)</f>
        <v>SPARE PARTS</v>
      </c>
      <c r="D1255" s="75">
        <v>2</v>
      </c>
      <c r="E1255" s="74" t="s">
        <v>54</v>
      </c>
      <c r="F1255" s="85" t="s">
        <v>136</v>
      </c>
      <c r="G1255" s="106">
        <v>96.605000000000004</v>
      </c>
      <c r="H1255" s="84" t="s">
        <v>86</v>
      </c>
      <c r="I1255" s="75"/>
    </row>
    <row r="1256" spans="1:9" s="76" customFormat="1" ht="12" hidden="1" customHeight="1">
      <c r="A1256" s="8" t="str">
        <f>INDEX(master1!$A$10:$A$24,MATCH('KSB1 - Postings'!E1256,master1!$C$10:$C$24,0))</f>
        <v>MAINTE</v>
      </c>
      <c r="B1256" s="9" t="str">
        <f>VLOOKUP(E1256,master1!$C$9:$E$24,3,0)</f>
        <v>Joaquin P</v>
      </c>
      <c r="C1256" s="8" t="str">
        <f>VLOOKUP(F1256,master2!$B$1:$C$24,2,0)</f>
        <v>SPARE PARTS</v>
      </c>
      <c r="D1256" s="75">
        <v>2</v>
      </c>
      <c r="E1256" s="74" t="s">
        <v>54</v>
      </c>
      <c r="F1256" s="85" t="s">
        <v>136</v>
      </c>
      <c r="G1256" s="106">
        <v>27.89</v>
      </c>
      <c r="H1256" s="84" t="s">
        <v>86</v>
      </c>
      <c r="I1256" s="75"/>
    </row>
    <row r="1257" spans="1:9" s="76" customFormat="1" ht="12" hidden="1" customHeight="1">
      <c r="A1257" s="8" t="str">
        <f>INDEX(master1!$A$10:$A$24,MATCH('KSB1 - Postings'!E1257,master1!$C$10:$C$24,0))</f>
        <v>MAINTE</v>
      </c>
      <c r="B1257" s="9" t="str">
        <f>VLOOKUP(E1257,master1!$C$9:$E$24,3,0)</f>
        <v>Joaquin P</v>
      </c>
      <c r="C1257" s="8" t="str">
        <f>VLOOKUP(F1257,master2!$B$1:$C$24,2,0)</f>
        <v>SPARE PARTS</v>
      </c>
      <c r="D1257" s="75">
        <v>2</v>
      </c>
      <c r="E1257" s="74" t="s">
        <v>54</v>
      </c>
      <c r="F1257" s="85" t="s">
        <v>136</v>
      </c>
      <c r="G1257" s="106">
        <v>10.7</v>
      </c>
      <c r="H1257" s="84" t="s">
        <v>86</v>
      </c>
      <c r="I1257" s="75"/>
    </row>
    <row r="1258" spans="1:9" s="76" customFormat="1" ht="12" hidden="1" customHeight="1">
      <c r="A1258" s="8" t="str">
        <f>INDEX(master1!$A$10:$A$24,MATCH('KSB1 - Postings'!E1258,master1!$C$10:$C$24,0))</f>
        <v>MAINTE</v>
      </c>
      <c r="B1258" s="9" t="str">
        <f>VLOOKUP(E1258,master1!$C$9:$E$24,3,0)</f>
        <v>Joaquin P</v>
      </c>
      <c r="C1258" s="8" t="str">
        <f>VLOOKUP(F1258,master2!$B$1:$C$24,2,0)</f>
        <v>SPARE PARTS</v>
      </c>
      <c r="D1258" s="75">
        <v>2</v>
      </c>
      <c r="E1258" s="74" t="s">
        <v>54</v>
      </c>
      <c r="F1258" s="85" t="s">
        <v>136</v>
      </c>
      <c r="G1258" s="106">
        <v>10.295</v>
      </c>
      <c r="H1258" s="84" t="s">
        <v>86</v>
      </c>
      <c r="I1258" s="75"/>
    </row>
    <row r="1259" spans="1:9" s="76" customFormat="1" ht="12" hidden="1" customHeight="1">
      <c r="A1259" s="8" t="str">
        <f>INDEX(master1!$A$10:$A$24,MATCH('KSB1 - Postings'!E1259,master1!$C$10:$C$24,0))</f>
        <v>MAINTE</v>
      </c>
      <c r="B1259" s="9" t="str">
        <f>VLOOKUP(E1259,master1!$C$9:$E$24,3,0)</f>
        <v>Joaquin P</v>
      </c>
      <c r="C1259" s="8" t="str">
        <f>VLOOKUP(F1259,master2!$B$1:$C$24,2,0)</f>
        <v>SPARE PARTS</v>
      </c>
      <c r="D1259" s="75">
        <v>2</v>
      </c>
      <c r="E1259" s="74" t="s">
        <v>54</v>
      </c>
      <c r="F1259" s="85" t="s">
        <v>136</v>
      </c>
      <c r="G1259" s="106">
        <v>90.974999999999994</v>
      </c>
      <c r="H1259" s="84" t="s">
        <v>86</v>
      </c>
      <c r="I1259" s="75"/>
    </row>
    <row r="1260" spans="1:9" s="76" customFormat="1" ht="12" hidden="1" customHeight="1">
      <c r="A1260" s="8" t="str">
        <f>INDEX(master1!$A$10:$A$24,MATCH('KSB1 - Postings'!E1260,master1!$C$10:$C$24,0))</f>
        <v>MAINTE</v>
      </c>
      <c r="B1260" s="9" t="str">
        <f>VLOOKUP(E1260,master1!$C$9:$E$24,3,0)</f>
        <v>Joaquin P</v>
      </c>
      <c r="C1260" s="8" t="str">
        <f>VLOOKUP(F1260,master2!$B$1:$C$24,2,0)</f>
        <v>SPARE PARTS</v>
      </c>
      <c r="D1260" s="75">
        <v>2</v>
      </c>
      <c r="E1260" s="74" t="s">
        <v>54</v>
      </c>
      <c r="F1260" s="85" t="s">
        <v>136</v>
      </c>
      <c r="G1260" s="106">
        <v>173.37</v>
      </c>
      <c r="H1260" s="84" t="s">
        <v>86</v>
      </c>
      <c r="I1260" s="75"/>
    </row>
    <row r="1261" spans="1:9" s="76" customFormat="1" ht="12" hidden="1" customHeight="1">
      <c r="A1261" s="8" t="str">
        <f>INDEX(master1!$A$10:$A$24,MATCH('KSB1 - Postings'!E1261,master1!$C$10:$C$24,0))</f>
        <v>MAINTE</v>
      </c>
      <c r="B1261" s="9" t="str">
        <f>VLOOKUP(E1261,master1!$C$9:$E$24,3,0)</f>
        <v>Joaquin P</v>
      </c>
      <c r="C1261" s="8" t="str">
        <f>VLOOKUP(F1261,master2!$B$1:$C$24,2,0)</f>
        <v>SPARE PARTS</v>
      </c>
      <c r="D1261" s="75">
        <v>2</v>
      </c>
      <c r="E1261" s="74" t="s">
        <v>54</v>
      </c>
      <c r="F1261" s="85" t="s">
        <v>136</v>
      </c>
      <c r="G1261" s="106">
        <v>86.685000000000002</v>
      </c>
      <c r="H1261" s="84" t="s">
        <v>86</v>
      </c>
      <c r="I1261" s="75"/>
    </row>
    <row r="1262" spans="1:9" s="76" customFormat="1" ht="12" hidden="1" customHeight="1">
      <c r="A1262" s="8" t="str">
        <f>INDEX(master1!$A$10:$A$24,MATCH('KSB1 - Postings'!E1262,master1!$C$10:$C$24,0))</f>
        <v>MAINTE</v>
      </c>
      <c r="B1262" s="9" t="str">
        <f>VLOOKUP(E1262,master1!$C$9:$E$24,3,0)</f>
        <v>Joaquin P</v>
      </c>
      <c r="C1262" s="8" t="str">
        <f>VLOOKUP(F1262,master2!$B$1:$C$24,2,0)</f>
        <v>SPARE PARTS</v>
      </c>
      <c r="D1262" s="75">
        <v>2</v>
      </c>
      <c r="E1262" s="74" t="s">
        <v>56</v>
      </c>
      <c r="F1262" s="85" t="s">
        <v>136</v>
      </c>
      <c r="G1262" s="106">
        <v>139.80000000000001</v>
      </c>
      <c r="H1262" s="84" t="s">
        <v>86</v>
      </c>
      <c r="I1262" s="75"/>
    </row>
    <row r="1263" spans="1:9" s="76" customFormat="1" ht="12" hidden="1" customHeight="1">
      <c r="A1263" s="8" t="str">
        <f>INDEX(master1!$A$10:$A$24,MATCH('KSB1 - Postings'!E1263,master1!$C$10:$C$24,0))</f>
        <v>MAINTE</v>
      </c>
      <c r="B1263" s="9" t="str">
        <f>VLOOKUP(E1263,master1!$C$9:$E$24,3,0)</f>
        <v>Joaquin P</v>
      </c>
      <c r="C1263" s="8" t="str">
        <f>VLOOKUP(F1263,master2!$B$1:$C$24,2,0)</f>
        <v>SPARE PARTS</v>
      </c>
      <c r="D1263" s="75">
        <v>2</v>
      </c>
      <c r="E1263" s="74" t="s">
        <v>56</v>
      </c>
      <c r="F1263" s="85" t="s">
        <v>136</v>
      </c>
      <c r="G1263" s="106">
        <v>140.5</v>
      </c>
      <c r="H1263" s="84" t="s">
        <v>86</v>
      </c>
      <c r="I1263" s="75"/>
    </row>
    <row r="1264" spans="1:9" s="76" customFormat="1" ht="12" hidden="1" customHeight="1">
      <c r="A1264" s="8" t="str">
        <f>INDEX(master1!$A$10:$A$24,MATCH('KSB1 - Postings'!E1264,master1!$C$10:$C$24,0))</f>
        <v>MAINTE</v>
      </c>
      <c r="B1264" s="9" t="str">
        <f>VLOOKUP(E1264,master1!$C$9:$E$24,3,0)</f>
        <v>Joaquin P</v>
      </c>
      <c r="C1264" s="8" t="str">
        <f>VLOOKUP(F1264,master2!$B$1:$C$24,2,0)</f>
        <v>SPARE PARTS</v>
      </c>
      <c r="D1264" s="75">
        <v>2</v>
      </c>
      <c r="E1264" s="74" t="s">
        <v>56</v>
      </c>
      <c r="F1264" s="85" t="s">
        <v>136</v>
      </c>
      <c r="G1264" s="106">
        <v>88.2</v>
      </c>
      <c r="H1264" s="84" t="s">
        <v>86</v>
      </c>
      <c r="I1264" s="75"/>
    </row>
    <row r="1265" spans="1:9" s="76" customFormat="1" ht="12" hidden="1" customHeight="1">
      <c r="A1265" s="8" t="str">
        <f>INDEX(master1!$A$10:$A$24,MATCH('KSB1 - Postings'!E1265,master1!$C$10:$C$24,0))</f>
        <v>MAINTE</v>
      </c>
      <c r="B1265" s="9" t="str">
        <f>VLOOKUP(E1265,master1!$C$9:$E$24,3,0)</f>
        <v>Joaquin P</v>
      </c>
      <c r="C1265" s="8" t="str">
        <f>VLOOKUP(F1265,master2!$B$1:$C$24,2,0)</f>
        <v>SPARE PARTS</v>
      </c>
      <c r="D1265" s="75">
        <v>2</v>
      </c>
      <c r="E1265" s="74" t="s">
        <v>56</v>
      </c>
      <c r="F1265" s="85" t="s">
        <v>136</v>
      </c>
      <c r="G1265" s="106">
        <v>638.78</v>
      </c>
      <c r="H1265" s="84" t="s">
        <v>86</v>
      </c>
      <c r="I1265" s="75"/>
    </row>
    <row r="1266" spans="1:9" s="76" customFormat="1" ht="12" hidden="1" customHeight="1">
      <c r="A1266" s="8" t="str">
        <f>INDEX(master1!$A$10:$A$24,MATCH('KSB1 - Postings'!E1266,master1!$C$10:$C$24,0))</f>
        <v>MAINTE</v>
      </c>
      <c r="B1266" s="9" t="str">
        <f>VLOOKUP(E1266,master1!$C$9:$E$24,3,0)</f>
        <v>Joaquin P</v>
      </c>
      <c r="C1266" s="8" t="str">
        <f>VLOOKUP(F1266,master2!$B$1:$C$24,2,0)</f>
        <v>SPARE PARTS</v>
      </c>
      <c r="D1266" s="75">
        <v>2</v>
      </c>
      <c r="E1266" s="74" t="s">
        <v>56</v>
      </c>
      <c r="F1266" s="85" t="s">
        <v>136</v>
      </c>
      <c r="G1266" s="106">
        <v>137.62</v>
      </c>
      <c r="H1266" s="84" t="s">
        <v>86</v>
      </c>
      <c r="I1266" s="75"/>
    </row>
    <row r="1267" spans="1:9" s="76" customFormat="1" ht="12" hidden="1" customHeight="1">
      <c r="A1267" s="8" t="str">
        <f>INDEX(master1!$A$10:$A$24,MATCH('KSB1 - Postings'!E1267,master1!$C$10:$C$24,0))</f>
        <v>MAINTE</v>
      </c>
      <c r="B1267" s="9" t="str">
        <f>VLOOKUP(E1267,master1!$C$9:$E$24,3,0)</f>
        <v>Joaquin P</v>
      </c>
      <c r="C1267" s="8" t="str">
        <f>VLOOKUP(F1267,master2!$B$1:$C$24,2,0)</f>
        <v>SPARE PARTS</v>
      </c>
      <c r="D1267" s="75">
        <v>2</v>
      </c>
      <c r="E1267" s="74" t="s">
        <v>56</v>
      </c>
      <c r="F1267" s="85" t="s">
        <v>136</v>
      </c>
      <c r="G1267" s="106">
        <v>69.900000000000006</v>
      </c>
      <c r="H1267" s="84" t="s">
        <v>86</v>
      </c>
      <c r="I1267" s="75"/>
    </row>
    <row r="1268" spans="1:9" s="76" customFormat="1" ht="12" hidden="1" customHeight="1">
      <c r="A1268" s="8" t="str">
        <f>INDEX(master1!$A$10:$A$24,MATCH('KSB1 - Postings'!E1268,master1!$C$10:$C$24,0))</f>
        <v>MAINTE</v>
      </c>
      <c r="B1268" s="9" t="str">
        <f>VLOOKUP(E1268,master1!$C$9:$E$24,3,0)</f>
        <v>Joaquin P</v>
      </c>
      <c r="C1268" s="8" t="str">
        <f>VLOOKUP(F1268,master2!$B$1:$C$24,2,0)</f>
        <v>SPARE PARTS</v>
      </c>
      <c r="D1268" s="75">
        <v>2</v>
      </c>
      <c r="E1268" s="74" t="s">
        <v>56</v>
      </c>
      <c r="F1268" s="85" t="s">
        <v>136</v>
      </c>
      <c r="G1268" s="106">
        <v>1428.6849999999999</v>
      </c>
      <c r="H1268" s="84" t="s">
        <v>86</v>
      </c>
      <c r="I1268" s="75"/>
    </row>
    <row r="1269" spans="1:9" s="76" customFormat="1" ht="12" hidden="1" customHeight="1">
      <c r="A1269" s="8" t="str">
        <f>INDEX(master1!$A$10:$A$24,MATCH('KSB1 - Postings'!E1269,master1!$C$10:$C$24,0))</f>
        <v>MAINTE</v>
      </c>
      <c r="B1269" s="9" t="str">
        <f>VLOOKUP(E1269,master1!$C$9:$E$24,3,0)</f>
        <v>Joaquin P</v>
      </c>
      <c r="C1269" s="8" t="str">
        <f>VLOOKUP(F1269,master2!$B$1:$C$24,2,0)</f>
        <v>SPARE PARTS</v>
      </c>
      <c r="D1269" s="75">
        <v>2</v>
      </c>
      <c r="E1269" s="74" t="s">
        <v>56</v>
      </c>
      <c r="F1269" s="85" t="s">
        <v>136</v>
      </c>
      <c r="G1269" s="106">
        <v>3917.64</v>
      </c>
      <c r="H1269" s="84" t="s">
        <v>86</v>
      </c>
      <c r="I1269" s="75"/>
    </row>
    <row r="1270" spans="1:9" s="76" customFormat="1" ht="12" hidden="1" customHeight="1">
      <c r="A1270" s="8" t="str">
        <f>INDEX(master1!$A$10:$A$24,MATCH('KSB1 - Postings'!E1270,master1!$C$10:$C$24,0))</f>
        <v>MAINTE</v>
      </c>
      <c r="B1270" s="9" t="str">
        <f>VLOOKUP(E1270,master1!$C$9:$E$24,3,0)</f>
        <v>Joaquin P</v>
      </c>
      <c r="C1270" s="8" t="str">
        <f>VLOOKUP(F1270,master2!$B$1:$C$24,2,0)</f>
        <v>SPARE PARTS</v>
      </c>
      <c r="D1270" s="75">
        <v>2</v>
      </c>
      <c r="E1270" s="74" t="s">
        <v>56</v>
      </c>
      <c r="F1270" s="85" t="s">
        <v>136</v>
      </c>
      <c r="G1270" s="106">
        <v>283.17</v>
      </c>
      <c r="H1270" s="84" t="s">
        <v>86</v>
      </c>
      <c r="I1270" s="75"/>
    </row>
    <row r="1271" spans="1:9" s="76" customFormat="1" ht="12" hidden="1" customHeight="1">
      <c r="A1271" s="8" t="str">
        <f>INDEX(master1!$A$10:$A$24,MATCH('KSB1 - Postings'!E1271,master1!$C$10:$C$24,0))</f>
        <v>MAINTE</v>
      </c>
      <c r="B1271" s="9" t="str">
        <f>VLOOKUP(E1271,master1!$C$9:$E$24,3,0)</f>
        <v>Joaquin P</v>
      </c>
      <c r="C1271" s="8" t="str">
        <f>VLOOKUP(F1271,master2!$B$1:$C$24,2,0)</f>
        <v>SPARE PARTS</v>
      </c>
      <c r="D1271" s="75">
        <v>2</v>
      </c>
      <c r="E1271" s="74" t="s">
        <v>56</v>
      </c>
      <c r="F1271" s="85" t="s">
        <v>136</v>
      </c>
      <c r="G1271" s="106">
        <v>638.78</v>
      </c>
      <c r="H1271" s="84" t="s">
        <v>86</v>
      </c>
      <c r="I1271" s="75"/>
    </row>
    <row r="1272" spans="1:9" s="76" customFormat="1" ht="12" hidden="1" customHeight="1">
      <c r="A1272" s="8" t="str">
        <f>INDEX(master1!$A$10:$A$24,MATCH('KSB1 - Postings'!E1272,master1!$C$10:$C$24,0))</f>
        <v>MAINTE</v>
      </c>
      <c r="B1272" s="9" t="str">
        <f>VLOOKUP(E1272,master1!$C$9:$E$24,3,0)</f>
        <v>Joaquin P</v>
      </c>
      <c r="C1272" s="8" t="str">
        <f>VLOOKUP(F1272,master2!$B$1:$C$24,2,0)</f>
        <v>SPARE PARTS</v>
      </c>
      <c r="D1272" s="75">
        <v>2</v>
      </c>
      <c r="E1272" s="74" t="s">
        <v>56</v>
      </c>
      <c r="F1272" s="85" t="s">
        <v>136</v>
      </c>
      <c r="G1272" s="106">
        <v>101.4</v>
      </c>
      <c r="H1272" s="84" t="s">
        <v>86</v>
      </c>
      <c r="I1272" s="75"/>
    </row>
    <row r="1273" spans="1:9" s="76" customFormat="1" ht="12" hidden="1" customHeight="1">
      <c r="A1273" s="8" t="str">
        <f>INDEX(master1!$A$10:$A$24,MATCH('KSB1 - Postings'!E1273,master1!$C$10:$C$24,0))</f>
        <v>MAINTE</v>
      </c>
      <c r="B1273" s="9" t="str">
        <f>VLOOKUP(E1273,master1!$C$9:$E$24,3,0)</f>
        <v>Joaquin P</v>
      </c>
      <c r="C1273" s="8" t="str">
        <f>VLOOKUP(F1273,master2!$B$1:$C$24,2,0)</f>
        <v>SPARE PARTS</v>
      </c>
      <c r="D1273" s="75">
        <v>2</v>
      </c>
      <c r="E1273" s="74" t="s">
        <v>56</v>
      </c>
      <c r="F1273" s="85" t="s">
        <v>136</v>
      </c>
      <c r="G1273" s="106">
        <v>16.02</v>
      </c>
      <c r="H1273" s="84" t="s">
        <v>86</v>
      </c>
      <c r="I1273" s="75"/>
    </row>
    <row r="1274" spans="1:9" s="76" customFormat="1" ht="12" hidden="1" customHeight="1">
      <c r="A1274" s="8" t="str">
        <f>INDEX(master1!$A$10:$A$24,MATCH('KSB1 - Postings'!E1274,master1!$C$10:$C$24,0))</f>
        <v>MAINTE</v>
      </c>
      <c r="B1274" s="9" t="str">
        <f>VLOOKUP(E1274,master1!$C$9:$E$24,3,0)</f>
        <v>Joaquin P</v>
      </c>
      <c r="C1274" s="8" t="str">
        <f>VLOOKUP(F1274,master2!$B$1:$C$24,2,0)</f>
        <v>SPARE PARTS</v>
      </c>
      <c r="D1274" s="75">
        <v>2</v>
      </c>
      <c r="E1274" s="74" t="s">
        <v>56</v>
      </c>
      <c r="F1274" s="85" t="s">
        <v>136</v>
      </c>
      <c r="G1274" s="106">
        <v>54</v>
      </c>
      <c r="H1274" s="84" t="s">
        <v>86</v>
      </c>
      <c r="I1274" s="75"/>
    </row>
    <row r="1275" spans="1:9" s="76" customFormat="1" ht="12" hidden="1" customHeight="1">
      <c r="A1275" s="8" t="str">
        <f>INDEX(master1!$A$10:$A$24,MATCH('KSB1 - Postings'!E1275,master1!$C$10:$C$24,0))</f>
        <v>MAINTE</v>
      </c>
      <c r="B1275" s="9" t="str">
        <f>VLOOKUP(E1275,master1!$C$9:$E$24,3,0)</f>
        <v>Joaquin P</v>
      </c>
      <c r="C1275" s="8" t="str">
        <f>VLOOKUP(F1275,master2!$B$1:$C$24,2,0)</f>
        <v>SPARE PARTS</v>
      </c>
      <c r="D1275" s="75">
        <v>2</v>
      </c>
      <c r="E1275" s="74" t="s">
        <v>56</v>
      </c>
      <c r="F1275" s="85" t="s">
        <v>136</v>
      </c>
      <c r="G1275" s="106">
        <v>25.32</v>
      </c>
      <c r="H1275" s="84" t="s">
        <v>86</v>
      </c>
      <c r="I1275" s="75"/>
    </row>
    <row r="1276" spans="1:9" s="76" customFormat="1" ht="12" hidden="1" customHeight="1">
      <c r="A1276" s="8" t="str">
        <f>INDEX(master1!$A$10:$A$24,MATCH('KSB1 - Postings'!E1276,master1!$C$10:$C$24,0))</f>
        <v>MAINTE</v>
      </c>
      <c r="B1276" s="9" t="str">
        <f>VLOOKUP(E1276,master1!$C$9:$E$24,3,0)</f>
        <v>Joaquin P</v>
      </c>
      <c r="C1276" s="8" t="str">
        <f>VLOOKUP(F1276,master2!$B$1:$C$24,2,0)</f>
        <v>SPARE PARTS</v>
      </c>
      <c r="D1276" s="75">
        <v>2</v>
      </c>
      <c r="E1276" s="74" t="s">
        <v>56</v>
      </c>
      <c r="F1276" s="85" t="s">
        <v>136</v>
      </c>
      <c r="G1276" s="106">
        <v>446.315</v>
      </c>
      <c r="H1276" s="84" t="s">
        <v>86</v>
      </c>
      <c r="I1276" s="75"/>
    </row>
    <row r="1277" spans="1:9" s="76" customFormat="1" ht="12" hidden="1" customHeight="1">
      <c r="A1277" s="8" t="str">
        <f>INDEX(master1!$A$10:$A$24,MATCH('KSB1 - Postings'!E1277,master1!$C$10:$C$24,0))</f>
        <v>MAINTE</v>
      </c>
      <c r="B1277" s="9" t="str">
        <f>VLOOKUP(E1277,master1!$C$9:$E$24,3,0)</f>
        <v>Joaquin P</v>
      </c>
      <c r="C1277" s="8" t="str">
        <f>VLOOKUP(F1277,master2!$B$1:$C$24,2,0)</f>
        <v>SPARE PARTS</v>
      </c>
      <c r="D1277" s="75">
        <v>2</v>
      </c>
      <c r="E1277" s="74" t="s">
        <v>54</v>
      </c>
      <c r="F1277" s="85" t="s">
        <v>136</v>
      </c>
      <c r="G1277" s="106">
        <v>56</v>
      </c>
      <c r="H1277" s="84" t="s">
        <v>86</v>
      </c>
      <c r="I1277" s="75"/>
    </row>
    <row r="1278" spans="1:9" s="76" customFormat="1" ht="12" hidden="1" customHeight="1">
      <c r="A1278" s="8" t="str">
        <f>INDEX(master1!$A$10:$A$24,MATCH('KSB1 - Postings'!E1278,master1!$C$10:$C$24,0))</f>
        <v>MAINTE</v>
      </c>
      <c r="B1278" s="9" t="str">
        <f>VLOOKUP(E1278,master1!$C$9:$E$24,3,0)</f>
        <v>Joaquin P</v>
      </c>
      <c r="C1278" s="8" t="str">
        <f>VLOOKUP(F1278,master2!$B$1:$C$24,2,0)</f>
        <v>SPARE PARTS</v>
      </c>
      <c r="D1278" s="75">
        <v>2</v>
      </c>
      <c r="E1278" s="74" t="s">
        <v>55</v>
      </c>
      <c r="F1278" s="85" t="s">
        <v>136</v>
      </c>
      <c r="G1278" s="106">
        <v>500.4</v>
      </c>
      <c r="H1278" s="84" t="s">
        <v>86</v>
      </c>
      <c r="I1278" s="75"/>
    </row>
    <row r="1279" spans="1:9" s="76" customFormat="1" ht="12" hidden="1" customHeight="1">
      <c r="A1279" s="8" t="str">
        <f>INDEX(master1!$A$10:$A$24,MATCH('KSB1 - Postings'!E1279,master1!$C$10:$C$24,0))</f>
        <v>MAINTE</v>
      </c>
      <c r="B1279" s="9" t="str">
        <f>VLOOKUP(E1279,master1!$C$9:$E$24,3,0)</f>
        <v>Joaquin P</v>
      </c>
      <c r="C1279" s="8" t="str">
        <f>VLOOKUP(F1279,master2!$B$1:$C$24,2,0)</f>
        <v>SPARE PARTS</v>
      </c>
      <c r="D1279" s="75">
        <v>2</v>
      </c>
      <c r="E1279" s="74" t="s">
        <v>55</v>
      </c>
      <c r="F1279" s="85" t="s">
        <v>136</v>
      </c>
      <c r="G1279" s="106">
        <v>163.72499999999999</v>
      </c>
      <c r="H1279" s="84" t="s">
        <v>86</v>
      </c>
      <c r="I1279" s="75"/>
    </row>
    <row r="1280" spans="1:9" s="76" customFormat="1" ht="12" hidden="1" customHeight="1">
      <c r="A1280" s="8" t="str">
        <f>INDEX(master1!$A$10:$A$24,MATCH('KSB1 - Postings'!E1280,master1!$C$10:$C$24,0))</f>
        <v>MAINTE</v>
      </c>
      <c r="B1280" s="9" t="str">
        <f>VLOOKUP(E1280,master1!$C$9:$E$24,3,0)</f>
        <v>Joaquin P</v>
      </c>
      <c r="C1280" s="8" t="str">
        <f>VLOOKUP(F1280,master2!$B$1:$C$24,2,0)</f>
        <v>SPARE PARTS</v>
      </c>
      <c r="D1280" s="75">
        <v>2</v>
      </c>
      <c r="E1280" s="74" t="s">
        <v>55</v>
      </c>
      <c r="F1280" s="85" t="s">
        <v>136</v>
      </c>
      <c r="G1280" s="106">
        <v>484.08</v>
      </c>
      <c r="H1280" s="84" t="s">
        <v>86</v>
      </c>
      <c r="I1280" s="75"/>
    </row>
    <row r="1281" spans="1:9" s="76" customFormat="1" ht="12" hidden="1" customHeight="1">
      <c r="A1281" s="8" t="str">
        <f>INDEX(master1!$A$10:$A$24,MATCH('KSB1 - Postings'!E1281,master1!$C$10:$C$24,0))</f>
        <v>MAINTE</v>
      </c>
      <c r="B1281" s="9" t="str">
        <f>VLOOKUP(E1281,master1!$C$9:$E$24,3,0)</f>
        <v>Joaquin P</v>
      </c>
      <c r="C1281" s="8" t="str">
        <f>VLOOKUP(F1281,master2!$B$1:$C$24,2,0)</f>
        <v>SPARE PARTS</v>
      </c>
      <c r="D1281" s="75">
        <v>2</v>
      </c>
      <c r="E1281" s="74" t="s">
        <v>55</v>
      </c>
      <c r="F1281" s="85" t="s">
        <v>136</v>
      </c>
      <c r="G1281" s="106">
        <v>181.065</v>
      </c>
      <c r="H1281" s="84" t="s">
        <v>86</v>
      </c>
      <c r="I1281" s="75"/>
    </row>
    <row r="1282" spans="1:9" s="76" customFormat="1" ht="12" hidden="1" customHeight="1">
      <c r="A1282" s="8" t="str">
        <f>INDEX(master1!$A$10:$A$24,MATCH('KSB1 - Postings'!E1282,master1!$C$10:$C$24,0))</f>
        <v>HR</v>
      </c>
      <c r="B1282" s="9" t="str">
        <f>VLOOKUP(E1282,master1!$C$9:$E$24,3,0)</f>
        <v>Paula E</v>
      </c>
      <c r="C1282" s="8" t="str">
        <f>VLOOKUP(F1282,master2!$B$1:$C$24,2,0)</f>
        <v>STATIONERY</v>
      </c>
      <c r="D1282" s="75">
        <v>2</v>
      </c>
      <c r="E1282" s="74" t="s">
        <v>74</v>
      </c>
      <c r="F1282" s="85" t="s">
        <v>146</v>
      </c>
      <c r="G1282" s="106">
        <v>1745</v>
      </c>
      <c r="H1282" s="84" t="s">
        <v>86</v>
      </c>
      <c r="I1282" s="75"/>
    </row>
    <row r="1283" spans="1:9" s="76" customFormat="1" ht="12" hidden="1" customHeight="1">
      <c r="A1283" s="8" t="str">
        <f>INDEX(master1!$A$10:$A$24,MATCH('KSB1 - Postings'!E1283,master1!$C$10:$C$24,0))</f>
        <v>QUALITY</v>
      </c>
      <c r="B1283" s="9" t="str">
        <f>VLOOKUP(E1283,master1!$C$9:$E$24,3,0)</f>
        <v>Jennifer A</v>
      </c>
      <c r="C1283" s="8" t="str">
        <f>VLOOKUP(F1283,master2!$B$1:$C$24,2,0)</f>
        <v>SPARE PARTS</v>
      </c>
      <c r="D1283" s="75">
        <v>2</v>
      </c>
      <c r="E1283" s="74" t="s">
        <v>73</v>
      </c>
      <c r="F1283" s="85" t="s">
        <v>136</v>
      </c>
      <c r="G1283" s="106">
        <v>198.84</v>
      </c>
      <c r="H1283" s="84" t="s">
        <v>86</v>
      </c>
      <c r="I1283" s="75"/>
    </row>
    <row r="1284" spans="1:9" s="76" customFormat="1" ht="12" hidden="1" customHeight="1">
      <c r="A1284" s="8" t="str">
        <f>INDEX(master1!$A$10:$A$24,MATCH('KSB1 - Postings'!E1284,master1!$C$10:$C$24,0))</f>
        <v>MAINTE</v>
      </c>
      <c r="B1284" s="9" t="str">
        <f>VLOOKUP(E1284,master1!$C$9:$E$24,3,0)</f>
        <v>Joaquin P</v>
      </c>
      <c r="C1284" s="8" t="str">
        <f>VLOOKUP(F1284,master2!$B$1:$C$24,2,0)</f>
        <v>REP &amp; MAINTENANCE SERVICES</v>
      </c>
      <c r="D1284" s="75">
        <v>2</v>
      </c>
      <c r="E1284" s="74" t="s">
        <v>57</v>
      </c>
      <c r="F1284" s="85" t="s">
        <v>143</v>
      </c>
      <c r="G1284" s="106">
        <v>2250</v>
      </c>
      <c r="H1284" s="84" t="s">
        <v>86</v>
      </c>
      <c r="I1284" s="75"/>
    </row>
    <row r="1285" spans="1:9" s="76" customFormat="1" ht="12" hidden="1" customHeight="1">
      <c r="A1285" s="8" t="str">
        <f>INDEX(master1!$A$10:$A$24,MATCH('KSB1 - Postings'!E1285,master1!$C$10:$C$24,0))</f>
        <v>MAINTE</v>
      </c>
      <c r="B1285" s="9" t="str">
        <f>VLOOKUP(E1285,master1!$C$9:$E$24,3,0)</f>
        <v>Joaquin P</v>
      </c>
      <c r="C1285" s="8" t="str">
        <f>VLOOKUP(F1285,master2!$B$1:$C$24,2,0)</f>
        <v>SPARE PARTS</v>
      </c>
      <c r="D1285" s="75">
        <v>2</v>
      </c>
      <c r="E1285" s="74" t="s">
        <v>54</v>
      </c>
      <c r="F1285" s="85" t="s">
        <v>136</v>
      </c>
      <c r="G1285" s="106">
        <v>114.265</v>
      </c>
      <c r="H1285" s="84" t="s">
        <v>86</v>
      </c>
      <c r="I1285" s="75"/>
    </row>
    <row r="1286" spans="1:9" s="76" customFormat="1" ht="12" hidden="1" customHeight="1">
      <c r="A1286" s="8" t="str">
        <f>INDEX(master1!$A$10:$A$24,MATCH('KSB1 - Postings'!E1286,master1!$C$10:$C$24,0))</f>
        <v>MAINTE</v>
      </c>
      <c r="B1286" s="9" t="str">
        <f>VLOOKUP(E1286,master1!$C$9:$E$24,3,0)</f>
        <v>Joaquin P</v>
      </c>
      <c r="C1286" s="8" t="str">
        <f>VLOOKUP(F1286,master2!$B$1:$C$24,2,0)</f>
        <v>SPARE PARTS</v>
      </c>
      <c r="D1286" s="75">
        <v>2</v>
      </c>
      <c r="E1286" s="74" t="s">
        <v>54</v>
      </c>
      <c r="F1286" s="85" t="s">
        <v>136</v>
      </c>
      <c r="G1286" s="106">
        <v>13.305</v>
      </c>
      <c r="H1286" s="84" t="s">
        <v>86</v>
      </c>
      <c r="I1286" s="75"/>
    </row>
    <row r="1287" spans="1:9" s="76" customFormat="1" ht="12" hidden="1" customHeight="1">
      <c r="A1287" s="8" t="str">
        <f>INDEX(master1!$A$10:$A$24,MATCH('KSB1 - Postings'!E1287,master1!$C$10:$C$24,0))</f>
        <v>MAINTE</v>
      </c>
      <c r="B1287" s="9" t="str">
        <f>VLOOKUP(E1287,master1!$C$9:$E$24,3,0)</f>
        <v>Joaquin P</v>
      </c>
      <c r="C1287" s="8" t="str">
        <f>VLOOKUP(F1287,master2!$B$1:$C$24,2,0)</f>
        <v>SPARE PARTS</v>
      </c>
      <c r="D1287" s="75">
        <v>2</v>
      </c>
      <c r="E1287" s="74" t="s">
        <v>54</v>
      </c>
      <c r="F1287" s="85" t="s">
        <v>136</v>
      </c>
      <c r="G1287" s="106">
        <v>189.35</v>
      </c>
      <c r="H1287" s="84" t="s">
        <v>86</v>
      </c>
      <c r="I1287" s="75"/>
    </row>
    <row r="1288" spans="1:9" s="76" customFormat="1" ht="12" hidden="1" customHeight="1">
      <c r="A1288" s="8" t="str">
        <f>INDEX(master1!$A$10:$A$24,MATCH('KSB1 - Postings'!E1288,master1!$C$10:$C$24,0))</f>
        <v>MAINTE</v>
      </c>
      <c r="B1288" s="9" t="str">
        <f>VLOOKUP(E1288,master1!$C$9:$E$24,3,0)</f>
        <v>Joaquin P</v>
      </c>
      <c r="C1288" s="8" t="str">
        <f>VLOOKUP(F1288,master2!$B$1:$C$24,2,0)</f>
        <v>SPARE PARTS</v>
      </c>
      <c r="D1288" s="75">
        <v>2</v>
      </c>
      <c r="E1288" s="74" t="s">
        <v>54</v>
      </c>
      <c r="F1288" s="85" t="s">
        <v>136</v>
      </c>
      <c r="G1288" s="106">
        <v>67.855000000000004</v>
      </c>
      <c r="H1288" s="84" t="s">
        <v>86</v>
      </c>
      <c r="I1288" s="75"/>
    </row>
    <row r="1289" spans="1:9" s="76" customFormat="1" ht="12" hidden="1" customHeight="1">
      <c r="A1289" s="8" t="str">
        <f>INDEX(master1!$A$10:$A$24,MATCH('KSB1 - Postings'!E1289,master1!$C$10:$C$24,0))</f>
        <v>MAINTE</v>
      </c>
      <c r="B1289" s="9" t="str">
        <f>VLOOKUP(E1289,master1!$C$9:$E$24,3,0)</f>
        <v>Joaquin P</v>
      </c>
      <c r="C1289" s="8" t="str">
        <f>VLOOKUP(F1289,master2!$B$1:$C$24,2,0)</f>
        <v>SPARE PARTS</v>
      </c>
      <c r="D1289" s="75">
        <v>2</v>
      </c>
      <c r="E1289" s="74" t="s">
        <v>54</v>
      </c>
      <c r="F1289" s="85" t="s">
        <v>136</v>
      </c>
      <c r="G1289" s="106">
        <v>119</v>
      </c>
      <c r="H1289" s="84" t="s">
        <v>86</v>
      </c>
      <c r="I1289" s="75"/>
    </row>
    <row r="1290" spans="1:9" s="76" customFormat="1" ht="12" hidden="1" customHeight="1">
      <c r="A1290" s="8" t="str">
        <f>INDEX(master1!$A$10:$A$24,MATCH('KSB1 - Postings'!E1290,master1!$C$10:$C$24,0))</f>
        <v>MAINTE</v>
      </c>
      <c r="B1290" s="9" t="str">
        <f>VLOOKUP(E1290,master1!$C$9:$E$24,3,0)</f>
        <v>Joaquin P</v>
      </c>
      <c r="C1290" s="8" t="str">
        <f>VLOOKUP(F1290,master2!$B$1:$C$24,2,0)</f>
        <v>SPARE PARTS</v>
      </c>
      <c r="D1290" s="75">
        <v>2</v>
      </c>
      <c r="E1290" s="74" t="s">
        <v>54</v>
      </c>
      <c r="F1290" s="85" t="s">
        <v>136</v>
      </c>
      <c r="G1290" s="106">
        <v>231.685</v>
      </c>
      <c r="H1290" s="84" t="s">
        <v>86</v>
      </c>
      <c r="I1290" s="75"/>
    </row>
    <row r="1291" spans="1:9" s="76" customFormat="1" ht="12" hidden="1" customHeight="1">
      <c r="A1291" s="8" t="str">
        <f>INDEX(master1!$A$10:$A$24,MATCH('KSB1 - Postings'!E1291,master1!$C$10:$C$24,0))</f>
        <v>MAINTE</v>
      </c>
      <c r="B1291" s="9" t="str">
        <f>VLOOKUP(E1291,master1!$C$9:$E$24,3,0)</f>
        <v>Joaquin P</v>
      </c>
      <c r="C1291" s="8" t="str">
        <f>VLOOKUP(F1291,master2!$B$1:$C$24,2,0)</f>
        <v>SPARE PARTS</v>
      </c>
      <c r="D1291" s="75">
        <v>2</v>
      </c>
      <c r="E1291" s="74" t="s">
        <v>54</v>
      </c>
      <c r="F1291" s="85" t="s">
        <v>136</v>
      </c>
      <c r="G1291" s="106">
        <v>9.8550000000000004</v>
      </c>
      <c r="H1291" s="84" t="s">
        <v>86</v>
      </c>
      <c r="I1291" s="75"/>
    </row>
    <row r="1292" spans="1:9" s="76" customFormat="1" ht="12" hidden="1" customHeight="1">
      <c r="A1292" s="8" t="str">
        <f>INDEX(master1!$A$10:$A$24,MATCH('KSB1 - Postings'!E1292,master1!$C$10:$C$24,0))</f>
        <v>MAINTE</v>
      </c>
      <c r="B1292" s="9" t="str">
        <f>VLOOKUP(E1292,master1!$C$9:$E$24,3,0)</f>
        <v>Joaquin P</v>
      </c>
      <c r="C1292" s="8" t="str">
        <f>VLOOKUP(F1292,master2!$B$1:$C$24,2,0)</f>
        <v>SPARE PARTS</v>
      </c>
      <c r="D1292" s="75">
        <v>2</v>
      </c>
      <c r="E1292" s="74" t="s">
        <v>56</v>
      </c>
      <c r="F1292" s="85" t="s">
        <v>136</v>
      </c>
      <c r="G1292" s="106">
        <v>4190.1000000000004</v>
      </c>
      <c r="H1292" s="84" t="s">
        <v>86</v>
      </c>
      <c r="I1292" s="75"/>
    </row>
    <row r="1293" spans="1:9" s="76" customFormat="1" ht="12" hidden="1" customHeight="1">
      <c r="A1293" s="8" t="str">
        <f>INDEX(master1!$A$10:$A$24,MATCH('KSB1 - Postings'!E1293,master1!$C$10:$C$24,0))</f>
        <v>MAINTE</v>
      </c>
      <c r="B1293" s="9" t="str">
        <f>VLOOKUP(E1293,master1!$C$9:$E$24,3,0)</f>
        <v>Joaquin P</v>
      </c>
      <c r="C1293" s="8" t="str">
        <f>VLOOKUP(F1293,master2!$B$1:$C$24,2,0)</f>
        <v>SPARE PARTS</v>
      </c>
      <c r="D1293" s="75">
        <v>2</v>
      </c>
      <c r="E1293" s="74" t="s">
        <v>56</v>
      </c>
      <c r="F1293" s="85" t="s">
        <v>136</v>
      </c>
      <c r="G1293" s="106">
        <v>8577.1049999999996</v>
      </c>
      <c r="H1293" s="84" t="s">
        <v>86</v>
      </c>
      <c r="I1293" s="75"/>
    </row>
    <row r="1294" spans="1:9" s="76" customFormat="1" ht="12" hidden="1" customHeight="1">
      <c r="A1294" s="8" t="str">
        <f>INDEX(master1!$A$10:$A$24,MATCH('KSB1 - Postings'!E1294,master1!$C$10:$C$24,0))</f>
        <v>MAINTE</v>
      </c>
      <c r="B1294" s="9" t="str">
        <f>VLOOKUP(E1294,master1!$C$9:$E$24,3,0)</f>
        <v>Joaquin P</v>
      </c>
      <c r="C1294" s="8" t="str">
        <f>VLOOKUP(F1294,master2!$B$1:$C$24,2,0)</f>
        <v>SPARE PARTS</v>
      </c>
      <c r="D1294" s="75">
        <v>2</v>
      </c>
      <c r="E1294" s="74" t="s">
        <v>56</v>
      </c>
      <c r="F1294" s="85" t="s">
        <v>136</v>
      </c>
      <c r="G1294" s="106">
        <v>656.99</v>
      </c>
      <c r="H1294" s="84" t="s">
        <v>86</v>
      </c>
      <c r="I1294" s="75"/>
    </row>
    <row r="1295" spans="1:9" s="76" customFormat="1" ht="12" hidden="1" customHeight="1">
      <c r="A1295" s="8" t="str">
        <f>INDEX(master1!$A$10:$A$24,MATCH('KSB1 - Postings'!E1295,master1!$C$10:$C$24,0))</f>
        <v>MAINTE</v>
      </c>
      <c r="B1295" s="9" t="str">
        <f>VLOOKUP(E1295,master1!$C$9:$E$24,3,0)</f>
        <v>Joaquin P</v>
      </c>
      <c r="C1295" s="8" t="str">
        <f>VLOOKUP(F1295,master2!$B$1:$C$24,2,0)</f>
        <v>SPARE PARTS</v>
      </c>
      <c r="D1295" s="75">
        <v>2</v>
      </c>
      <c r="E1295" s="74" t="s">
        <v>56</v>
      </c>
      <c r="F1295" s="85" t="s">
        <v>136</v>
      </c>
      <c r="G1295" s="106">
        <v>8374.4750000000004</v>
      </c>
      <c r="H1295" s="84" t="s">
        <v>86</v>
      </c>
      <c r="I1295" s="75"/>
    </row>
    <row r="1296" spans="1:9" s="76" customFormat="1" ht="12" hidden="1" customHeight="1">
      <c r="A1296" s="8" t="str">
        <f>INDEX(master1!$A$10:$A$24,MATCH('KSB1 - Postings'!E1296,master1!$C$10:$C$24,0))</f>
        <v>HR</v>
      </c>
      <c r="B1296" s="9" t="str">
        <f>VLOOKUP(E1296,master1!$C$9:$E$24,3,0)</f>
        <v>Paula E</v>
      </c>
      <c r="C1296" s="8" t="str">
        <f>VLOOKUP(F1296,master2!$B$1:$C$24,2,0)</f>
        <v>TRAVEL EXPENSES</v>
      </c>
      <c r="D1296" s="75">
        <v>2</v>
      </c>
      <c r="E1296" s="74" t="s">
        <v>74</v>
      </c>
      <c r="F1296" s="85" t="s">
        <v>147</v>
      </c>
      <c r="G1296" s="106">
        <v>30.385000000000002</v>
      </c>
      <c r="H1296" s="84" t="s">
        <v>86</v>
      </c>
      <c r="I1296" s="75"/>
    </row>
    <row r="1297" spans="1:9" s="76" customFormat="1" ht="12" hidden="1" customHeight="1">
      <c r="A1297" s="8" t="str">
        <f>INDEX(master1!$A$10:$A$24,MATCH('KSB1 - Postings'!E1297,master1!$C$10:$C$24,0))</f>
        <v>QUALITY</v>
      </c>
      <c r="B1297" s="9" t="str">
        <f>VLOOKUP(E1297,master1!$C$9:$E$24,3,0)</f>
        <v>Jennifer A</v>
      </c>
      <c r="C1297" s="8" t="str">
        <f>VLOOKUP(F1297,master2!$B$1:$C$24,2,0)</f>
        <v>OTHER EXTERNAL SERVICES</v>
      </c>
      <c r="D1297" s="75">
        <v>2</v>
      </c>
      <c r="E1297" s="74" t="s">
        <v>73</v>
      </c>
      <c r="F1297" s="85" t="s">
        <v>138</v>
      </c>
      <c r="G1297" s="106">
        <v>132.5</v>
      </c>
      <c r="H1297" s="84" t="s">
        <v>86</v>
      </c>
      <c r="I1297" s="75"/>
    </row>
    <row r="1298" spans="1:9" s="76" customFormat="1" ht="12" hidden="1" customHeight="1">
      <c r="A1298" s="8" t="str">
        <f>INDEX(master1!$A$10:$A$24,MATCH('KSB1 - Postings'!E1298,master1!$C$10:$C$24,0))</f>
        <v>LOGISTICS</v>
      </c>
      <c r="B1298" s="9" t="str">
        <f>VLOOKUP(E1298,master1!$C$9:$E$24,3,0)</f>
        <v>María L</v>
      </c>
      <c r="C1298" s="8" t="str">
        <f>VLOOKUP(F1298,master2!$B$1:$C$24,2,0)</f>
        <v>FREIGHT</v>
      </c>
      <c r="D1298" s="75">
        <v>2</v>
      </c>
      <c r="E1298" s="74" t="s">
        <v>69</v>
      </c>
      <c r="F1298" s="85" t="s">
        <v>132</v>
      </c>
      <c r="G1298" s="106">
        <v>53.494999999999997</v>
      </c>
      <c r="H1298" s="84" t="s">
        <v>86</v>
      </c>
      <c r="I1298" s="75"/>
    </row>
    <row r="1299" spans="1:9" s="76" customFormat="1" ht="12" hidden="1" customHeight="1">
      <c r="A1299" s="8" t="str">
        <f>INDEX(master1!$A$10:$A$24,MATCH('KSB1 - Postings'!E1299,master1!$C$10:$C$24,0))</f>
        <v>MAINTE</v>
      </c>
      <c r="B1299" s="9" t="str">
        <f>VLOOKUP(E1299,master1!$C$9:$E$24,3,0)</f>
        <v>Joaquin P</v>
      </c>
      <c r="C1299" s="8" t="str">
        <f>VLOOKUP(F1299,master2!$B$1:$C$24,2,0)</f>
        <v>SPARE PARTS</v>
      </c>
      <c r="D1299" s="75">
        <v>2</v>
      </c>
      <c r="E1299" s="74" t="s">
        <v>55</v>
      </c>
      <c r="F1299" s="85" t="s">
        <v>136</v>
      </c>
      <c r="G1299" s="106">
        <v>902.60500000000002</v>
      </c>
      <c r="H1299" s="84" t="s">
        <v>86</v>
      </c>
      <c r="I1299" s="75"/>
    </row>
    <row r="1300" spans="1:9" s="76" customFormat="1" ht="12" hidden="1" customHeight="1">
      <c r="A1300" s="8" t="str">
        <f>INDEX(master1!$A$10:$A$24,MATCH('KSB1 - Postings'!E1300,master1!$C$10:$C$24,0))</f>
        <v>MAINTE</v>
      </c>
      <c r="B1300" s="9" t="str">
        <f>VLOOKUP(E1300,master1!$C$9:$E$24,3,0)</f>
        <v>Joaquin P</v>
      </c>
      <c r="C1300" s="8" t="str">
        <f>VLOOKUP(F1300,master2!$B$1:$C$24,2,0)</f>
        <v>SPARE PARTS</v>
      </c>
      <c r="D1300" s="75">
        <v>2</v>
      </c>
      <c r="E1300" s="74" t="s">
        <v>55</v>
      </c>
      <c r="F1300" s="85" t="s">
        <v>136</v>
      </c>
      <c r="G1300" s="106">
        <v>36.32</v>
      </c>
      <c r="H1300" s="84" t="s">
        <v>86</v>
      </c>
      <c r="I1300" s="75"/>
    </row>
    <row r="1301" spans="1:9" s="76" customFormat="1" ht="12" hidden="1" customHeight="1">
      <c r="A1301" s="8" t="str">
        <f>INDEX(master1!$A$10:$A$24,MATCH('KSB1 - Postings'!E1301,master1!$C$10:$C$24,0))</f>
        <v>MAINTE</v>
      </c>
      <c r="B1301" s="9" t="str">
        <f>VLOOKUP(E1301,master1!$C$9:$E$24,3,0)</f>
        <v>Joaquin P</v>
      </c>
      <c r="C1301" s="8" t="str">
        <f>VLOOKUP(F1301,master2!$B$1:$C$24,2,0)</f>
        <v>SPARE PARTS</v>
      </c>
      <c r="D1301" s="75">
        <v>2</v>
      </c>
      <c r="E1301" s="74" t="s">
        <v>55</v>
      </c>
      <c r="F1301" s="85" t="s">
        <v>136</v>
      </c>
      <c r="G1301" s="106">
        <v>29.19</v>
      </c>
      <c r="H1301" s="84" t="s">
        <v>86</v>
      </c>
      <c r="I1301" s="75"/>
    </row>
    <row r="1302" spans="1:9" s="76" customFormat="1" ht="12" hidden="1" customHeight="1">
      <c r="A1302" s="8" t="str">
        <f>INDEX(master1!$A$10:$A$24,MATCH('KSB1 - Postings'!E1302,master1!$C$10:$C$24,0))</f>
        <v>MAINTE</v>
      </c>
      <c r="B1302" s="9" t="str">
        <f>VLOOKUP(E1302,master1!$C$9:$E$24,3,0)</f>
        <v>Joaquin P</v>
      </c>
      <c r="C1302" s="8" t="str">
        <f>VLOOKUP(F1302,master2!$B$1:$C$24,2,0)</f>
        <v>SPARE PARTS</v>
      </c>
      <c r="D1302" s="75">
        <v>2</v>
      </c>
      <c r="E1302" s="74" t="s">
        <v>55</v>
      </c>
      <c r="F1302" s="85" t="s">
        <v>136</v>
      </c>
      <c r="G1302" s="106">
        <v>58.984999999999999</v>
      </c>
      <c r="H1302" s="84" t="s">
        <v>86</v>
      </c>
      <c r="I1302" s="75"/>
    </row>
    <row r="1303" spans="1:9" s="76" customFormat="1" ht="12" hidden="1" customHeight="1">
      <c r="A1303" s="8" t="str">
        <f>INDEX(master1!$A$10:$A$24,MATCH('KSB1 - Postings'!E1303,master1!$C$10:$C$24,0))</f>
        <v>MAINTE</v>
      </c>
      <c r="B1303" s="9" t="str">
        <f>VLOOKUP(E1303,master1!$C$9:$E$24,3,0)</f>
        <v>Joaquin P</v>
      </c>
      <c r="C1303" s="8" t="str">
        <f>VLOOKUP(F1303,master2!$B$1:$C$24,2,0)</f>
        <v>SPARE PARTS</v>
      </c>
      <c r="D1303" s="75">
        <v>2</v>
      </c>
      <c r="E1303" s="74" t="s">
        <v>55</v>
      </c>
      <c r="F1303" s="85" t="s">
        <v>136</v>
      </c>
      <c r="G1303" s="106">
        <v>25.5</v>
      </c>
      <c r="H1303" s="84" t="s">
        <v>86</v>
      </c>
      <c r="I1303" s="75"/>
    </row>
    <row r="1304" spans="1:9" s="76" customFormat="1" ht="12" hidden="1" customHeight="1">
      <c r="A1304" s="8" t="str">
        <f>INDEX(master1!$A$10:$A$24,MATCH('KSB1 - Postings'!E1304,master1!$C$10:$C$24,0))</f>
        <v>MAINTE</v>
      </c>
      <c r="B1304" s="9" t="str">
        <f>VLOOKUP(E1304,master1!$C$9:$E$24,3,0)</f>
        <v>Joaquin P</v>
      </c>
      <c r="C1304" s="8" t="str">
        <f>VLOOKUP(F1304,master2!$B$1:$C$24,2,0)</f>
        <v>SPARE PARTS</v>
      </c>
      <c r="D1304" s="75">
        <v>2</v>
      </c>
      <c r="E1304" s="74" t="s">
        <v>55</v>
      </c>
      <c r="F1304" s="85" t="s">
        <v>136</v>
      </c>
      <c r="G1304" s="106">
        <v>44.5</v>
      </c>
      <c r="H1304" s="84" t="s">
        <v>86</v>
      </c>
      <c r="I1304" s="75"/>
    </row>
    <row r="1305" spans="1:9" s="76" customFormat="1" ht="12" hidden="1" customHeight="1">
      <c r="A1305" s="8" t="str">
        <f>INDEX(master1!$A$10:$A$24,MATCH('KSB1 - Postings'!E1305,master1!$C$10:$C$24,0))</f>
        <v>MAINTE</v>
      </c>
      <c r="B1305" s="9" t="str">
        <f>VLOOKUP(E1305,master1!$C$9:$E$24,3,0)</f>
        <v>Joaquin P</v>
      </c>
      <c r="C1305" s="8" t="str">
        <f>VLOOKUP(F1305,master2!$B$1:$C$24,2,0)</f>
        <v>SPARE PARTS</v>
      </c>
      <c r="D1305" s="75">
        <v>2</v>
      </c>
      <c r="E1305" s="82" t="s">
        <v>55</v>
      </c>
      <c r="F1305" s="85" t="s">
        <v>136</v>
      </c>
      <c r="G1305" s="106">
        <v>322.42</v>
      </c>
      <c r="H1305" s="84" t="s">
        <v>86</v>
      </c>
      <c r="I1305" s="75"/>
    </row>
    <row r="1306" spans="1:9" s="76" customFormat="1" ht="12" hidden="1" customHeight="1">
      <c r="A1306" s="8" t="str">
        <f>INDEX(master1!$A$10:$A$24,MATCH('KSB1 - Postings'!E1306,master1!$C$10:$C$24,0))</f>
        <v>MAINTE</v>
      </c>
      <c r="B1306" s="9" t="str">
        <f>VLOOKUP(E1306,master1!$C$9:$E$24,3,0)</f>
        <v>Joaquin P</v>
      </c>
      <c r="C1306" s="8" t="str">
        <f>VLOOKUP(F1306,master2!$B$1:$C$24,2,0)</f>
        <v>SPARE PARTS</v>
      </c>
      <c r="D1306" s="75">
        <v>2</v>
      </c>
      <c r="E1306" s="74" t="s">
        <v>55</v>
      </c>
      <c r="F1306" s="85" t="s">
        <v>136</v>
      </c>
      <c r="G1306" s="106">
        <v>17.164999999999999</v>
      </c>
      <c r="H1306" s="84" t="s">
        <v>86</v>
      </c>
      <c r="I1306" s="75"/>
    </row>
    <row r="1307" spans="1:9" s="76" customFormat="1" ht="12" hidden="1" customHeight="1">
      <c r="A1307" s="8" t="str">
        <f>INDEX(master1!$A$10:$A$24,MATCH('KSB1 - Postings'!E1307,master1!$C$10:$C$24,0))</f>
        <v>MAINTE</v>
      </c>
      <c r="B1307" s="9" t="str">
        <f>VLOOKUP(E1307,master1!$C$9:$E$24,3,0)</f>
        <v>Joaquin P</v>
      </c>
      <c r="C1307" s="8" t="str">
        <f>VLOOKUP(F1307,master2!$B$1:$C$24,2,0)</f>
        <v>SPARE PARTS</v>
      </c>
      <c r="D1307" s="75">
        <v>2</v>
      </c>
      <c r="E1307" s="74" t="s">
        <v>55</v>
      </c>
      <c r="F1307" s="85" t="s">
        <v>136</v>
      </c>
      <c r="G1307" s="106">
        <v>207.185</v>
      </c>
      <c r="H1307" s="84" t="s">
        <v>86</v>
      </c>
      <c r="I1307" s="75"/>
    </row>
    <row r="1308" spans="1:9" s="76" customFormat="1" ht="12" hidden="1" customHeight="1">
      <c r="A1308" s="8" t="str">
        <f>INDEX(master1!$A$10:$A$24,MATCH('KSB1 - Postings'!E1308,master1!$C$10:$C$24,0))</f>
        <v>MAINTE</v>
      </c>
      <c r="B1308" s="9" t="str">
        <f>VLOOKUP(E1308,master1!$C$9:$E$24,3,0)</f>
        <v>Joaquin P</v>
      </c>
      <c r="C1308" s="8" t="str">
        <f>VLOOKUP(F1308,master2!$B$1:$C$24,2,0)</f>
        <v>SPARE PARTS</v>
      </c>
      <c r="D1308" s="75">
        <v>2</v>
      </c>
      <c r="E1308" s="74" t="s">
        <v>55</v>
      </c>
      <c r="F1308" s="85" t="s">
        <v>136</v>
      </c>
      <c r="G1308" s="106">
        <v>5927.05</v>
      </c>
      <c r="H1308" s="84" t="s">
        <v>86</v>
      </c>
      <c r="I1308" s="75"/>
    </row>
    <row r="1309" spans="1:9" s="76" customFormat="1" ht="12" hidden="1" customHeight="1">
      <c r="A1309" s="8" t="str">
        <f>INDEX(master1!$A$10:$A$24,MATCH('KSB1 - Postings'!E1309,master1!$C$10:$C$24,0))</f>
        <v>MAINTE</v>
      </c>
      <c r="B1309" s="9" t="str">
        <f>VLOOKUP(E1309,master1!$C$9:$E$24,3,0)</f>
        <v>Joaquin P</v>
      </c>
      <c r="C1309" s="8" t="str">
        <f>VLOOKUP(F1309,master2!$B$1:$C$24,2,0)</f>
        <v>SPARE PARTS</v>
      </c>
      <c r="D1309" s="75">
        <v>2</v>
      </c>
      <c r="E1309" s="82" t="s">
        <v>55</v>
      </c>
      <c r="F1309" s="85" t="s">
        <v>136</v>
      </c>
      <c r="G1309" s="106">
        <v>2854.97</v>
      </c>
      <c r="H1309" s="84" t="s">
        <v>86</v>
      </c>
      <c r="I1309" s="75"/>
    </row>
    <row r="1310" spans="1:9" s="76" customFormat="1" ht="12" hidden="1" customHeight="1">
      <c r="A1310" s="8" t="str">
        <f>INDEX(master1!$A$10:$A$24,MATCH('KSB1 - Postings'!E1310,master1!$C$10:$C$24,0))</f>
        <v>MAINTE</v>
      </c>
      <c r="B1310" s="9" t="str">
        <f>VLOOKUP(E1310,master1!$C$9:$E$24,3,0)</f>
        <v>Joaquin P</v>
      </c>
      <c r="C1310" s="8" t="str">
        <f>VLOOKUP(F1310,master2!$B$1:$C$24,2,0)</f>
        <v>SPARE PARTS</v>
      </c>
      <c r="D1310" s="75">
        <v>2</v>
      </c>
      <c r="E1310" s="82" t="s">
        <v>55</v>
      </c>
      <c r="F1310" s="85" t="s">
        <v>136</v>
      </c>
      <c r="G1310" s="106">
        <v>114.5</v>
      </c>
      <c r="H1310" s="84" t="s">
        <v>86</v>
      </c>
      <c r="I1310" s="75"/>
    </row>
    <row r="1311" spans="1:9" s="76" customFormat="1" ht="12" hidden="1" customHeight="1">
      <c r="A1311" s="8" t="str">
        <f>INDEX(master1!$A$10:$A$24,MATCH('KSB1 - Postings'!E1311,master1!$C$10:$C$24,0))</f>
        <v>MAINTE</v>
      </c>
      <c r="B1311" s="9" t="str">
        <f>VLOOKUP(E1311,master1!$C$9:$E$24,3,0)</f>
        <v>Joaquin P</v>
      </c>
      <c r="C1311" s="8" t="str">
        <f>VLOOKUP(F1311,master2!$B$1:$C$24,2,0)</f>
        <v>SPARE PARTS</v>
      </c>
      <c r="D1311" s="75">
        <v>2</v>
      </c>
      <c r="E1311" s="82" t="s">
        <v>55</v>
      </c>
      <c r="F1311" s="85" t="s">
        <v>136</v>
      </c>
      <c r="G1311" s="106">
        <v>78.819999999999993</v>
      </c>
      <c r="H1311" s="84" t="s">
        <v>86</v>
      </c>
      <c r="I1311" s="75"/>
    </row>
    <row r="1312" spans="1:9" s="76" customFormat="1" ht="12" hidden="1" customHeight="1">
      <c r="A1312" s="8" t="str">
        <f>INDEX(master1!$A$10:$A$24,MATCH('KSB1 - Postings'!E1312,master1!$C$10:$C$24,0))</f>
        <v>MAINTE</v>
      </c>
      <c r="B1312" s="9" t="str">
        <f>VLOOKUP(E1312,master1!$C$9:$E$24,3,0)</f>
        <v>Joaquin P</v>
      </c>
      <c r="C1312" s="8" t="str">
        <f>VLOOKUP(F1312,master2!$B$1:$C$24,2,0)</f>
        <v>SPARE PARTS</v>
      </c>
      <c r="D1312" s="75">
        <v>2</v>
      </c>
      <c r="E1312" s="82" t="s">
        <v>55</v>
      </c>
      <c r="F1312" s="85" t="s">
        <v>136</v>
      </c>
      <c r="G1312" s="106">
        <v>58.715000000000003</v>
      </c>
      <c r="H1312" s="84" t="s">
        <v>86</v>
      </c>
      <c r="I1312" s="75"/>
    </row>
    <row r="1313" spans="1:9" s="76" customFormat="1" ht="12" hidden="1" customHeight="1">
      <c r="A1313" s="8" t="str">
        <f>INDEX(master1!$A$10:$A$24,MATCH('KSB1 - Postings'!E1313,master1!$C$10:$C$24,0))</f>
        <v>HR</v>
      </c>
      <c r="B1313" s="9" t="str">
        <f>VLOOKUP(E1313,master1!$C$9:$E$24,3,0)</f>
        <v>Paula E</v>
      </c>
      <c r="C1313" s="8" t="str">
        <f>VLOOKUP(F1313,master2!$B$1:$C$24,2,0)</f>
        <v>CLEANING AND WASTE PROC.</v>
      </c>
      <c r="D1313" s="75">
        <v>2</v>
      </c>
      <c r="E1313" s="74" t="s">
        <v>75</v>
      </c>
      <c r="F1313" s="85" t="s">
        <v>128</v>
      </c>
      <c r="G1313" s="106">
        <v>1940</v>
      </c>
      <c r="H1313" s="84" t="s">
        <v>86</v>
      </c>
      <c r="I1313" s="75"/>
    </row>
    <row r="1314" spans="1:9" s="76" customFormat="1" ht="12" hidden="1" customHeight="1">
      <c r="A1314" s="8" t="str">
        <f>INDEX(master1!$A$10:$A$24,MATCH('KSB1 - Postings'!E1314,master1!$C$10:$C$24,0))</f>
        <v>HR</v>
      </c>
      <c r="B1314" s="9" t="str">
        <f>VLOOKUP(E1314,master1!$C$9:$E$24,3,0)</f>
        <v>Paula E</v>
      </c>
      <c r="C1314" s="8" t="str">
        <f>VLOOKUP(F1314,master2!$B$1:$C$24,2,0)</f>
        <v>CLEANING AND WASTE PROC.</v>
      </c>
      <c r="D1314" s="75">
        <v>2</v>
      </c>
      <c r="E1314" s="74" t="s">
        <v>75</v>
      </c>
      <c r="F1314" s="85" t="s">
        <v>128</v>
      </c>
      <c r="G1314" s="106">
        <v>1616.7</v>
      </c>
      <c r="H1314" s="84" t="s">
        <v>86</v>
      </c>
      <c r="I1314" s="75"/>
    </row>
    <row r="1315" spans="1:9" s="76" customFormat="1" ht="12" hidden="1" customHeight="1">
      <c r="A1315" s="8" t="str">
        <f>INDEX(master1!$A$10:$A$24,MATCH('KSB1 - Postings'!E1315,master1!$C$10:$C$24,0))</f>
        <v>HR</v>
      </c>
      <c r="B1315" s="9" t="str">
        <f>VLOOKUP(E1315,master1!$C$9:$E$24,3,0)</f>
        <v>Paula E</v>
      </c>
      <c r="C1315" s="8" t="str">
        <f>VLOOKUP(F1315,master2!$B$1:$C$24,2,0)</f>
        <v>RENT EXPENSES</v>
      </c>
      <c r="D1315" s="75">
        <v>2</v>
      </c>
      <c r="E1315" s="79" t="s">
        <v>74</v>
      </c>
      <c r="F1315" s="85" t="s">
        <v>142</v>
      </c>
      <c r="G1315" s="106">
        <v>1645</v>
      </c>
      <c r="H1315" s="84" t="s">
        <v>86</v>
      </c>
      <c r="I1315" s="75"/>
    </row>
    <row r="1316" spans="1:9" s="76" customFormat="1" ht="12" hidden="1" customHeight="1">
      <c r="A1316" s="8" t="str">
        <f>INDEX(master1!$A$10:$A$24,MATCH('KSB1 - Postings'!E1316,master1!$C$10:$C$24,0))</f>
        <v>HR</v>
      </c>
      <c r="B1316" s="9" t="str">
        <f>VLOOKUP(E1316,master1!$C$9:$E$24,3,0)</f>
        <v>Paula E</v>
      </c>
      <c r="C1316" s="8" t="str">
        <f>VLOOKUP(F1316,master2!$B$1:$C$24,2,0)</f>
        <v>RENT EXPENSES</v>
      </c>
      <c r="D1316" s="75">
        <v>2</v>
      </c>
      <c r="E1316" s="74" t="s">
        <v>74</v>
      </c>
      <c r="F1316" s="85" t="s">
        <v>142</v>
      </c>
      <c r="G1316" s="106">
        <v>1316</v>
      </c>
      <c r="H1316" s="84" t="s">
        <v>86</v>
      </c>
      <c r="I1316" s="75"/>
    </row>
    <row r="1317" spans="1:9" s="76" customFormat="1" ht="12" hidden="1" customHeight="1">
      <c r="A1317" s="8" t="str">
        <f>INDEX(master1!$A$10:$A$24,MATCH('KSB1 - Postings'!E1317,master1!$C$10:$C$24,0))</f>
        <v>HR</v>
      </c>
      <c r="B1317" s="9" t="str">
        <f>VLOOKUP(E1317,master1!$C$9:$E$24,3,0)</f>
        <v>Paula E</v>
      </c>
      <c r="C1317" s="8" t="str">
        <f>VLOOKUP(F1317,master2!$B$1:$C$24,2,0)</f>
        <v>OTHER EXTERNAL SERVICES</v>
      </c>
      <c r="D1317" s="75">
        <v>2</v>
      </c>
      <c r="E1317" s="74" t="s">
        <v>74</v>
      </c>
      <c r="F1317" s="85" t="s">
        <v>138</v>
      </c>
      <c r="G1317" s="106">
        <v>2250</v>
      </c>
      <c r="H1317" s="84" t="s">
        <v>86</v>
      </c>
      <c r="I1317" s="75"/>
    </row>
    <row r="1318" spans="1:9" s="76" customFormat="1" ht="12" hidden="1" customHeight="1">
      <c r="A1318" s="8" t="str">
        <f>INDEX(master1!$A$10:$A$24,MATCH('KSB1 - Postings'!E1318,master1!$C$10:$C$24,0))</f>
        <v>HR</v>
      </c>
      <c r="B1318" s="9" t="str">
        <f>VLOOKUP(E1318,master1!$C$9:$E$24,3,0)</f>
        <v>Paula E</v>
      </c>
      <c r="C1318" s="8" t="str">
        <f>VLOOKUP(F1318,master2!$B$1:$C$24,2,0)</f>
        <v>OTHER SOCIAL EXPENSES</v>
      </c>
      <c r="D1318" s="75">
        <v>2</v>
      </c>
      <c r="E1318" s="74" t="s">
        <v>74</v>
      </c>
      <c r="F1318" s="85" t="s">
        <v>139</v>
      </c>
      <c r="G1318" s="106">
        <v>1185</v>
      </c>
      <c r="H1318" s="84" t="s">
        <v>86</v>
      </c>
      <c r="I1318" s="75"/>
    </row>
    <row r="1319" spans="1:9" s="76" customFormat="1" ht="12" hidden="1" customHeight="1">
      <c r="A1319" s="8" t="str">
        <f>INDEX(master1!$A$10:$A$24,MATCH('KSB1 - Postings'!E1319,master1!$C$10:$C$24,0))</f>
        <v>HR</v>
      </c>
      <c r="B1319" s="9" t="str">
        <f>VLOOKUP(E1319,master1!$C$9:$E$24,3,0)</f>
        <v>Paula E</v>
      </c>
      <c r="C1319" s="8" t="str">
        <f>VLOOKUP(F1319,master2!$B$1:$C$24,2,0)</f>
        <v>PROTECTION EQUIPMENT</v>
      </c>
      <c r="D1319" s="75">
        <v>2</v>
      </c>
      <c r="E1319" s="74" t="s">
        <v>74</v>
      </c>
      <c r="F1319" s="85" t="s">
        <v>135</v>
      </c>
      <c r="G1319" s="106">
        <v>75</v>
      </c>
      <c r="H1319" s="84" t="s">
        <v>86</v>
      </c>
      <c r="I1319" s="75"/>
    </row>
    <row r="1320" spans="1:9" s="76" customFormat="1" ht="12" hidden="1" customHeight="1">
      <c r="A1320" s="8" t="str">
        <f>INDEX(master1!$A$10:$A$24,MATCH('KSB1 - Postings'!E1320,master1!$C$10:$C$24,0))</f>
        <v>QUALITY</v>
      </c>
      <c r="B1320" s="9" t="str">
        <f>VLOOKUP(E1320,master1!$C$9:$E$24,3,0)</f>
        <v>Jennifer A</v>
      </c>
      <c r="C1320" s="8" t="str">
        <f>VLOOKUP(F1320,master2!$B$1:$C$24,2,0)</f>
        <v>STATIONERY</v>
      </c>
      <c r="D1320" s="75">
        <v>2</v>
      </c>
      <c r="E1320" s="74" t="s">
        <v>73</v>
      </c>
      <c r="F1320" s="85" t="s">
        <v>146</v>
      </c>
      <c r="G1320" s="106">
        <v>344.25</v>
      </c>
      <c r="H1320" s="84" t="s">
        <v>86</v>
      </c>
      <c r="I1320" s="75"/>
    </row>
    <row r="1321" spans="1:9" s="76" customFormat="1" ht="12" hidden="1" customHeight="1">
      <c r="A1321" s="8" t="str">
        <f>INDEX(master1!$A$10:$A$24,MATCH('KSB1 - Postings'!E1321,master1!$C$10:$C$24,0))</f>
        <v>QUALITY</v>
      </c>
      <c r="B1321" s="9" t="str">
        <f>VLOOKUP(E1321,master1!$C$9:$E$24,3,0)</f>
        <v>Jennifer A</v>
      </c>
      <c r="C1321" s="8" t="str">
        <f>VLOOKUP(F1321,master2!$B$1:$C$24,2,0)</f>
        <v>STATIONERY</v>
      </c>
      <c r="D1321" s="75">
        <v>2</v>
      </c>
      <c r="E1321" s="74" t="s">
        <v>73</v>
      </c>
      <c r="F1321" s="85" t="s">
        <v>146</v>
      </c>
      <c r="G1321" s="106">
        <v>10</v>
      </c>
      <c r="H1321" s="84" t="s">
        <v>86</v>
      </c>
      <c r="I1321" s="75"/>
    </row>
    <row r="1322" spans="1:9" s="76" customFormat="1" ht="12" hidden="1" customHeight="1">
      <c r="A1322" s="8" t="str">
        <f>INDEX(master1!$A$10:$A$24,MATCH('KSB1 - Postings'!E1322,master1!$C$10:$C$24,0))</f>
        <v>QUALITY</v>
      </c>
      <c r="B1322" s="9" t="str">
        <f>VLOOKUP(E1322,master1!$C$9:$E$24,3,0)</f>
        <v>Jennifer A</v>
      </c>
      <c r="C1322" s="8" t="str">
        <f>VLOOKUP(F1322,master2!$B$1:$C$24,2,0)</f>
        <v>OTHER EXTERNAL SERVICES</v>
      </c>
      <c r="D1322" s="75">
        <v>2</v>
      </c>
      <c r="E1322" s="74" t="s">
        <v>72</v>
      </c>
      <c r="F1322" s="85" t="s">
        <v>138</v>
      </c>
      <c r="G1322" s="106">
        <v>4500</v>
      </c>
      <c r="H1322" s="84" t="s">
        <v>86</v>
      </c>
      <c r="I1322" s="75"/>
    </row>
    <row r="1323" spans="1:9" s="76" customFormat="1" ht="12" hidden="1" customHeight="1">
      <c r="A1323" s="8" t="str">
        <f>INDEX(master1!$A$10:$A$24,MATCH('KSB1 - Postings'!E1323,master1!$C$10:$C$24,0))</f>
        <v>LOGISTICS</v>
      </c>
      <c r="B1323" s="9" t="str">
        <f>VLOOKUP(E1323,master1!$C$9:$E$24,3,0)</f>
        <v>María L</v>
      </c>
      <c r="C1323" s="8" t="str">
        <f>VLOOKUP(F1323,master2!$B$1:$C$24,2,0)</f>
        <v>FREIGHT</v>
      </c>
      <c r="D1323" s="75">
        <v>2</v>
      </c>
      <c r="E1323" s="74" t="s">
        <v>69</v>
      </c>
      <c r="F1323" s="85" t="s">
        <v>132</v>
      </c>
      <c r="G1323" s="106">
        <v>190</v>
      </c>
      <c r="H1323" s="84" t="s">
        <v>86</v>
      </c>
      <c r="I1323" s="75"/>
    </row>
    <row r="1324" spans="1:9" s="76" customFormat="1" ht="12" hidden="1" customHeight="1">
      <c r="A1324" s="8" t="str">
        <f>INDEX(master1!$A$10:$A$24,MATCH('KSB1 - Postings'!E1324,master1!$C$10:$C$24,0))</f>
        <v>MAINTE</v>
      </c>
      <c r="B1324" s="9" t="str">
        <f>VLOOKUP(E1324,master1!$C$9:$E$24,3,0)</f>
        <v>Joaquin P</v>
      </c>
      <c r="C1324" s="8" t="str">
        <f>VLOOKUP(F1324,master2!$B$1:$C$24,2,0)</f>
        <v>OTHER EXTERNAL SERVICES</v>
      </c>
      <c r="D1324" s="75">
        <v>2</v>
      </c>
      <c r="E1324" s="74" t="s">
        <v>57</v>
      </c>
      <c r="F1324" s="85" t="s">
        <v>138</v>
      </c>
      <c r="G1324" s="106">
        <v>2150</v>
      </c>
      <c r="H1324" s="84" t="s">
        <v>86</v>
      </c>
      <c r="I1324" s="75"/>
    </row>
    <row r="1325" spans="1:9" s="76" customFormat="1" ht="12" hidden="1" customHeight="1">
      <c r="A1325" s="8" t="str">
        <f>INDEX(master1!$A$10:$A$24,MATCH('KSB1 - Postings'!E1325,master1!$C$10:$C$24,0))</f>
        <v>MAINTE</v>
      </c>
      <c r="B1325" s="9" t="str">
        <f>VLOOKUP(E1325,master1!$C$9:$E$24,3,0)</f>
        <v>Joaquin P</v>
      </c>
      <c r="C1325" s="8" t="str">
        <f>VLOOKUP(F1325,master2!$B$1:$C$24,2,0)</f>
        <v>SPARE PARTS</v>
      </c>
      <c r="D1325" s="75">
        <v>2</v>
      </c>
      <c r="E1325" s="74" t="s">
        <v>54</v>
      </c>
      <c r="F1325" s="85" t="s">
        <v>136</v>
      </c>
      <c r="G1325" s="106">
        <v>95.89</v>
      </c>
      <c r="H1325" s="84" t="s">
        <v>86</v>
      </c>
      <c r="I1325" s="75"/>
    </row>
    <row r="1326" spans="1:9" s="76" customFormat="1" ht="12" hidden="1" customHeight="1">
      <c r="A1326" s="8" t="str">
        <f>INDEX(master1!$A$10:$A$24,MATCH('KSB1 - Postings'!E1326,master1!$C$10:$C$24,0))</f>
        <v>MAINTE</v>
      </c>
      <c r="B1326" s="9" t="str">
        <f>VLOOKUP(E1326,master1!$C$9:$E$24,3,0)</f>
        <v>Joaquin P</v>
      </c>
      <c r="C1326" s="8" t="str">
        <f>VLOOKUP(F1326,master2!$B$1:$C$24,2,0)</f>
        <v>SPARE PARTS</v>
      </c>
      <c r="D1326" s="75">
        <v>2</v>
      </c>
      <c r="E1326" s="74" t="s">
        <v>54</v>
      </c>
      <c r="F1326" s="85" t="s">
        <v>136</v>
      </c>
      <c r="G1326" s="106">
        <v>101.4</v>
      </c>
      <c r="H1326" s="84" t="s">
        <v>86</v>
      </c>
      <c r="I1326" s="75"/>
    </row>
    <row r="1327" spans="1:9" s="76" customFormat="1" ht="12" hidden="1" customHeight="1">
      <c r="A1327" s="8" t="str">
        <f>INDEX(master1!$A$10:$A$24,MATCH('KSB1 - Postings'!E1327,master1!$C$10:$C$24,0))</f>
        <v>MAINTE</v>
      </c>
      <c r="B1327" s="9" t="str">
        <f>VLOOKUP(E1327,master1!$C$9:$E$24,3,0)</f>
        <v>Joaquin P</v>
      </c>
      <c r="C1327" s="8" t="str">
        <f>VLOOKUP(F1327,master2!$B$1:$C$24,2,0)</f>
        <v>SPARE PARTS</v>
      </c>
      <c r="D1327" s="75">
        <v>2</v>
      </c>
      <c r="E1327" s="74" t="s">
        <v>54</v>
      </c>
      <c r="F1327" s="85" t="s">
        <v>136</v>
      </c>
      <c r="G1327" s="106">
        <v>19.95</v>
      </c>
      <c r="H1327" s="84" t="s">
        <v>86</v>
      </c>
      <c r="I1327" s="75"/>
    </row>
    <row r="1328" spans="1:9" s="76" customFormat="1" ht="12" hidden="1" customHeight="1">
      <c r="A1328" s="8" t="str">
        <f>INDEX(master1!$A$10:$A$24,MATCH('KSB1 - Postings'!E1328,master1!$C$10:$C$24,0))</f>
        <v>MAINTE</v>
      </c>
      <c r="B1328" s="9" t="str">
        <f>VLOOKUP(E1328,master1!$C$9:$E$24,3,0)</f>
        <v>Joaquin P</v>
      </c>
      <c r="C1328" s="8" t="str">
        <f>VLOOKUP(F1328,master2!$B$1:$C$24,2,0)</f>
        <v>SPARE PARTS</v>
      </c>
      <c r="D1328" s="75">
        <v>2</v>
      </c>
      <c r="E1328" s="74" t="s">
        <v>54</v>
      </c>
      <c r="F1328" s="85" t="s">
        <v>136</v>
      </c>
      <c r="G1328" s="106">
        <v>19.25</v>
      </c>
      <c r="H1328" s="84" t="s">
        <v>86</v>
      </c>
      <c r="I1328" s="75"/>
    </row>
    <row r="1329" spans="1:9" s="76" customFormat="1" ht="12" hidden="1" customHeight="1">
      <c r="A1329" s="8" t="str">
        <f>INDEX(master1!$A$10:$A$24,MATCH('KSB1 - Postings'!E1329,master1!$C$10:$C$24,0))</f>
        <v>MAINTE</v>
      </c>
      <c r="B1329" s="9" t="str">
        <f>VLOOKUP(E1329,master1!$C$9:$E$24,3,0)</f>
        <v>Joaquin P</v>
      </c>
      <c r="C1329" s="8" t="str">
        <f>VLOOKUP(F1329,master2!$B$1:$C$24,2,0)</f>
        <v>SPARE PARTS</v>
      </c>
      <c r="D1329" s="75">
        <v>2</v>
      </c>
      <c r="E1329" s="74" t="s">
        <v>54</v>
      </c>
      <c r="F1329" s="85" t="s">
        <v>136</v>
      </c>
      <c r="G1329" s="106">
        <v>86.685000000000002</v>
      </c>
      <c r="H1329" s="84" t="s">
        <v>86</v>
      </c>
      <c r="I1329" s="75"/>
    </row>
    <row r="1330" spans="1:9" s="76" customFormat="1" ht="12" hidden="1" customHeight="1">
      <c r="A1330" s="8" t="str">
        <f>INDEX(master1!$A$10:$A$24,MATCH('KSB1 - Postings'!E1330,master1!$C$10:$C$24,0))</f>
        <v>MAINTE</v>
      </c>
      <c r="B1330" s="9" t="str">
        <f>VLOOKUP(E1330,master1!$C$9:$E$24,3,0)</f>
        <v>Joaquin P</v>
      </c>
      <c r="C1330" s="8" t="str">
        <f>VLOOKUP(F1330,master2!$B$1:$C$24,2,0)</f>
        <v>SPARE PARTS</v>
      </c>
      <c r="D1330" s="75">
        <v>2</v>
      </c>
      <c r="E1330" s="74" t="s">
        <v>54</v>
      </c>
      <c r="F1330" s="85" t="s">
        <v>136</v>
      </c>
      <c r="G1330" s="106">
        <v>64.954999999999998</v>
      </c>
      <c r="H1330" s="84" t="s">
        <v>86</v>
      </c>
      <c r="I1330" s="75"/>
    </row>
    <row r="1331" spans="1:9" s="76" customFormat="1" ht="12" hidden="1" customHeight="1">
      <c r="A1331" s="8" t="str">
        <f>INDEX(master1!$A$10:$A$24,MATCH('KSB1 - Postings'!E1331,master1!$C$10:$C$24,0))</f>
        <v>MAINTE</v>
      </c>
      <c r="B1331" s="9" t="str">
        <f>VLOOKUP(E1331,master1!$C$9:$E$24,3,0)</f>
        <v>Joaquin P</v>
      </c>
      <c r="C1331" s="8" t="str">
        <f>VLOOKUP(F1331,master2!$B$1:$C$24,2,0)</f>
        <v>SPARE PARTS</v>
      </c>
      <c r="D1331" s="75">
        <v>2</v>
      </c>
      <c r="E1331" s="74" t="s">
        <v>56</v>
      </c>
      <c r="F1331" s="85" t="s">
        <v>136</v>
      </c>
      <c r="G1331" s="106">
        <v>43.63</v>
      </c>
      <c r="H1331" s="84" t="s">
        <v>86</v>
      </c>
      <c r="I1331" s="75"/>
    </row>
    <row r="1332" spans="1:9" s="76" customFormat="1" ht="12" hidden="1" customHeight="1">
      <c r="A1332" s="8" t="str">
        <f>INDEX(master1!$A$10:$A$24,MATCH('KSB1 - Postings'!E1332,master1!$C$10:$C$24,0))</f>
        <v>MAINTE</v>
      </c>
      <c r="B1332" s="9" t="str">
        <f>VLOOKUP(E1332,master1!$C$9:$E$24,3,0)</f>
        <v>Joaquin P</v>
      </c>
      <c r="C1332" s="8" t="str">
        <f>VLOOKUP(F1332,master2!$B$1:$C$24,2,0)</f>
        <v>SPARE PARTS</v>
      </c>
      <c r="D1332" s="75">
        <v>2</v>
      </c>
      <c r="E1332" s="74" t="s">
        <v>56</v>
      </c>
      <c r="F1332" s="85" t="s">
        <v>136</v>
      </c>
      <c r="G1332" s="106">
        <v>22.9</v>
      </c>
      <c r="H1332" s="84" t="s">
        <v>86</v>
      </c>
      <c r="I1332" s="75"/>
    </row>
    <row r="1333" spans="1:9" s="76" customFormat="1" ht="12" hidden="1" customHeight="1">
      <c r="A1333" s="8" t="str">
        <f>INDEX(master1!$A$10:$A$24,MATCH('KSB1 - Postings'!E1333,master1!$C$10:$C$24,0))</f>
        <v>MAINTE</v>
      </c>
      <c r="B1333" s="9" t="str">
        <f>VLOOKUP(E1333,master1!$C$9:$E$24,3,0)</f>
        <v>Joaquin P</v>
      </c>
      <c r="C1333" s="8" t="str">
        <f>VLOOKUP(F1333,master2!$B$1:$C$24,2,0)</f>
        <v>SPARE PARTS</v>
      </c>
      <c r="D1333" s="75">
        <v>2</v>
      </c>
      <c r="E1333" s="74" t="s">
        <v>56</v>
      </c>
      <c r="F1333" s="85" t="s">
        <v>136</v>
      </c>
      <c r="G1333" s="106">
        <v>33.75</v>
      </c>
      <c r="H1333" s="84" t="s">
        <v>86</v>
      </c>
      <c r="I1333" s="75"/>
    </row>
    <row r="1334" spans="1:9" s="76" customFormat="1" ht="12" hidden="1" customHeight="1">
      <c r="A1334" s="8" t="str">
        <f>INDEX(master1!$A$10:$A$24,MATCH('KSB1 - Postings'!E1334,master1!$C$10:$C$24,0))</f>
        <v>MAINTE</v>
      </c>
      <c r="B1334" s="9" t="str">
        <f>VLOOKUP(E1334,master1!$C$9:$E$24,3,0)</f>
        <v>Joaquin P</v>
      </c>
      <c r="C1334" s="8" t="str">
        <f>VLOOKUP(F1334,master2!$B$1:$C$24,2,0)</f>
        <v>SPARE PARTS</v>
      </c>
      <c r="D1334" s="75">
        <v>2</v>
      </c>
      <c r="E1334" s="74" t="s">
        <v>56</v>
      </c>
      <c r="F1334" s="85" t="s">
        <v>136</v>
      </c>
      <c r="G1334" s="106">
        <v>67.12</v>
      </c>
      <c r="H1334" s="84" t="s">
        <v>86</v>
      </c>
      <c r="I1334" s="75"/>
    </row>
    <row r="1335" spans="1:9" s="76" customFormat="1" ht="12" hidden="1" customHeight="1">
      <c r="A1335" s="8" t="str">
        <f>INDEX(master1!$A$10:$A$24,MATCH('KSB1 - Postings'!E1335,master1!$C$10:$C$24,0))</f>
        <v>MAINTE</v>
      </c>
      <c r="B1335" s="9" t="str">
        <f>VLOOKUP(E1335,master1!$C$9:$E$24,3,0)</f>
        <v>Joaquin P</v>
      </c>
      <c r="C1335" s="8" t="str">
        <f>VLOOKUP(F1335,master2!$B$1:$C$24,2,0)</f>
        <v>SPARE PARTS</v>
      </c>
      <c r="D1335" s="75">
        <v>2</v>
      </c>
      <c r="E1335" s="74" t="s">
        <v>56</v>
      </c>
      <c r="F1335" s="85" t="s">
        <v>136</v>
      </c>
      <c r="G1335" s="106">
        <v>1435.43</v>
      </c>
      <c r="H1335" s="84" t="s">
        <v>86</v>
      </c>
      <c r="I1335" s="75"/>
    </row>
    <row r="1336" spans="1:9" s="76" customFormat="1" ht="12" hidden="1" customHeight="1">
      <c r="A1336" s="8" t="str">
        <f>INDEX(master1!$A$10:$A$24,MATCH('KSB1 - Postings'!E1336,master1!$C$10:$C$24,0))</f>
        <v>MAINTE</v>
      </c>
      <c r="B1336" s="9" t="str">
        <f>VLOOKUP(E1336,master1!$C$9:$E$24,3,0)</f>
        <v>Joaquin P</v>
      </c>
      <c r="C1336" s="8" t="str">
        <f>VLOOKUP(F1336,master2!$B$1:$C$24,2,0)</f>
        <v>SPARE PARTS</v>
      </c>
      <c r="D1336" s="75">
        <v>2</v>
      </c>
      <c r="E1336" s="74" t="s">
        <v>56</v>
      </c>
      <c r="F1336" s="85" t="s">
        <v>136</v>
      </c>
      <c r="G1336" s="106">
        <v>36.984999999999999</v>
      </c>
      <c r="H1336" s="84" t="s">
        <v>86</v>
      </c>
      <c r="I1336" s="75"/>
    </row>
    <row r="1337" spans="1:9" s="76" customFormat="1" ht="12" hidden="1" customHeight="1">
      <c r="A1337" s="8" t="str">
        <f>INDEX(master1!$A$10:$A$24,MATCH('KSB1 - Postings'!E1337,master1!$C$10:$C$24,0))</f>
        <v>MAINTE</v>
      </c>
      <c r="B1337" s="9" t="str">
        <f>VLOOKUP(E1337,master1!$C$9:$E$24,3,0)</f>
        <v>Joaquin P</v>
      </c>
      <c r="C1337" s="8" t="str">
        <f>VLOOKUP(F1337,master2!$B$1:$C$24,2,0)</f>
        <v>SPARE PARTS</v>
      </c>
      <c r="D1337" s="75">
        <v>2</v>
      </c>
      <c r="E1337" s="74" t="s">
        <v>56</v>
      </c>
      <c r="F1337" s="85" t="s">
        <v>136</v>
      </c>
      <c r="G1337" s="106">
        <v>45.8</v>
      </c>
      <c r="H1337" s="84" t="s">
        <v>86</v>
      </c>
      <c r="I1337" s="75"/>
    </row>
    <row r="1338" spans="1:9" s="76" customFormat="1" ht="12" hidden="1" customHeight="1">
      <c r="A1338" s="8" t="str">
        <f>INDEX(master1!$A$10:$A$24,MATCH('KSB1 - Postings'!E1338,master1!$C$10:$C$24,0))</f>
        <v>MAINTE</v>
      </c>
      <c r="B1338" s="9" t="str">
        <f>VLOOKUP(E1338,master1!$C$9:$E$24,3,0)</f>
        <v>Joaquin P</v>
      </c>
      <c r="C1338" s="8" t="str">
        <f>VLOOKUP(F1338,master2!$B$1:$C$24,2,0)</f>
        <v>SPARE PARTS</v>
      </c>
      <c r="D1338" s="75">
        <v>2</v>
      </c>
      <c r="E1338" s="74" t="s">
        <v>56</v>
      </c>
      <c r="F1338" s="85" t="s">
        <v>136</v>
      </c>
      <c r="G1338" s="106">
        <v>69.004999999999995</v>
      </c>
      <c r="H1338" s="84" t="s">
        <v>86</v>
      </c>
      <c r="I1338" s="75"/>
    </row>
    <row r="1339" spans="1:9" s="76" customFormat="1" ht="12" hidden="1" customHeight="1">
      <c r="A1339" s="8" t="str">
        <f>INDEX(master1!$A$10:$A$24,MATCH('KSB1 - Postings'!E1339,master1!$C$10:$C$24,0))</f>
        <v>MAINTE</v>
      </c>
      <c r="B1339" s="9" t="str">
        <f>VLOOKUP(E1339,master1!$C$9:$E$24,3,0)</f>
        <v>Joaquin P</v>
      </c>
      <c r="C1339" s="8" t="str">
        <f>VLOOKUP(F1339,master2!$B$1:$C$24,2,0)</f>
        <v>SPARE PARTS</v>
      </c>
      <c r="D1339" s="75">
        <v>2</v>
      </c>
      <c r="E1339" s="74" t="s">
        <v>56</v>
      </c>
      <c r="F1339" s="85" t="s">
        <v>136</v>
      </c>
      <c r="G1339" s="106">
        <v>129.08000000000001</v>
      </c>
      <c r="H1339" s="84" t="s">
        <v>86</v>
      </c>
      <c r="I1339" s="75"/>
    </row>
    <row r="1340" spans="1:9" s="76" customFormat="1" ht="12" hidden="1" customHeight="1">
      <c r="A1340" s="8" t="str">
        <f>INDEX(master1!$A$10:$A$24,MATCH('KSB1 - Postings'!E1340,master1!$C$10:$C$24,0))</f>
        <v>MAINTE</v>
      </c>
      <c r="B1340" s="9" t="str">
        <f>VLOOKUP(E1340,master1!$C$9:$E$24,3,0)</f>
        <v>Joaquin P</v>
      </c>
      <c r="C1340" s="8" t="str">
        <f>VLOOKUP(F1340,master2!$B$1:$C$24,2,0)</f>
        <v>SPARE PARTS</v>
      </c>
      <c r="D1340" s="75">
        <v>2</v>
      </c>
      <c r="E1340" s="74" t="s">
        <v>56</v>
      </c>
      <c r="F1340" s="85" t="s">
        <v>136</v>
      </c>
      <c r="G1340" s="106">
        <v>67.12</v>
      </c>
      <c r="H1340" s="84" t="s">
        <v>86</v>
      </c>
      <c r="I1340" s="75"/>
    </row>
    <row r="1341" spans="1:9" s="76" customFormat="1" ht="12" hidden="1" customHeight="1">
      <c r="A1341" s="8" t="str">
        <f>INDEX(master1!$A$10:$A$24,MATCH('KSB1 - Postings'!E1341,master1!$C$10:$C$24,0))</f>
        <v>MAINTE</v>
      </c>
      <c r="B1341" s="9" t="str">
        <f>VLOOKUP(E1341,master1!$C$9:$E$24,3,0)</f>
        <v>Joaquin P</v>
      </c>
      <c r="C1341" s="8" t="str">
        <f>VLOOKUP(F1341,master2!$B$1:$C$24,2,0)</f>
        <v>SPARE PARTS</v>
      </c>
      <c r="D1341" s="75">
        <v>2</v>
      </c>
      <c r="E1341" s="74" t="s">
        <v>56</v>
      </c>
      <c r="F1341" s="85" t="s">
        <v>136</v>
      </c>
      <c r="G1341" s="106">
        <v>18.45</v>
      </c>
      <c r="H1341" s="84" t="s">
        <v>86</v>
      </c>
      <c r="I1341" s="75"/>
    </row>
    <row r="1342" spans="1:9" s="76" customFormat="1" ht="12" hidden="1" customHeight="1">
      <c r="A1342" s="8" t="str">
        <f>INDEX(master1!$A$10:$A$24,MATCH('KSB1 - Postings'!E1342,master1!$C$10:$C$24,0))</f>
        <v>MAINTE</v>
      </c>
      <c r="B1342" s="9" t="str">
        <f>VLOOKUP(E1342,master1!$C$9:$E$24,3,0)</f>
        <v>Joaquin P</v>
      </c>
      <c r="C1342" s="8" t="str">
        <f>VLOOKUP(F1342,master2!$B$1:$C$24,2,0)</f>
        <v>SPARE PARTS</v>
      </c>
      <c r="D1342" s="75">
        <v>2</v>
      </c>
      <c r="E1342" s="74" t="s">
        <v>56</v>
      </c>
      <c r="F1342" s="85" t="s">
        <v>136</v>
      </c>
      <c r="G1342" s="106">
        <v>27.9</v>
      </c>
      <c r="H1342" s="84" t="s">
        <v>86</v>
      </c>
      <c r="I1342" s="75"/>
    </row>
    <row r="1343" spans="1:9" s="76" customFormat="1" ht="12" hidden="1" customHeight="1">
      <c r="A1343" s="8" t="str">
        <f>INDEX(master1!$A$10:$A$24,MATCH('KSB1 - Postings'!E1343,master1!$C$10:$C$24,0))</f>
        <v>MAINTE</v>
      </c>
      <c r="B1343" s="9" t="str">
        <f>VLOOKUP(E1343,master1!$C$9:$E$24,3,0)</f>
        <v>Joaquin P</v>
      </c>
      <c r="C1343" s="8" t="str">
        <f>VLOOKUP(F1343,master2!$B$1:$C$24,2,0)</f>
        <v>SPARE PARTS</v>
      </c>
      <c r="D1343" s="75">
        <v>2</v>
      </c>
      <c r="E1343" s="74" t="s">
        <v>56</v>
      </c>
      <c r="F1343" s="85" t="s">
        <v>136</v>
      </c>
      <c r="G1343" s="106">
        <v>44.295000000000002</v>
      </c>
      <c r="H1343" s="84" t="s">
        <v>86</v>
      </c>
      <c r="I1343" s="75"/>
    </row>
    <row r="1344" spans="1:9" s="76" customFormat="1" ht="12" hidden="1" customHeight="1">
      <c r="A1344" s="8" t="str">
        <f>INDEX(master1!$A$10:$A$24,MATCH('KSB1 - Postings'!E1344,master1!$C$10:$C$24,0))</f>
        <v>MAINTE</v>
      </c>
      <c r="B1344" s="9" t="str">
        <f>VLOOKUP(E1344,master1!$C$9:$E$24,3,0)</f>
        <v>Joaquin P</v>
      </c>
      <c r="C1344" s="8" t="str">
        <f>VLOOKUP(F1344,master2!$B$1:$C$24,2,0)</f>
        <v>SPARE PARTS</v>
      </c>
      <c r="D1344" s="75">
        <v>2</v>
      </c>
      <c r="E1344" s="74" t="s">
        <v>56</v>
      </c>
      <c r="F1344" s="85" t="s">
        <v>136</v>
      </c>
      <c r="G1344" s="106">
        <v>63.32</v>
      </c>
      <c r="H1344" s="84" t="s">
        <v>86</v>
      </c>
      <c r="I1344" s="75"/>
    </row>
    <row r="1345" spans="1:9" s="76" customFormat="1" ht="12" hidden="1" customHeight="1">
      <c r="A1345" s="8" t="str">
        <f>INDEX(master1!$A$10:$A$24,MATCH('KSB1 - Postings'!E1345,master1!$C$10:$C$24,0))</f>
        <v>MAINTE</v>
      </c>
      <c r="B1345" s="9" t="str">
        <f>VLOOKUP(E1345,master1!$C$9:$E$24,3,0)</f>
        <v>Joaquin P</v>
      </c>
      <c r="C1345" s="8" t="str">
        <f>VLOOKUP(F1345,master2!$B$1:$C$24,2,0)</f>
        <v>SPARE PARTS</v>
      </c>
      <c r="D1345" s="75">
        <v>2</v>
      </c>
      <c r="E1345" s="74" t="s">
        <v>56</v>
      </c>
      <c r="F1345" s="85" t="s">
        <v>136</v>
      </c>
      <c r="G1345" s="106">
        <v>19.25</v>
      </c>
      <c r="H1345" s="84" t="s">
        <v>86</v>
      </c>
      <c r="I1345" s="75"/>
    </row>
    <row r="1346" spans="1:9" s="76" customFormat="1" ht="12" hidden="1" customHeight="1">
      <c r="A1346" s="8" t="str">
        <f>INDEX(master1!$A$10:$A$24,MATCH('KSB1 - Postings'!E1346,master1!$C$10:$C$24,0))</f>
        <v>MAINTE</v>
      </c>
      <c r="B1346" s="9" t="str">
        <f>VLOOKUP(E1346,master1!$C$9:$E$24,3,0)</f>
        <v>Joaquin P</v>
      </c>
      <c r="C1346" s="8" t="str">
        <f>VLOOKUP(F1346,master2!$B$1:$C$24,2,0)</f>
        <v>SPARE PARTS</v>
      </c>
      <c r="D1346" s="75">
        <v>2</v>
      </c>
      <c r="E1346" s="74" t="s">
        <v>56</v>
      </c>
      <c r="F1346" s="85" t="s">
        <v>136</v>
      </c>
      <c r="G1346" s="106">
        <v>21.55</v>
      </c>
      <c r="H1346" s="84" t="s">
        <v>86</v>
      </c>
      <c r="I1346" s="75"/>
    </row>
    <row r="1347" spans="1:9" s="76" customFormat="1" ht="12" hidden="1" customHeight="1">
      <c r="A1347" s="8" t="str">
        <f>INDEX(master1!$A$10:$A$24,MATCH('KSB1 - Postings'!E1347,master1!$C$10:$C$24,0))</f>
        <v>MAINTE</v>
      </c>
      <c r="B1347" s="9" t="str">
        <f>VLOOKUP(E1347,master1!$C$9:$E$24,3,0)</f>
        <v>Joaquin P</v>
      </c>
      <c r="C1347" s="8" t="str">
        <f>VLOOKUP(F1347,master2!$B$1:$C$24,2,0)</f>
        <v>SPARE PARTS</v>
      </c>
      <c r="D1347" s="75">
        <v>2</v>
      </c>
      <c r="E1347" s="74" t="s">
        <v>56</v>
      </c>
      <c r="F1347" s="85" t="s">
        <v>136</v>
      </c>
      <c r="G1347" s="106">
        <v>101.25</v>
      </c>
      <c r="H1347" s="84" t="s">
        <v>86</v>
      </c>
      <c r="I1347" s="75"/>
    </row>
    <row r="1348" spans="1:9" s="76" customFormat="1" ht="12" hidden="1" customHeight="1">
      <c r="A1348" s="8" t="str">
        <f>INDEX(master1!$A$10:$A$24,MATCH('KSB1 - Postings'!E1348,master1!$C$10:$C$24,0))</f>
        <v>MAINTE</v>
      </c>
      <c r="B1348" s="9" t="str">
        <f>VLOOKUP(E1348,master1!$C$9:$E$24,3,0)</f>
        <v>Joaquin P</v>
      </c>
      <c r="C1348" s="8" t="str">
        <f>VLOOKUP(F1348,master2!$B$1:$C$24,2,0)</f>
        <v>SPARE PARTS</v>
      </c>
      <c r="D1348" s="75">
        <v>2</v>
      </c>
      <c r="E1348" s="74" t="s">
        <v>56</v>
      </c>
      <c r="F1348" s="85" t="s">
        <v>136</v>
      </c>
      <c r="G1348" s="106">
        <v>1002.32</v>
      </c>
      <c r="H1348" s="84" t="s">
        <v>86</v>
      </c>
      <c r="I1348" s="75"/>
    </row>
    <row r="1349" spans="1:9" s="76" customFormat="1" ht="12" hidden="1" customHeight="1">
      <c r="A1349" s="8" t="str">
        <f>INDEX(master1!$A$10:$A$24,MATCH('KSB1 - Postings'!E1349,master1!$C$10:$C$24,0))</f>
        <v>MAINTE</v>
      </c>
      <c r="B1349" s="9" t="str">
        <f>VLOOKUP(E1349,master1!$C$9:$E$24,3,0)</f>
        <v>Joaquin P</v>
      </c>
      <c r="C1349" s="8" t="str">
        <f>VLOOKUP(F1349,master2!$B$1:$C$24,2,0)</f>
        <v>SPARE PARTS</v>
      </c>
      <c r="D1349" s="75">
        <v>2</v>
      </c>
      <c r="E1349" s="74" t="s">
        <v>56</v>
      </c>
      <c r="F1349" s="85" t="s">
        <v>136</v>
      </c>
      <c r="G1349" s="106">
        <v>139.80000000000001</v>
      </c>
      <c r="H1349" s="84" t="s">
        <v>86</v>
      </c>
      <c r="I1349" s="75"/>
    </row>
    <row r="1350" spans="1:9" s="76" customFormat="1" ht="12" hidden="1" customHeight="1">
      <c r="A1350" s="8" t="str">
        <f>INDEX(master1!$A$10:$A$24,MATCH('KSB1 - Postings'!E1350,master1!$C$10:$C$24,0))</f>
        <v>MAINTE</v>
      </c>
      <c r="B1350" s="9" t="str">
        <f>VLOOKUP(E1350,master1!$C$9:$E$24,3,0)</f>
        <v>Joaquin P</v>
      </c>
      <c r="C1350" s="8" t="str">
        <f>VLOOKUP(F1350,master2!$B$1:$C$24,2,0)</f>
        <v>SPARE PARTS</v>
      </c>
      <c r="D1350" s="75">
        <v>2</v>
      </c>
      <c r="E1350" s="74" t="s">
        <v>56</v>
      </c>
      <c r="F1350" s="85" t="s">
        <v>136</v>
      </c>
      <c r="G1350" s="106">
        <v>21.984999999999999</v>
      </c>
      <c r="H1350" s="84" t="s">
        <v>86</v>
      </c>
      <c r="I1350" s="75"/>
    </row>
    <row r="1351" spans="1:9" s="76" customFormat="1" ht="12" hidden="1" customHeight="1">
      <c r="A1351" s="8" t="str">
        <f>INDEX(master1!$A$10:$A$24,MATCH('KSB1 - Postings'!E1351,master1!$C$10:$C$24,0))</f>
        <v>MAINTE</v>
      </c>
      <c r="B1351" s="9" t="str">
        <f>VLOOKUP(E1351,master1!$C$9:$E$24,3,0)</f>
        <v>Joaquin P</v>
      </c>
      <c r="C1351" s="8" t="str">
        <f>VLOOKUP(F1351,master2!$B$1:$C$24,2,0)</f>
        <v>SPARE PARTS</v>
      </c>
      <c r="D1351" s="75">
        <v>2</v>
      </c>
      <c r="E1351" s="74" t="s">
        <v>54</v>
      </c>
      <c r="F1351" s="85" t="s">
        <v>136</v>
      </c>
      <c r="G1351" s="106">
        <v>392.07499999999999</v>
      </c>
      <c r="H1351" s="84" t="s">
        <v>86</v>
      </c>
      <c r="I1351" s="75"/>
    </row>
    <row r="1352" spans="1:9" s="76" customFormat="1" ht="12" hidden="1" customHeight="1">
      <c r="A1352" s="8" t="str">
        <f>INDEX(master1!$A$10:$A$24,MATCH('KSB1 - Postings'!E1352,master1!$C$10:$C$24,0))</f>
        <v>MAINTE</v>
      </c>
      <c r="B1352" s="9" t="str">
        <f>VLOOKUP(E1352,master1!$C$9:$E$24,3,0)</f>
        <v>Joaquin P</v>
      </c>
      <c r="C1352" s="8" t="str">
        <f>VLOOKUP(F1352,master2!$B$1:$C$24,2,0)</f>
        <v>SPARE PARTS</v>
      </c>
      <c r="D1352" s="75">
        <v>2</v>
      </c>
      <c r="E1352" s="74" t="s">
        <v>56</v>
      </c>
      <c r="F1352" s="85" t="s">
        <v>136</v>
      </c>
      <c r="G1352" s="106">
        <v>105.5</v>
      </c>
      <c r="H1352" s="84" t="s">
        <v>86</v>
      </c>
      <c r="I1352" s="75"/>
    </row>
    <row r="1353" spans="1:9" s="76" customFormat="1" ht="12" hidden="1" customHeight="1">
      <c r="A1353" s="8" t="str">
        <f>INDEX(master1!$A$10:$A$24,MATCH('KSB1 - Postings'!E1353,master1!$C$10:$C$24,0))</f>
        <v>MAINTE</v>
      </c>
      <c r="B1353" s="9" t="str">
        <f>VLOOKUP(E1353,master1!$C$9:$E$24,3,0)</f>
        <v>Joaquin P</v>
      </c>
      <c r="C1353" s="8" t="str">
        <f>VLOOKUP(F1353,master2!$B$1:$C$24,2,0)</f>
        <v>SPARE PARTS</v>
      </c>
      <c r="D1353" s="75">
        <v>2</v>
      </c>
      <c r="E1353" s="74" t="s">
        <v>55</v>
      </c>
      <c r="F1353" s="85" t="s">
        <v>136</v>
      </c>
      <c r="G1353" s="106">
        <v>22.9</v>
      </c>
      <c r="H1353" s="84" t="s">
        <v>86</v>
      </c>
      <c r="I1353" s="75"/>
    </row>
    <row r="1354" spans="1:9" s="76" customFormat="1" ht="12" hidden="1" customHeight="1">
      <c r="A1354" s="8" t="str">
        <f>INDEX(master1!$A$10:$A$24,MATCH('KSB1 - Postings'!E1354,master1!$C$10:$C$24,0))</f>
        <v>MAINTE</v>
      </c>
      <c r="B1354" s="9" t="str">
        <f>VLOOKUP(E1354,master1!$C$9:$E$24,3,0)</f>
        <v>Joaquin P</v>
      </c>
      <c r="C1354" s="8" t="str">
        <f>VLOOKUP(F1354,master2!$B$1:$C$24,2,0)</f>
        <v>SPARE PARTS</v>
      </c>
      <c r="D1354" s="75">
        <v>2</v>
      </c>
      <c r="E1354" s="74" t="s">
        <v>55</v>
      </c>
      <c r="F1354" s="85" t="s">
        <v>136</v>
      </c>
      <c r="G1354" s="106">
        <v>34.950000000000003</v>
      </c>
      <c r="H1354" s="84" t="s">
        <v>86</v>
      </c>
      <c r="I1354" s="75"/>
    </row>
    <row r="1355" spans="1:9" s="76" customFormat="1" ht="12" hidden="1" customHeight="1">
      <c r="A1355" s="8" t="str">
        <f>INDEX(master1!$A$10:$A$24,MATCH('KSB1 - Postings'!E1355,master1!$C$10:$C$24,0))</f>
        <v>MAINTE</v>
      </c>
      <c r="B1355" s="9" t="str">
        <f>VLOOKUP(E1355,master1!$C$9:$E$24,3,0)</f>
        <v>Joaquin P</v>
      </c>
      <c r="C1355" s="8" t="str">
        <f>VLOOKUP(F1355,master2!$B$1:$C$24,2,0)</f>
        <v>SPARE PARTS</v>
      </c>
      <c r="D1355" s="75">
        <v>2</v>
      </c>
      <c r="E1355" s="74" t="s">
        <v>55</v>
      </c>
      <c r="F1355" s="85" t="s">
        <v>136</v>
      </c>
      <c r="G1355" s="106">
        <v>103.33499999999999</v>
      </c>
      <c r="H1355" s="84" t="s">
        <v>86</v>
      </c>
      <c r="I1355" s="75"/>
    </row>
    <row r="1356" spans="1:9" s="76" customFormat="1" ht="12" hidden="1" customHeight="1">
      <c r="A1356" s="8" t="str">
        <f>INDEX(master1!$A$10:$A$24,MATCH('KSB1 - Postings'!E1356,master1!$C$10:$C$24,0))</f>
        <v>MAINTE</v>
      </c>
      <c r="B1356" s="9" t="str">
        <f>VLOOKUP(E1356,master1!$C$9:$E$24,3,0)</f>
        <v>Joaquin P</v>
      </c>
      <c r="C1356" s="8" t="str">
        <f>VLOOKUP(F1356,master2!$B$1:$C$24,2,0)</f>
        <v>SPARE PARTS</v>
      </c>
      <c r="D1356" s="75">
        <v>2</v>
      </c>
      <c r="E1356" s="82" t="s">
        <v>55</v>
      </c>
      <c r="F1356" s="85" t="s">
        <v>136</v>
      </c>
      <c r="G1356" s="106">
        <v>42.75</v>
      </c>
      <c r="H1356" s="84" t="s">
        <v>86</v>
      </c>
      <c r="I1356" s="75"/>
    </row>
    <row r="1357" spans="1:9" s="76" customFormat="1" ht="12" hidden="1" customHeight="1">
      <c r="A1357" s="8" t="str">
        <f>INDEX(master1!$A$10:$A$24,MATCH('KSB1 - Postings'!E1357,master1!$C$10:$C$24,0))</f>
        <v>QUALITY</v>
      </c>
      <c r="B1357" s="9" t="str">
        <f>VLOOKUP(E1357,master1!$C$9:$E$24,3,0)</f>
        <v>Jennifer A</v>
      </c>
      <c r="C1357" s="8" t="str">
        <f>VLOOKUP(F1357,master2!$B$1:$C$24,2,0)</f>
        <v>SPARE PARTS</v>
      </c>
      <c r="D1357" s="75">
        <v>2</v>
      </c>
      <c r="E1357" s="74" t="s">
        <v>73</v>
      </c>
      <c r="F1357" s="85" t="s">
        <v>137</v>
      </c>
      <c r="G1357" s="106">
        <v>10.994999999999999</v>
      </c>
      <c r="H1357" s="84" t="s">
        <v>86</v>
      </c>
      <c r="I1357" s="75"/>
    </row>
    <row r="1358" spans="1:9" s="76" customFormat="1" ht="12" hidden="1" customHeight="1">
      <c r="A1358" s="8" t="str">
        <f>INDEX(master1!$A$10:$A$24,MATCH('KSB1 - Postings'!E1358,master1!$C$10:$C$24,0))</f>
        <v>QUALITY</v>
      </c>
      <c r="B1358" s="9" t="str">
        <f>VLOOKUP(E1358,master1!$C$9:$E$24,3,0)</f>
        <v>Jennifer A</v>
      </c>
      <c r="C1358" s="8" t="str">
        <f>VLOOKUP(F1358,master2!$B$1:$C$24,2,0)</f>
        <v>SPARE PARTS</v>
      </c>
      <c r="D1358" s="75">
        <v>2</v>
      </c>
      <c r="E1358" s="74" t="s">
        <v>73</v>
      </c>
      <c r="F1358" s="85" t="s">
        <v>137</v>
      </c>
      <c r="G1358" s="106">
        <v>12.83</v>
      </c>
      <c r="H1358" s="84" t="s">
        <v>86</v>
      </c>
      <c r="I1358" s="75"/>
    </row>
    <row r="1359" spans="1:9" s="76" customFormat="1" ht="12" hidden="1" customHeight="1">
      <c r="A1359" s="8" t="str">
        <f>INDEX(master1!$A$10:$A$24,MATCH('KSB1 - Postings'!E1359,master1!$C$10:$C$24,0))</f>
        <v>QUALITY</v>
      </c>
      <c r="B1359" s="9" t="str">
        <f>VLOOKUP(E1359,master1!$C$9:$E$24,3,0)</f>
        <v>Jennifer A</v>
      </c>
      <c r="C1359" s="8" t="str">
        <f>VLOOKUP(F1359,master2!$B$1:$C$24,2,0)</f>
        <v>OTHER EXTERNAL SERVICES</v>
      </c>
      <c r="D1359" s="75">
        <v>2</v>
      </c>
      <c r="E1359" s="74" t="s">
        <v>73</v>
      </c>
      <c r="F1359" s="85" t="s">
        <v>138</v>
      </c>
      <c r="G1359" s="106">
        <v>586.5</v>
      </c>
      <c r="H1359" s="84" t="s">
        <v>86</v>
      </c>
      <c r="I1359" s="75"/>
    </row>
    <row r="1360" spans="1:9" s="76" customFormat="1" ht="12" hidden="1" customHeight="1">
      <c r="A1360" s="8" t="str">
        <f>INDEX(master1!$A$10:$A$24,MATCH('KSB1 - Postings'!E1360,master1!$C$10:$C$24,0))</f>
        <v>QUALITY</v>
      </c>
      <c r="B1360" s="9" t="str">
        <f>VLOOKUP(E1360,master1!$C$9:$E$24,3,0)</f>
        <v>Jennifer A</v>
      </c>
      <c r="C1360" s="8" t="str">
        <f>VLOOKUP(F1360,master2!$B$1:$C$24,2,0)</f>
        <v>OTHER EXTERNAL SERVICES</v>
      </c>
      <c r="D1360" s="75">
        <v>2</v>
      </c>
      <c r="E1360" s="74" t="s">
        <v>73</v>
      </c>
      <c r="F1360" s="85" t="s">
        <v>138</v>
      </c>
      <c r="G1360" s="106">
        <v>20</v>
      </c>
      <c r="H1360" s="84" t="s">
        <v>86</v>
      </c>
      <c r="I1360" s="75"/>
    </row>
    <row r="1361" spans="1:9" s="76" customFormat="1" ht="12" hidden="1" customHeight="1">
      <c r="A1361" s="8" t="str">
        <f>INDEX(master1!$A$10:$A$24,MATCH('KSB1 - Postings'!E1361,master1!$C$10:$C$24,0))</f>
        <v>QUALITY</v>
      </c>
      <c r="B1361" s="9" t="str">
        <f>VLOOKUP(E1361,master1!$C$9:$E$24,3,0)</f>
        <v>Jennifer A</v>
      </c>
      <c r="C1361" s="8" t="str">
        <f>VLOOKUP(F1361,master2!$B$1:$C$24,2,0)</f>
        <v>SPARE PARTS</v>
      </c>
      <c r="D1361" s="75">
        <v>2</v>
      </c>
      <c r="E1361" s="74" t="s">
        <v>73</v>
      </c>
      <c r="F1361" s="85" t="s">
        <v>136</v>
      </c>
      <c r="G1361" s="106">
        <v>65.150000000000006</v>
      </c>
      <c r="H1361" s="84" t="s">
        <v>86</v>
      </c>
      <c r="I1361" s="75"/>
    </row>
    <row r="1362" spans="1:9" s="76" customFormat="1" ht="12" hidden="1" customHeight="1">
      <c r="A1362" s="8" t="str">
        <f>INDEX(master1!$A$10:$A$24,MATCH('KSB1 - Postings'!E1362,master1!$C$10:$C$24,0))</f>
        <v>QUALITY</v>
      </c>
      <c r="B1362" s="9" t="str">
        <f>VLOOKUP(E1362,master1!$C$9:$E$24,3,0)</f>
        <v>Jennifer A</v>
      </c>
      <c r="C1362" s="8" t="str">
        <f>VLOOKUP(F1362,master2!$B$1:$C$24,2,0)</f>
        <v>SPARE PARTS</v>
      </c>
      <c r="D1362" s="75">
        <v>2</v>
      </c>
      <c r="E1362" s="74" t="s">
        <v>73</v>
      </c>
      <c r="F1362" s="85" t="s">
        <v>136</v>
      </c>
      <c r="G1362" s="106">
        <v>60.305</v>
      </c>
      <c r="H1362" s="84" t="s">
        <v>86</v>
      </c>
      <c r="I1362" s="75"/>
    </row>
    <row r="1363" spans="1:9" s="76" customFormat="1" ht="12" hidden="1" customHeight="1">
      <c r="A1363" s="8" t="str">
        <f>INDEX(master1!$A$10:$A$24,MATCH('KSB1 - Postings'!E1363,master1!$C$10:$C$24,0))</f>
        <v>QUALITY</v>
      </c>
      <c r="B1363" s="9" t="str">
        <f>VLOOKUP(E1363,master1!$C$9:$E$24,3,0)</f>
        <v>Jennifer A</v>
      </c>
      <c r="C1363" s="8" t="str">
        <f>VLOOKUP(F1363,master2!$B$1:$C$24,2,0)</f>
        <v>SPARE PARTS</v>
      </c>
      <c r="D1363" s="75">
        <v>2</v>
      </c>
      <c r="E1363" s="74" t="s">
        <v>73</v>
      </c>
      <c r="F1363" s="85" t="s">
        <v>136</v>
      </c>
      <c r="G1363" s="106">
        <v>985.74</v>
      </c>
      <c r="H1363" s="84" t="s">
        <v>86</v>
      </c>
      <c r="I1363" s="75"/>
    </row>
    <row r="1364" spans="1:9" s="76" customFormat="1" ht="12" hidden="1" customHeight="1">
      <c r="A1364" s="8" t="str">
        <f>INDEX(master1!$A$10:$A$24,MATCH('KSB1 - Postings'!E1364,master1!$C$10:$C$24,0))</f>
        <v>QUALITY</v>
      </c>
      <c r="B1364" s="9" t="str">
        <f>VLOOKUP(E1364,master1!$C$9:$E$24,3,0)</f>
        <v>Jennifer A</v>
      </c>
      <c r="C1364" s="8" t="str">
        <f>VLOOKUP(F1364,master2!$B$1:$C$24,2,0)</f>
        <v>SPARE PARTS</v>
      </c>
      <c r="D1364" s="75">
        <v>2</v>
      </c>
      <c r="E1364" s="74" t="s">
        <v>73</v>
      </c>
      <c r="F1364" s="85" t="s">
        <v>136</v>
      </c>
      <c r="G1364" s="106">
        <v>30.25</v>
      </c>
      <c r="H1364" s="84" t="s">
        <v>86</v>
      </c>
      <c r="I1364" s="75"/>
    </row>
    <row r="1365" spans="1:9" s="76" customFormat="1" ht="12" hidden="1" customHeight="1">
      <c r="A1365" s="8" t="str">
        <f>INDEX(master1!$A$10:$A$24,MATCH('KSB1 - Postings'!E1365,master1!$C$10:$C$24,0))</f>
        <v>QUALITY</v>
      </c>
      <c r="B1365" s="9" t="str">
        <f>VLOOKUP(E1365,master1!$C$9:$E$24,3,0)</f>
        <v>Jennifer A</v>
      </c>
      <c r="C1365" s="8" t="str">
        <f>VLOOKUP(F1365,master2!$B$1:$C$24,2,0)</f>
        <v>SPARE PARTS</v>
      </c>
      <c r="D1365" s="75">
        <v>2</v>
      </c>
      <c r="E1365" s="74" t="s">
        <v>73</v>
      </c>
      <c r="F1365" s="85" t="s">
        <v>136</v>
      </c>
      <c r="G1365" s="106">
        <v>19.05</v>
      </c>
      <c r="H1365" s="84" t="s">
        <v>86</v>
      </c>
      <c r="I1365" s="75"/>
    </row>
    <row r="1366" spans="1:9" s="76" customFormat="1" ht="12" hidden="1" customHeight="1">
      <c r="A1366" s="8" t="str">
        <f>INDEX(master1!$A$10:$A$24,MATCH('KSB1 - Postings'!E1366,master1!$C$10:$C$24,0))</f>
        <v>HR</v>
      </c>
      <c r="B1366" s="9" t="str">
        <f>VLOOKUP(E1366,master1!$C$9:$E$24,3,0)</f>
        <v>Paula E</v>
      </c>
      <c r="C1366" s="8" t="str">
        <f>VLOOKUP(F1366,master2!$B$1:$C$24,2,0)</f>
        <v>OTHER SOCIAL EXPENSES</v>
      </c>
      <c r="D1366" s="75">
        <v>2</v>
      </c>
      <c r="E1366" s="74" t="s">
        <v>74</v>
      </c>
      <c r="F1366" s="85" t="s">
        <v>139</v>
      </c>
      <c r="G1366" s="106">
        <v>125</v>
      </c>
      <c r="H1366" s="84" t="s">
        <v>86</v>
      </c>
      <c r="I1366" s="75"/>
    </row>
    <row r="1367" spans="1:9" s="76" customFormat="1" ht="12" hidden="1" customHeight="1">
      <c r="A1367" s="8" t="str">
        <f>INDEX(master1!$A$10:$A$24,MATCH('KSB1 - Postings'!E1367,master1!$C$10:$C$24,0))</f>
        <v>MAINTE</v>
      </c>
      <c r="B1367" s="9" t="str">
        <f>VLOOKUP(E1367,master1!$C$9:$E$24,3,0)</f>
        <v>Joaquin P</v>
      </c>
      <c r="C1367" s="8" t="str">
        <f>VLOOKUP(F1367,master2!$B$1:$C$24,2,0)</f>
        <v>RENT EXPENSES</v>
      </c>
      <c r="D1367" s="75">
        <v>2</v>
      </c>
      <c r="E1367" s="74" t="s">
        <v>57</v>
      </c>
      <c r="F1367" s="85" t="s">
        <v>142</v>
      </c>
      <c r="G1367" s="106">
        <v>12.04</v>
      </c>
      <c r="H1367" s="84" t="s">
        <v>86</v>
      </c>
      <c r="I1367" s="75"/>
    </row>
    <row r="1368" spans="1:9" s="76" customFormat="1" ht="12" hidden="1" customHeight="1">
      <c r="A1368" s="8" t="str">
        <f>INDEX(master1!$A$10:$A$24,MATCH('KSB1 - Postings'!E1368,master1!$C$10:$C$24,0))</f>
        <v>MAINTE</v>
      </c>
      <c r="B1368" s="9" t="str">
        <f>VLOOKUP(E1368,master1!$C$9:$E$24,3,0)</f>
        <v>Joaquin P</v>
      </c>
      <c r="C1368" s="8" t="str">
        <f>VLOOKUP(F1368,master2!$B$1:$C$24,2,0)</f>
        <v>SPARE PARTS</v>
      </c>
      <c r="D1368" s="75">
        <v>2</v>
      </c>
      <c r="E1368" s="74" t="s">
        <v>54</v>
      </c>
      <c r="F1368" s="85" t="s">
        <v>136</v>
      </c>
      <c r="G1368" s="106">
        <v>16.824999999999999</v>
      </c>
      <c r="H1368" s="84" t="s">
        <v>86</v>
      </c>
      <c r="I1368" s="75"/>
    </row>
    <row r="1369" spans="1:9" s="76" customFormat="1" ht="12" hidden="1" customHeight="1">
      <c r="A1369" s="8" t="str">
        <f>INDEX(master1!$A$10:$A$24,MATCH('KSB1 - Postings'!E1369,master1!$C$10:$C$24,0))</f>
        <v>MAINTE</v>
      </c>
      <c r="B1369" s="9" t="str">
        <f>VLOOKUP(E1369,master1!$C$9:$E$24,3,0)</f>
        <v>Joaquin P</v>
      </c>
      <c r="C1369" s="8" t="str">
        <f>VLOOKUP(F1369,master2!$B$1:$C$24,2,0)</f>
        <v>SPARE PARTS</v>
      </c>
      <c r="D1369" s="75">
        <v>2</v>
      </c>
      <c r="E1369" s="74" t="s">
        <v>54</v>
      </c>
      <c r="F1369" s="85" t="s">
        <v>136</v>
      </c>
      <c r="G1369" s="106">
        <v>33.58</v>
      </c>
      <c r="H1369" s="84" t="s">
        <v>86</v>
      </c>
      <c r="I1369" s="75"/>
    </row>
    <row r="1370" spans="1:9" s="76" customFormat="1" ht="12" hidden="1" customHeight="1">
      <c r="A1370" s="8" t="str">
        <f>INDEX(master1!$A$10:$A$24,MATCH('KSB1 - Postings'!E1370,master1!$C$10:$C$24,0))</f>
        <v>MAINTE</v>
      </c>
      <c r="B1370" s="9" t="str">
        <f>VLOOKUP(E1370,master1!$C$9:$E$24,3,0)</f>
        <v>Joaquin P</v>
      </c>
      <c r="C1370" s="8" t="str">
        <f>VLOOKUP(F1370,master2!$B$1:$C$24,2,0)</f>
        <v>SPARE PARTS</v>
      </c>
      <c r="D1370" s="75">
        <v>2</v>
      </c>
      <c r="E1370" s="74" t="s">
        <v>54</v>
      </c>
      <c r="F1370" s="85" t="s">
        <v>136</v>
      </c>
      <c r="G1370" s="106">
        <v>96.144999999999996</v>
      </c>
      <c r="H1370" s="84" t="s">
        <v>86</v>
      </c>
      <c r="I1370" s="75"/>
    </row>
    <row r="1371" spans="1:9" s="76" customFormat="1" ht="12" hidden="1" customHeight="1">
      <c r="A1371" s="8" t="str">
        <f>INDEX(master1!$A$10:$A$24,MATCH('KSB1 - Postings'!E1371,master1!$C$10:$C$24,0))</f>
        <v>MAINTE</v>
      </c>
      <c r="B1371" s="9" t="str">
        <f>VLOOKUP(E1371,master1!$C$9:$E$24,3,0)</f>
        <v>Joaquin P</v>
      </c>
      <c r="C1371" s="8" t="str">
        <f>VLOOKUP(F1371,master2!$B$1:$C$24,2,0)</f>
        <v>SPARE PARTS</v>
      </c>
      <c r="D1371" s="75">
        <v>2</v>
      </c>
      <c r="E1371" s="74" t="s">
        <v>54</v>
      </c>
      <c r="F1371" s="85" t="s">
        <v>136</v>
      </c>
      <c r="G1371" s="106">
        <v>16.704999999999998</v>
      </c>
      <c r="H1371" s="84" t="s">
        <v>86</v>
      </c>
      <c r="I1371" s="75"/>
    </row>
    <row r="1372" spans="1:9" s="76" customFormat="1" ht="12" hidden="1" customHeight="1">
      <c r="A1372" s="8" t="str">
        <f>INDEX(master1!$A$10:$A$24,MATCH('KSB1 - Postings'!E1372,master1!$C$10:$C$24,0))</f>
        <v>MAINTE</v>
      </c>
      <c r="B1372" s="9" t="str">
        <f>VLOOKUP(E1372,master1!$C$9:$E$24,3,0)</f>
        <v>Joaquin P</v>
      </c>
      <c r="C1372" s="8" t="str">
        <f>VLOOKUP(F1372,master2!$B$1:$C$24,2,0)</f>
        <v>SPARE PARTS</v>
      </c>
      <c r="D1372" s="75">
        <v>2</v>
      </c>
      <c r="E1372" s="74" t="s">
        <v>54</v>
      </c>
      <c r="F1372" s="85" t="s">
        <v>136</v>
      </c>
      <c r="G1372" s="106">
        <v>16.02</v>
      </c>
      <c r="H1372" s="84" t="s">
        <v>86</v>
      </c>
      <c r="I1372" s="75"/>
    </row>
    <row r="1373" spans="1:9" s="76" customFormat="1" ht="12" hidden="1" customHeight="1">
      <c r="A1373" s="8" t="str">
        <f>INDEX(master1!$A$10:$A$24,MATCH('KSB1 - Postings'!E1373,master1!$C$10:$C$24,0))</f>
        <v>MAINTE</v>
      </c>
      <c r="B1373" s="9" t="str">
        <f>VLOOKUP(E1373,master1!$C$9:$E$24,3,0)</f>
        <v>Joaquin P</v>
      </c>
      <c r="C1373" s="8" t="str">
        <f>VLOOKUP(F1373,master2!$B$1:$C$24,2,0)</f>
        <v>SPARE PARTS</v>
      </c>
      <c r="D1373" s="75">
        <v>2</v>
      </c>
      <c r="E1373" s="74" t="s">
        <v>56</v>
      </c>
      <c r="F1373" s="85" t="s">
        <v>136</v>
      </c>
      <c r="G1373" s="106">
        <v>39.734999999999999</v>
      </c>
      <c r="H1373" s="84" t="s">
        <v>86</v>
      </c>
      <c r="I1373" s="75"/>
    </row>
    <row r="1374" spans="1:9" s="76" customFormat="1" ht="12" hidden="1" customHeight="1">
      <c r="A1374" s="8" t="str">
        <f>INDEX(master1!$A$10:$A$24,MATCH('KSB1 - Postings'!E1374,master1!$C$10:$C$24,0))</f>
        <v>MAINTE</v>
      </c>
      <c r="B1374" s="9" t="str">
        <f>VLOOKUP(E1374,master1!$C$9:$E$24,3,0)</f>
        <v>Joaquin P</v>
      </c>
      <c r="C1374" s="8" t="str">
        <f>VLOOKUP(F1374,master2!$B$1:$C$24,2,0)</f>
        <v>SPARE PARTS</v>
      </c>
      <c r="D1374" s="75">
        <v>2</v>
      </c>
      <c r="E1374" s="74" t="s">
        <v>56</v>
      </c>
      <c r="F1374" s="85" t="s">
        <v>136</v>
      </c>
      <c r="G1374" s="106">
        <v>77.760000000000005</v>
      </c>
      <c r="H1374" s="84" t="s">
        <v>86</v>
      </c>
      <c r="I1374" s="75"/>
    </row>
    <row r="1375" spans="1:9" s="76" customFormat="1" ht="12" hidden="1" customHeight="1">
      <c r="A1375" s="8" t="str">
        <f>INDEX(master1!$A$10:$A$24,MATCH('KSB1 - Postings'!E1375,master1!$C$10:$C$24,0))</f>
        <v>MAINTE</v>
      </c>
      <c r="B1375" s="9" t="str">
        <f>VLOOKUP(E1375,master1!$C$9:$E$24,3,0)</f>
        <v>Joaquin P</v>
      </c>
      <c r="C1375" s="8" t="str">
        <f>VLOOKUP(F1375,master2!$B$1:$C$24,2,0)</f>
        <v>SPARE PARTS</v>
      </c>
      <c r="D1375" s="75">
        <v>2</v>
      </c>
      <c r="E1375" s="74" t="s">
        <v>56</v>
      </c>
      <c r="F1375" s="85" t="s">
        <v>136</v>
      </c>
      <c r="G1375" s="106">
        <v>47.65</v>
      </c>
      <c r="H1375" s="84" t="s">
        <v>86</v>
      </c>
      <c r="I1375" s="75"/>
    </row>
    <row r="1376" spans="1:9" s="76" customFormat="1" ht="12" hidden="1" customHeight="1">
      <c r="A1376" s="8" t="str">
        <f>INDEX(master1!$A$10:$A$24,MATCH('KSB1 - Postings'!E1376,master1!$C$10:$C$24,0))</f>
        <v>MAINTE</v>
      </c>
      <c r="B1376" s="9" t="str">
        <f>VLOOKUP(E1376,master1!$C$9:$E$24,3,0)</f>
        <v>Joaquin P</v>
      </c>
      <c r="C1376" s="8" t="str">
        <f>VLOOKUP(F1376,master2!$B$1:$C$24,2,0)</f>
        <v>SPARE PARTS</v>
      </c>
      <c r="D1376" s="75">
        <v>2</v>
      </c>
      <c r="E1376" s="74" t="s">
        <v>56</v>
      </c>
      <c r="F1376" s="85" t="s">
        <v>136</v>
      </c>
      <c r="G1376" s="106">
        <v>32.075000000000003</v>
      </c>
      <c r="H1376" s="84" t="s">
        <v>86</v>
      </c>
      <c r="I1376" s="75"/>
    </row>
    <row r="1377" spans="1:9" s="76" customFormat="1" ht="12" hidden="1" customHeight="1">
      <c r="A1377" s="8" t="str">
        <f>INDEX(master1!$A$10:$A$24,MATCH('KSB1 - Postings'!E1377,master1!$C$10:$C$24,0))</f>
        <v>MAINTE</v>
      </c>
      <c r="B1377" s="9" t="str">
        <f>VLOOKUP(E1377,master1!$C$9:$E$24,3,0)</f>
        <v>Joaquin P</v>
      </c>
      <c r="C1377" s="8" t="str">
        <f>VLOOKUP(F1377,master2!$B$1:$C$24,2,0)</f>
        <v>SPARE PARTS</v>
      </c>
      <c r="D1377" s="75">
        <v>2</v>
      </c>
      <c r="E1377" s="74" t="s">
        <v>56</v>
      </c>
      <c r="F1377" s="85" t="s">
        <v>136</v>
      </c>
      <c r="G1377" s="106">
        <v>101.935</v>
      </c>
      <c r="H1377" s="84" t="s">
        <v>86</v>
      </c>
      <c r="I1377" s="75"/>
    </row>
    <row r="1378" spans="1:9" s="76" customFormat="1" ht="12" hidden="1" customHeight="1">
      <c r="A1378" s="8" t="str">
        <f>INDEX(master1!$A$10:$A$24,MATCH('KSB1 - Postings'!E1378,master1!$C$10:$C$24,0))</f>
        <v>MAINTE</v>
      </c>
      <c r="B1378" s="9" t="str">
        <f>VLOOKUP(E1378,master1!$C$9:$E$24,3,0)</f>
        <v>Joaquin P</v>
      </c>
      <c r="C1378" s="8" t="str">
        <f>VLOOKUP(F1378,master2!$B$1:$C$24,2,0)</f>
        <v>SPARE PARTS</v>
      </c>
      <c r="D1378" s="75">
        <v>2</v>
      </c>
      <c r="E1378" s="74" t="s">
        <v>56</v>
      </c>
      <c r="F1378" s="85" t="s">
        <v>136</v>
      </c>
      <c r="G1378" s="106">
        <v>67.12</v>
      </c>
      <c r="H1378" s="84" t="s">
        <v>86</v>
      </c>
      <c r="I1378" s="75"/>
    </row>
    <row r="1379" spans="1:9" s="76" customFormat="1" ht="12" hidden="1" customHeight="1">
      <c r="A1379" s="8" t="str">
        <f>INDEX(master1!$A$10:$A$24,MATCH('KSB1 - Postings'!E1379,master1!$C$10:$C$24,0))</f>
        <v>MAINTE</v>
      </c>
      <c r="B1379" s="9" t="str">
        <f>VLOOKUP(E1379,master1!$C$9:$E$24,3,0)</f>
        <v>Joaquin P</v>
      </c>
      <c r="C1379" s="8" t="str">
        <f>VLOOKUP(F1379,master2!$B$1:$C$24,2,0)</f>
        <v>SPARE PARTS</v>
      </c>
      <c r="D1379" s="75">
        <v>2</v>
      </c>
      <c r="E1379" s="74" t="s">
        <v>56</v>
      </c>
      <c r="F1379" s="85" t="s">
        <v>136</v>
      </c>
      <c r="G1379" s="106">
        <v>32.734999999999999</v>
      </c>
      <c r="H1379" s="84" t="s">
        <v>86</v>
      </c>
      <c r="I1379" s="75"/>
    </row>
    <row r="1380" spans="1:9" s="76" customFormat="1" ht="12" hidden="1" customHeight="1">
      <c r="A1380" s="8" t="str">
        <f>INDEX(master1!$A$10:$A$24,MATCH('KSB1 - Postings'!E1380,master1!$C$10:$C$24,0))</f>
        <v>MAINTE</v>
      </c>
      <c r="B1380" s="9" t="str">
        <f>VLOOKUP(E1380,master1!$C$9:$E$24,3,0)</f>
        <v>Joaquin P</v>
      </c>
      <c r="C1380" s="8" t="str">
        <f>VLOOKUP(F1380,master2!$B$1:$C$24,2,0)</f>
        <v>SPARE PARTS</v>
      </c>
      <c r="D1380" s="75">
        <v>2</v>
      </c>
      <c r="E1380" s="74" t="s">
        <v>56</v>
      </c>
      <c r="F1380" s="85" t="s">
        <v>136</v>
      </c>
      <c r="G1380" s="106">
        <v>27.785</v>
      </c>
      <c r="H1380" s="84" t="s">
        <v>86</v>
      </c>
      <c r="I1380" s="75"/>
    </row>
    <row r="1381" spans="1:9" s="76" customFormat="1" ht="12" hidden="1" customHeight="1">
      <c r="A1381" s="8" t="str">
        <f>INDEX(master1!$A$10:$A$24,MATCH('KSB1 - Postings'!E1381,master1!$C$10:$C$24,0))</f>
        <v>MAINTE</v>
      </c>
      <c r="B1381" s="9" t="str">
        <f>VLOOKUP(E1381,master1!$C$9:$E$24,3,0)</f>
        <v>Joaquin P</v>
      </c>
      <c r="C1381" s="8" t="str">
        <f>VLOOKUP(F1381,master2!$B$1:$C$24,2,0)</f>
        <v>SPARE PARTS</v>
      </c>
      <c r="D1381" s="75">
        <v>2</v>
      </c>
      <c r="E1381" s="74" t="s">
        <v>56</v>
      </c>
      <c r="F1381" s="85" t="s">
        <v>136</v>
      </c>
      <c r="G1381" s="106">
        <v>43.125</v>
      </c>
      <c r="H1381" s="84" t="s">
        <v>86</v>
      </c>
      <c r="I1381" s="75"/>
    </row>
    <row r="1382" spans="1:9" s="76" customFormat="1" ht="12" hidden="1" customHeight="1">
      <c r="A1382" s="8" t="str">
        <f>INDEX(master1!$A$10:$A$24,MATCH('KSB1 - Postings'!E1382,master1!$C$10:$C$24,0))</f>
        <v>MAINTE</v>
      </c>
      <c r="B1382" s="9" t="str">
        <f>VLOOKUP(E1382,master1!$C$9:$E$24,3,0)</f>
        <v>Joaquin P</v>
      </c>
      <c r="C1382" s="8" t="str">
        <f>VLOOKUP(F1382,master2!$B$1:$C$24,2,0)</f>
        <v>SPARE PARTS</v>
      </c>
      <c r="D1382" s="75">
        <v>2</v>
      </c>
      <c r="E1382" s="74" t="s">
        <v>56</v>
      </c>
      <c r="F1382" s="85" t="s">
        <v>136</v>
      </c>
      <c r="G1382" s="106">
        <v>25.54</v>
      </c>
      <c r="H1382" s="84" t="s">
        <v>86</v>
      </c>
      <c r="I1382" s="75"/>
    </row>
    <row r="1383" spans="1:9" s="76" customFormat="1" ht="12" hidden="1" customHeight="1">
      <c r="A1383" s="8" t="str">
        <f>INDEX(master1!$A$10:$A$24,MATCH('KSB1 - Postings'!E1383,master1!$C$10:$C$24,0))</f>
        <v>MAINTE</v>
      </c>
      <c r="B1383" s="9" t="str">
        <f>VLOOKUP(E1383,master1!$C$9:$E$24,3,0)</f>
        <v>Joaquin P</v>
      </c>
      <c r="C1383" s="8" t="str">
        <f>VLOOKUP(F1383,master2!$B$1:$C$24,2,0)</f>
        <v>REP &amp; MAINTENANCE SERVICES</v>
      </c>
      <c r="D1383" s="75">
        <v>2</v>
      </c>
      <c r="E1383" s="74" t="s">
        <v>56</v>
      </c>
      <c r="F1383" s="85" t="s">
        <v>143</v>
      </c>
      <c r="G1383" s="106">
        <v>36.950000000000003</v>
      </c>
      <c r="H1383" s="84" t="s">
        <v>86</v>
      </c>
      <c r="I1383" s="75"/>
    </row>
    <row r="1384" spans="1:9" s="76" customFormat="1" ht="12" hidden="1" customHeight="1">
      <c r="A1384" s="8" t="str">
        <f>INDEX(master1!$A$10:$A$24,MATCH('KSB1 - Postings'!E1384,master1!$C$10:$C$24,0))</f>
        <v>MAINTE</v>
      </c>
      <c r="B1384" s="9" t="str">
        <f>VLOOKUP(E1384,master1!$C$9:$E$24,3,0)</f>
        <v>Joaquin P</v>
      </c>
      <c r="C1384" s="8" t="str">
        <f>VLOOKUP(F1384,master2!$B$1:$C$24,2,0)</f>
        <v>SPARE PARTS</v>
      </c>
      <c r="D1384" s="75">
        <v>2</v>
      </c>
      <c r="E1384" s="74" t="s">
        <v>55</v>
      </c>
      <c r="F1384" s="85" t="s">
        <v>136</v>
      </c>
      <c r="G1384" s="106">
        <v>3265.72</v>
      </c>
      <c r="H1384" s="84" t="s">
        <v>86</v>
      </c>
      <c r="I1384" s="75"/>
    </row>
    <row r="1385" spans="1:9" s="76" customFormat="1" ht="12" hidden="1" customHeight="1">
      <c r="A1385" s="8" t="str">
        <f>INDEX(master1!$A$10:$A$24,MATCH('KSB1 - Postings'!E1385,master1!$C$10:$C$24,0))</f>
        <v>MAINTE</v>
      </c>
      <c r="B1385" s="9" t="str">
        <f>VLOOKUP(E1385,master1!$C$9:$E$24,3,0)</f>
        <v>Joaquin P</v>
      </c>
      <c r="C1385" s="8" t="str">
        <f>VLOOKUP(F1385,master2!$B$1:$C$24,2,0)</f>
        <v>SPARE PARTS</v>
      </c>
      <c r="D1385" s="75">
        <v>2</v>
      </c>
      <c r="E1385" s="74" t="s">
        <v>55</v>
      </c>
      <c r="F1385" s="85" t="s">
        <v>136</v>
      </c>
      <c r="G1385" s="106">
        <v>263.35000000000002</v>
      </c>
      <c r="H1385" s="84" t="s">
        <v>86</v>
      </c>
      <c r="I1385" s="75"/>
    </row>
    <row r="1386" spans="1:9" s="76" customFormat="1" ht="12" hidden="1" customHeight="1">
      <c r="A1386" s="8" t="str">
        <f>INDEX(master1!$A$10:$A$24,MATCH('KSB1 - Postings'!E1386,master1!$C$10:$C$24,0))</f>
        <v>MAINTE</v>
      </c>
      <c r="B1386" s="9" t="str">
        <f>VLOOKUP(E1386,master1!$C$9:$E$24,3,0)</f>
        <v>Joaquin P</v>
      </c>
      <c r="C1386" s="8" t="str">
        <f>VLOOKUP(F1386,master2!$B$1:$C$24,2,0)</f>
        <v>SPARE PARTS</v>
      </c>
      <c r="D1386" s="75">
        <v>2</v>
      </c>
      <c r="E1386" s="74" t="s">
        <v>55</v>
      </c>
      <c r="F1386" s="85" t="s">
        <v>136</v>
      </c>
      <c r="G1386" s="106">
        <v>106.97</v>
      </c>
      <c r="H1386" s="84" t="s">
        <v>86</v>
      </c>
      <c r="I1386" s="75"/>
    </row>
    <row r="1387" spans="1:9" s="76" customFormat="1" ht="12" hidden="1" customHeight="1">
      <c r="A1387" s="8" t="str">
        <f>INDEX(master1!$A$10:$A$24,MATCH('KSB1 - Postings'!E1387,master1!$C$10:$C$24,0))</f>
        <v>MAINTE</v>
      </c>
      <c r="B1387" s="9" t="str">
        <f>VLOOKUP(E1387,master1!$C$9:$E$24,3,0)</f>
        <v>Joaquin P</v>
      </c>
      <c r="C1387" s="8" t="str">
        <f>VLOOKUP(F1387,master2!$B$1:$C$24,2,0)</f>
        <v>SPARE PARTS</v>
      </c>
      <c r="D1387" s="75">
        <v>2</v>
      </c>
      <c r="E1387" s="74" t="s">
        <v>55</v>
      </c>
      <c r="F1387" s="85" t="s">
        <v>136</v>
      </c>
      <c r="G1387" s="106">
        <v>640.13</v>
      </c>
      <c r="H1387" s="84" t="s">
        <v>86</v>
      </c>
      <c r="I1387" s="75"/>
    </row>
    <row r="1388" spans="1:9" s="76" customFormat="1" ht="12" hidden="1" customHeight="1">
      <c r="A1388" s="8" t="str">
        <f>INDEX(master1!$A$10:$A$24,MATCH('KSB1 - Postings'!E1388,master1!$C$10:$C$24,0))</f>
        <v>MAINTE</v>
      </c>
      <c r="B1388" s="9" t="str">
        <f>VLOOKUP(E1388,master1!$C$9:$E$24,3,0)</f>
        <v>Joaquin P</v>
      </c>
      <c r="C1388" s="8" t="str">
        <f>VLOOKUP(F1388,master2!$B$1:$C$24,2,0)</f>
        <v>SPARE PARTS</v>
      </c>
      <c r="D1388" s="75">
        <v>2</v>
      </c>
      <c r="E1388" s="74" t="s">
        <v>55</v>
      </c>
      <c r="F1388" s="85" t="s">
        <v>136</v>
      </c>
      <c r="G1388" s="106">
        <v>58.07</v>
      </c>
      <c r="H1388" s="84" t="s">
        <v>86</v>
      </c>
      <c r="I1388" s="75"/>
    </row>
    <row r="1389" spans="1:9" s="76" customFormat="1" ht="12" hidden="1" customHeight="1">
      <c r="A1389" s="8" t="str">
        <f>INDEX(master1!$A$10:$A$24,MATCH('KSB1 - Postings'!E1389,master1!$C$10:$C$24,0))</f>
        <v>MAINTE</v>
      </c>
      <c r="B1389" s="9" t="str">
        <f>VLOOKUP(E1389,master1!$C$9:$E$24,3,0)</f>
        <v>Joaquin P</v>
      </c>
      <c r="C1389" s="8" t="str">
        <f>VLOOKUP(F1389,master2!$B$1:$C$24,2,0)</f>
        <v>SPARE PARTS</v>
      </c>
      <c r="D1389" s="75">
        <v>2</v>
      </c>
      <c r="E1389" s="74" t="s">
        <v>55</v>
      </c>
      <c r="F1389" s="85" t="s">
        <v>136</v>
      </c>
      <c r="G1389" s="106">
        <v>62.575000000000003</v>
      </c>
      <c r="H1389" s="84" t="s">
        <v>86</v>
      </c>
      <c r="I1389" s="75"/>
    </row>
    <row r="1390" spans="1:9" s="76" customFormat="1" ht="12" hidden="1" customHeight="1">
      <c r="A1390" s="8" t="str">
        <f>INDEX(master1!$A$10:$A$24,MATCH('KSB1 - Postings'!E1390,master1!$C$10:$C$24,0))</f>
        <v>MAINTE</v>
      </c>
      <c r="B1390" s="9" t="str">
        <f>VLOOKUP(E1390,master1!$C$9:$E$24,3,0)</f>
        <v>Joaquin P</v>
      </c>
      <c r="C1390" s="8" t="str">
        <f>VLOOKUP(F1390,master2!$B$1:$C$24,2,0)</f>
        <v>SPARE PARTS</v>
      </c>
      <c r="D1390" s="75">
        <v>2</v>
      </c>
      <c r="E1390" s="74" t="s">
        <v>55</v>
      </c>
      <c r="F1390" s="85" t="s">
        <v>136</v>
      </c>
      <c r="G1390" s="106">
        <v>163.72499999999999</v>
      </c>
      <c r="H1390" s="84" t="s">
        <v>86</v>
      </c>
      <c r="I1390" s="75"/>
    </row>
    <row r="1391" spans="1:9" s="76" customFormat="1" ht="12" hidden="1" customHeight="1">
      <c r="A1391" s="8" t="str">
        <f>INDEX(master1!$A$10:$A$24,MATCH('KSB1 - Postings'!E1391,master1!$C$10:$C$24,0))</f>
        <v>MAINTE</v>
      </c>
      <c r="B1391" s="9" t="str">
        <f>VLOOKUP(E1391,master1!$C$9:$E$24,3,0)</f>
        <v>Joaquin P</v>
      </c>
      <c r="C1391" s="8" t="str">
        <f>VLOOKUP(F1391,master2!$B$1:$C$24,2,0)</f>
        <v>SPARE PARTS</v>
      </c>
      <c r="D1391" s="75">
        <v>2</v>
      </c>
      <c r="E1391" s="74" t="s">
        <v>55</v>
      </c>
      <c r="F1391" s="85" t="s">
        <v>136</v>
      </c>
      <c r="G1391" s="106">
        <v>161.6</v>
      </c>
      <c r="H1391" s="84" t="s">
        <v>86</v>
      </c>
      <c r="I1391" s="75"/>
    </row>
    <row r="1392" spans="1:9" s="76" customFormat="1" ht="12" hidden="1" customHeight="1">
      <c r="A1392" s="8" t="str">
        <f>INDEX(master1!$A$10:$A$24,MATCH('KSB1 - Postings'!E1392,master1!$C$10:$C$24,0))</f>
        <v>MAINTE</v>
      </c>
      <c r="B1392" s="9" t="str">
        <f>VLOOKUP(E1392,master1!$C$9:$E$24,3,0)</f>
        <v>Joaquin P</v>
      </c>
      <c r="C1392" s="8" t="str">
        <f>VLOOKUP(F1392,master2!$B$1:$C$24,2,0)</f>
        <v>SPARE PARTS</v>
      </c>
      <c r="D1392" s="75">
        <v>2</v>
      </c>
      <c r="E1392" s="74" t="s">
        <v>55</v>
      </c>
      <c r="F1392" s="85" t="s">
        <v>136</v>
      </c>
      <c r="G1392" s="106">
        <v>43.41</v>
      </c>
      <c r="H1392" s="84" t="s">
        <v>86</v>
      </c>
      <c r="I1392" s="75"/>
    </row>
    <row r="1393" spans="1:9" s="76" customFormat="1" ht="12" hidden="1" customHeight="1">
      <c r="A1393" s="8" t="str">
        <f>INDEX(master1!$A$10:$A$24,MATCH('KSB1 - Postings'!E1393,master1!$C$10:$C$24,0))</f>
        <v>MAINTE</v>
      </c>
      <c r="B1393" s="9" t="str">
        <f>VLOOKUP(E1393,master1!$C$9:$E$24,3,0)</f>
        <v>Joaquin P</v>
      </c>
      <c r="C1393" s="8" t="str">
        <f>VLOOKUP(F1393,master2!$B$1:$C$24,2,0)</f>
        <v>SPARE PARTS</v>
      </c>
      <c r="D1393" s="75">
        <v>2</v>
      </c>
      <c r="E1393" s="74" t="s">
        <v>55</v>
      </c>
      <c r="F1393" s="85" t="s">
        <v>136</v>
      </c>
      <c r="G1393" s="106">
        <v>49.274999999999999</v>
      </c>
      <c r="H1393" s="84" t="s">
        <v>86</v>
      </c>
      <c r="I1393" s="75"/>
    </row>
    <row r="1394" spans="1:9" s="76" customFormat="1" ht="12" hidden="1" customHeight="1">
      <c r="A1394" s="8" t="str">
        <f>INDEX(master1!$A$10:$A$24,MATCH('KSB1 - Postings'!E1394,master1!$C$10:$C$24,0))</f>
        <v>MAINTE</v>
      </c>
      <c r="B1394" s="9" t="str">
        <f>VLOOKUP(E1394,master1!$C$9:$E$24,3,0)</f>
        <v>Joaquin P</v>
      </c>
      <c r="C1394" s="8" t="str">
        <f>VLOOKUP(F1394,master2!$B$1:$C$24,2,0)</f>
        <v>SPARE PARTS</v>
      </c>
      <c r="D1394" s="75">
        <v>2</v>
      </c>
      <c r="E1394" s="74" t="s">
        <v>55</v>
      </c>
      <c r="F1394" s="85" t="s">
        <v>136</v>
      </c>
      <c r="G1394" s="106">
        <v>40.65</v>
      </c>
      <c r="H1394" s="84" t="s">
        <v>86</v>
      </c>
      <c r="I1394" s="75"/>
    </row>
    <row r="1395" spans="1:9" s="76" customFormat="1" ht="12" hidden="1" customHeight="1">
      <c r="A1395" s="8" t="str">
        <f>INDEX(master1!$A$10:$A$24,MATCH('KSB1 - Postings'!E1395,master1!$C$10:$C$24,0))</f>
        <v>MAINTE</v>
      </c>
      <c r="B1395" s="9" t="str">
        <f>VLOOKUP(E1395,master1!$C$9:$E$24,3,0)</f>
        <v>Joaquin P</v>
      </c>
      <c r="C1395" s="8" t="str">
        <f>VLOOKUP(F1395,master2!$B$1:$C$24,2,0)</f>
        <v>SPARE PARTS</v>
      </c>
      <c r="D1395" s="75">
        <v>2</v>
      </c>
      <c r="E1395" s="74" t="s">
        <v>55</v>
      </c>
      <c r="F1395" s="85" t="s">
        <v>136</v>
      </c>
      <c r="G1395" s="106">
        <v>369.10500000000002</v>
      </c>
      <c r="H1395" s="84" t="s">
        <v>86</v>
      </c>
      <c r="I1395" s="75"/>
    </row>
    <row r="1396" spans="1:9" s="76" customFormat="1" ht="12" hidden="1" customHeight="1">
      <c r="A1396" s="8" t="str">
        <f>INDEX(master1!$A$10:$A$24,MATCH('KSB1 - Postings'!E1396,master1!$C$10:$C$24,0))</f>
        <v>HR</v>
      </c>
      <c r="B1396" s="9" t="str">
        <f>VLOOKUP(E1396,master1!$C$9:$E$24,3,0)</f>
        <v>Paula E</v>
      </c>
      <c r="C1396" s="8" t="str">
        <f>VLOOKUP(F1396,master2!$B$1:$C$24,2,0)</f>
        <v>COMMUNICATIONS</v>
      </c>
      <c r="D1396" s="75">
        <v>2</v>
      </c>
      <c r="E1396" s="74" t="s">
        <v>74</v>
      </c>
      <c r="F1396" s="85" t="s">
        <v>129</v>
      </c>
      <c r="G1396" s="106">
        <v>15.744999999999999</v>
      </c>
      <c r="H1396" s="84" t="s">
        <v>86</v>
      </c>
      <c r="I1396" s="75"/>
    </row>
    <row r="1397" spans="1:9" s="76" customFormat="1" ht="12" hidden="1" customHeight="1">
      <c r="A1397" s="8" t="str">
        <f>INDEX(master1!$A$10:$A$24,MATCH('KSB1 - Postings'!E1397,master1!$C$10:$C$24,0))</f>
        <v>HR</v>
      </c>
      <c r="B1397" s="9" t="str">
        <f>VLOOKUP(E1397,master1!$C$9:$E$24,3,0)</f>
        <v>Paula E</v>
      </c>
      <c r="C1397" s="8" t="str">
        <f>VLOOKUP(F1397,master2!$B$1:$C$24,2,0)</f>
        <v>CLEANING AND WASTE PROC.</v>
      </c>
      <c r="D1397" s="75">
        <v>2</v>
      </c>
      <c r="E1397" s="74" t="s">
        <v>75</v>
      </c>
      <c r="F1397" s="85" t="s">
        <v>128</v>
      </c>
      <c r="G1397" s="106">
        <v>11520</v>
      </c>
      <c r="H1397" s="84" t="s">
        <v>86</v>
      </c>
      <c r="I1397" s="75"/>
    </row>
    <row r="1398" spans="1:9" s="76" customFormat="1" ht="12" hidden="1" customHeight="1">
      <c r="A1398" s="8" t="str">
        <f>INDEX(master1!$A$10:$A$24,MATCH('KSB1 - Postings'!E1398,master1!$C$10:$C$24,0))</f>
        <v>HR</v>
      </c>
      <c r="B1398" s="9" t="str">
        <f>VLOOKUP(E1398,master1!$C$9:$E$24,3,0)</f>
        <v>Paula E</v>
      </c>
      <c r="C1398" s="8" t="str">
        <f>VLOOKUP(F1398,master2!$B$1:$C$24,2,0)</f>
        <v>COMMUNICATIONS</v>
      </c>
      <c r="D1398" s="75">
        <v>2</v>
      </c>
      <c r="E1398" s="74" t="s">
        <v>74</v>
      </c>
      <c r="F1398" s="85" t="s">
        <v>129</v>
      </c>
      <c r="G1398" s="106">
        <v>43.47</v>
      </c>
      <c r="H1398" s="84" t="s">
        <v>86</v>
      </c>
      <c r="I1398" s="75"/>
    </row>
    <row r="1399" spans="1:9" s="76" customFormat="1" ht="12" hidden="1" customHeight="1">
      <c r="A1399" s="8" t="str">
        <f>INDEX(master1!$A$10:$A$24,MATCH('KSB1 - Postings'!E1399,master1!$C$10:$C$24,0))</f>
        <v>HR</v>
      </c>
      <c r="B1399" s="9" t="str">
        <f>VLOOKUP(E1399,master1!$C$9:$E$24,3,0)</f>
        <v>Paula E</v>
      </c>
      <c r="C1399" s="8" t="str">
        <f>VLOOKUP(F1399,master2!$B$1:$C$24,2,0)</f>
        <v>COMMUNICATIONS</v>
      </c>
      <c r="D1399" s="75">
        <v>2</v>
      </c>
      <c r="E1399" s="74" t="s">
        <v>74</v>
      </c>
      <c r="F1399" s="85" t="s">
        <v>129</v>
      </c>
      <c r="G1399" s="106">
        <v>399.005</v>
      </c>
      <c r="H1399" s="84" t="s">
        <v>86</v>
      </c>
      <c r="I1399" s="75"/>
    </row>
    <row r="1400" spans="1:9" s="76" customFormat="1" ht="12" hidden="1" customHeight="1">
      <c r="A1400" s="8" t="str">
        <f>INDEX(master1!$A$10:$A$24,MATCH('KSB1 - Postings'!E1400,master1!$C$10:$C$24,0))</f>
        <v>HR</v>
      </c>
      <c r="B1400" s="9" t="str">
        <f>VLOOKUP(E1400,master1!$C$9:$E$24,3,0)</f>
        <v>Paula E</v>
      </c>
      <c r="C1400" s="8" t="str">
        <f>VLOOKUP(F1400,master2!$B$1:$C$24,2,0)</f>
        <v>COMMUNICATIONS</v>
      </c>
      <c r="D1400" s="75">
        <v>2</v>
      </c>
      <c r="E1400" s="74" t="s">
        <v>74</v>
      </c>
      <c r="F1400" s="85" t="s">
        <v>129</v>
      </c>
      <c r="G1400" s="106">
        <v>299.26</v>
      </c>
      <c r="H1400" s="84" t="s">
        <v>86</v>
      </c>
      <c r="I1400" s="75"/>
    </row>
    <row r="1401" spans="1:9" s="76" customFormat="1" ht="12" hidden="1" customHeight="1">
      <c r="A1401" s="8" t="str">
        <f>INDEX(master1!$A$10:$A$24,MATCH('KSB1 - Postings'!E1401,master1!$C$10:$C$24,0))</f>
        <v>HR</v>
      </c>
      <c r="B1401" s="9" t="str">
        <f>VLOOKUP(E1401,master1!$C$9:$E$24,3,0)</f>
        <v>Paula E</v>
      </c>
      <c r="C1401" s="8" t="str">
        <f>VLOOKUP(F1401,master2!$B$1:$C$24,2,0)</f>
        <v>COMMUNICATIONS</v>
      </c>
      <c r="D1401" s="75">
        <v>2</v>
      </c>
      <c r="E1401" s="74" t="s">
        <v>74</v>
      </c>
      <c r="F1401" s="85" t="s">
        <v>129</v>
      </c>
      <c r="G1401" s="106">
        <v>116.545</v>
      </c>
      <c r="H1401" s="84" t="s">
        <v>86</v>
      </c>
      <c r="I1401" s="75"/>
    </row>
    <row r="1402" spans="1:9" s="76" customFormat="1" ht="12" hidden="1" customHeight="1">
      <c r="A1402" s="8" t="str">
        <f>INDEX(master1!$A$10:$A$24,MATCH('KSB1 - Postings'!E1402,master1!$C$10:$C$24,0))</f>
        <v>HR</v>
      </c>
      <c r="B1402" s="9" t="str">
        <f>VLOOKUP(E1402,master1!$C$9:$E$24,3,0)</f>
        <v>Paula E</v>
      </c>
      <c r="C1402" s="8" t="str">
        <f>VLOOKUP(F1402,master2!$B$1:$C$24,2,0)</f>
        <v>COMMUNICATIONS</v>
      </c>
      <c r="D1402" s="75">
        <v>2</v>
      </c>
      <c r="E1402" s="74" t="s">
        <v>74</v>
      </c>
      <c r="F1402" s="85" t="s">
        <v>129</v>
      </c>
      <c r="G1402" s="106">
        <v>182.715</v>
      </c>
      <c r="H1402" s="84" t="s">
        <v>86</v>
      </c>
      <c r="I1402" s="75"/>
    </row>
    <row r="1403" spans="1:9" s="76" customFormat="1" ht="12" hidden="1" customHeight="1">
      <c r="A1403" s="8" t="str">
        <f>INDEX(master1!$A$10:$A$24,MATCH('KSB1 - Postings'!E1403,master1!$C$10:$C$24,0))</f>
        <v>HR</v>
      </c>
      <c r="B1403" s="9" t="str">
        <f>VLOOKUP(E1403,master1!$C$9:$E$24,3,0)</f>
        <v>Paula E</v>
      </c>
      <c r="C1403" s="8" t="str">
        <f>VLOOKUP(F1403,master2!$B$1:$C$24,2,0)</f>
        <v>COMMUNICATIONS</v>
      </c>
      <c r="D1403" s="75">
        <v>2</v>
      </c>
      <c r="E1403" s="74" t="s">
        <v>74</v>
      </c>
      <c r="F1403" s="85" t="s">
        <v>129</v>
      </c>
      <c r="G1403" s="106">
        <v>389.99</v>
      </c>
      <c r="H1403" s="84" t="s">
        <v>86</v>
      </c>
      <c r="I1403" s="75"/>
    </row>
    <row r="1404" spans="1:9" s="76" customFormat="1" ht="12" hidden="1" customHeight="1">
      <c r="A1404" s="8" t="str">
        <f>INDEX(master1!$A$10:$A$24,MATCH('KSB1 - Postings'!E1404,master1!$C$10:$C$24,0))</f>
        <v>HR</v>
      </c>
      <c r="B1404" s="9" t="str">
        <f>VLOOKUP(E1404,master1!$C$9:$E$24,3,0)</f>
        <v>Paula E</v>
      </c>
      <c r="C1404" s="8" t="str">
        <f>VLOOKUP(F1404,master2!$B$1:$C$24,2,0)</f>
        <v>TRAVEL EXPENSES</v>
      </c>
      <c r="D1404" s="75">
        <v>2</v>
      </c>
      <c r="E1404" s="74" t="s">
        <v>74</v>
      </c>
      <c r="F1404" s="85" t="s">
        <v>147</v>
      </c>
      <c r="G1404" s="106">
        <v>238.92500000000001</v>
      </c>
      <c r="H1404" s="84" t="s">
        <v>86</v>
      </c>
      <c r="I1404" s="75"/>
    </row>
    <row r="1405" spans="1:9" s="76" customFormat="1" ht="12" hidden="1" customHeight="1">
      <c r="A1405" s="8" t="str">
        <f>INDEX(master1!$A$10:$A$24,MATCH('KSB1 - Postings'!E1405,master1!$C$10:$C$24,0))</f>
        <v>HR</v>
      </c>
      <c r="B1405" s="9" t="str">
        <f>VLOOKUP(E1405,master1!$C$9:$E$24,3,0)</f>
        <v>Paula E</v>
      </c>
      <c r="C1405" s="8" t="str">
        <f>VLOOKUP(F1405,master2!$B$1:$C$24,2,0)</f>
        <v>TRAVEL EXPENSES</v>
      </c>
      <c r="D1405" s="75">
        <v>2</v>
      </c>
      <c r="E1405" s="74" t="s">
        <v>74</v>
      </c>
      <c r="F1405" s="85" t="s">
        <v>147</v>
      </c>
      <c r="G1405" s="106">
        <v>406.05</v>
      </c>
      <c r="H1405" s="84" t="s">
        <v>86</v>
      </c>
      <c r="I1405" s="75"/>
    </row>
    <row r="1406" spans="1:9" s="76" customFormat="1" ht="12" hidden="1" customHeight="1">
      <c r="A1406" s="8" t="str">
        <f>INDEX(master1!$A$10:$A$24,MATCH('KSB1 - Postings'!E1406,master1!$C$10:$C$24,0))</f>
        <v>HR</v>
      </c>
      <c r="B1406" s="9" t="str">
        <f>VLOOKUP(E1406,master1!$C$9:$E$24,3,0)</f>
        <v>Paula E</v>
      </c>
      <c r="C1406" s="8" t="str">
        <f>VLOOKUP(F1406,master2!$B$1:$C$24,2,0)</f>
        <v>TRAVEL EXPENSES</v>
      </c>
      <c r="D1406" s="75">
        <v>2</v>
      </c>
      <c r="E1406" s="74" t="s">
        <v>74</v>
      </c>
      <c r="F1406" s="85" t="s">
        <v>147</v>
      </c>
      <c r="G1406" s="106">
        <v>592.88</v>
      </c>
      <c r="H1406" s="84" t="s">
        <v>86</v>
      </c>
      <c r="I1406" s="75"/>
    </row>
    <row r="1407" spans="1:9" s="76" customFormat="1" ht="12" hidden="1" customHeight="1">
      <c r="A1407" s="8" t="str">
        <f>INDEX(master1!$A$10:$A$24,MATCH('KSB1 - Postings'!E1407,master1!$C$10:$C$24,0))</f>
        <v>HR</v>
      </c>
      <c r="B1407" s="9" t="str">
        <f>VLOOKUP(E1407,master1!$C$9:$E$24,3,0)</f>
        <v>Paula E</v>
      </c>
      <c r="C1407" s="8" t="str">
        <f>VLOOKUP(F1407,master2!$B$1:$C$24,2,0)</f>
        <v>TRAVEL EXPENSES</v>
      </c>
      <c r="D1407" s="75">
        <v>2</v>
      </c>
      <c r="E1407" s="74" t="s">
        <v>74</v>
      </c>
      <c r="F1407" s="85" t="s">
        <v>147</v>
      </c>
      <c r="G1407" s="106">
        <v>533.73</v>
      </c>
      <c r="H1407" s="84" t="s">
        <v>86</v>
      </c>
      <c r="I1407" s="75"/>
    </row>
    <row r="1408" spans="1:9" s="76" customFormat="1" ht="12" hidden="1" customHeight="1">
      <c r="A1408" s="8" t="str">
        <f>INDEX(master1!$A$10:$A$24,MATCH('KSB1 - Postings'!E1408,master1!$C$10:$C$24,0))</f>
        <v>HR</v>
      </c>
      <c r="B1408" s="9" t="str">
        <f>VLOOKUP(E1408,master1!$C$9:$E$24,3,0)</f>
        <v>Paula E</v>
      </c>
      <c r="C1408" s="8" t="str">
        <f>VLOOKUP(F1408,master2!$B$1:$C$24,2,0)</f>
        <v>OTHER EXTERNAL SERVICES</v>
      </c>
      <c r="D1408" s="75">
        <v>2</v>
      </c>
      <c r="E1408" s="74" t="s">
        <v>74</v>
      </c>
      <c r="F1408" s="85" t="s">
        <v>138</v>
      </c>
      <c r="G1408" s="106">
        <v>202.5</v>
      </c>
      <c r="H1408" s="84" t="s">
        <v>86</v>
      </c>
      <c r="I1408" s="75"/>
    </row>
    <row r="1409" spans="1:9" s="76" customFormat="1" ht="12" hidden="1" customHeight="1">
      <c r="A1409" s="8" t="str">
        <f>INDEX(master1!$A$10:$A$24,MATCH('KSB1 - Postings'!E1409,master1!$C$10:$C$24,0))</f>
        <v>HR</v>
      </c>
      <c r="B1409" s="9" t="str">
        <f>VLOOKUP(E1409,master1!$C$9:$E$24,3,0)</f>
        <v>Paula E</v>
      </c>
      <c r="C1409" s="8" t="str">
        <f>VLOOKUP(F1409,master2!$B$1:$C$24,2,0)</f>
        <v>TRAVEL EXPENSES</v>
      </c>
      <c r="D1409" s="75">
        <v>2</v>
      </c>
      <c r="E1409" s="74" t="s">
        <v>74</v>
      </c>
      <c r="F1409" s="85" t="s">
        <v>147</v>
      </c>
      <c r="G1409" s="106">
        <v>970.49</v>
      </c>
      <c r="H1409" s="84" t="s">
        <v>86</v>
      </c>
      <c r="I1409" s="75"/>
    </row>
    <row r="1410" spans="1:9" s="76" customFormat="1" ht="12" hidden="1" customHeight="1">
      <c r="A1410" s="8" t="str">
        <f>INDEX(master1!$A$10:$A$24,MATCH('KSB1 - Postings'!E1410,master1!$C$10:$C$24,0))</f>
        <v>QUALITY</v>
      </c>
      <c r="B1410" s="9" t="str">
        <f>VLOOKUP(E1410,master1!$C$9:$E$24,3,0)</f>
        <v>Jennifer A</v>
      </c>
      <c r="C1410" s="8" t="str">
        <f>VLOOKUP(F1410,master2!$B$1:$C$24,2,0)</f>
        <v>OTHER EXTERNAL SERVICES</v>
      </c>
      <c r="D1410" s="75">
        <v>2</v>
      </c>
      <c r="E1410" s="74" t="s">
        <v>72</v>
      </c>
      <c r="F1410" s="85" t="s">
        <v>138</v>
      </c>
      <c r="G1410" s="106">
        <v>135</v>
      </c>
      <c r="H1410" s="84" t="s">
        <v>86</v>
      </c>
      <c r="I1410" s="75"/>
    </row>
    <row r="1411" spans="1:9" s="76" customFormat="1" ht="12" hidden="1" customHeight="1">
      <c r="A1411" s="8" t="str">
        <f>INDEX(master1!$A$10:$A$24,MATCH('KSB1 - Postings'!E1411,master1!$C$10:$C$24,0))</f>
        <v>QUALITY</v>
      </c>
      <c r="B1411" s="9" t="str">
        <f>VLOOKUP(E1411,master1!$C$9:$E$24,3,0)</f>
        <v>Jennifer A</v>
      </c>
      <c r="C1411" s="8" t="str">
        <f>VLOOKUP(F1411,master2!$B$1:$C$24,2,0)</f>
        <v>OTHER EXTERNAL SERVICES</v>
      </c>
      <c r="D1411" s="75">
        <v>2</v>
      </c>
      <c r="E1411" s="74" t="s">
        <v>72</v>
      </c>
      <c r="F1411" s="85" t="s">
        <v>138</v>
      </c>
      <c r="G1411" s="106">
        <v>765</v>
      </c>
      <c r="H1411" s="84" t="s">
        <v>86</v>
      </c>
      <c r="I1411" s="75"/>
    </row>
    <row r="1412" spans="1:9" s="76" customFormat="1" ht="12" hidden="1" customHeight="1">
      <c r="A1412" s="8" t="str">
        <f>INDEX(master1!$A$10:$A$24,MATCH('KSB1 - Postings'!E1412,master1!$C$10:$C$24,0))</f>
        <v>QUALITY</v>
      </c>
      <c r="B1412" s="9" t="str">
        <f>VLOOKUP(E1412,master1!$C$9:$E$24,3,0)</f>
        <v>Jennifer A</v>
      </c>
      <c r="C1412" s="8" t="str">
        <f>VLOOKUP(F1412,master2!$B$1:$C$24,2,0)</f>
        <v>OTHER EXTERNAL SERVICES</v>
      </c>
      <c r="D1412" s="75">
        <v>2</v>
      </c>
      <c r="E1412" s="74" t="s">
        <v>72</v>
      </c>
      <c r="F1412" s="85" t="s">
        <v>138</v>
      </c>
      <c r="G1412" s="106">
        <v>207</v>
      </c>
      <c r="H1412" s="84" t="s">
        <v>86</v>
      </c>
      <c r="I1412" s="75"/>
    </row>
    <row r="1413" spans="1:9" s="76" customFormat="1" ht="12" hidden="1" customHeight="1">
      <c r="A1413" s="8" t="str">
        <f>INDEX(master1!$A$10:$A$24,MATCH('KSB1 - Postings'!E1413,master1!$C$10:$C$24,0))</f>
        <v>QUALITY</v>
      </c>
      <c r="B1413" s="9" t="str">
        <f>VLOOKUP(E1413,master1!$C$9:$E$24,3,0)</f>
        <v>Jennifer A</v>
      </c>
      <c r="C1413" s="8" t="str">
        <f>VLOOKUP(F1413,master2!$B$1:$C$24,2,0)</f>
        <v>OTHER EXTERNAL SERVICES</v>
      </c>
      <c r="D1413" s="75">
        <v>2</v>
      </c>
      <c r="E1413" s="74" t="s">
        <v>72</v>
      </c>
      <c r="F1413" s="85" t="s">
        <v>138</v>
      </c>
      <c r="G1413" s="106">
        <v>233</v>
      </c>
      <c r="H1413" s="84" t="s">
        <v>86</v>
      </c>
      <c r="I1413" s="75"/>
    </row>
    <row r="1414" spans="1:9" s="76" customFormat="1" ht="12" hidden="1" customHeight="1">
      <c r="A1414" s="8" t="str">
        <f>INDEX(master1!$A$10:$A$24,MATCH('KSB1 - Postings'!E1414,master1!$C$10:$C$24,0))</f>
        <v>LOGISTICS</v>
      </c>
      <c r="B1414" s="9" t="str">
        <f>VLOOKUP(E1414,master1!$C$9:$E$24,3,0)</f>
        <v>María L</v>
      </c>
      <c r="C1414" s="8" t="str">
        <f>VLOOKUP(F1414,master2!$B$1:$C$24,2,0)</f>
        <v>UTILITIES</v>
      </c>
      <c r="D1414" s="75">
        <v>2</v>
      </c>
      <c r="E1414" s="74" t="s">
        <v>68</v>
      </c>
      <c r="F1414" s="85" t="s">
        <v>148</v>
      </c>
      <c r="G1414" s="106">
        <v>13446.275</v>
      </c>
      <c r="H1414" s="84" t="s">
        <v>86</v>
      </c>
      <c r="I1414" s="75"/>
    </row>
    <row r="1415" spans="1:9" s="76" customFormat="1" ht="12" hidden="1" customHeight="1">
      <c r="A1415" s="8" t="str">
        <f>INDEX(master1!$A$10:$A$24,MATCH('KSB1 - Postings'!E1415,master1!$C$10:$C$24,0))</f>
        <v>MAINTE</v>
      </c>
      <c r="B1415" s="9" t="str">
        <f>VLOOKUP(E1415,master1!$C$9:$E$24,3,0)</f>
        <v>Joaquin P</v>
      </c>
      <c r="C1415" s="8" t="str">
        <f>VLOOKUP(F1415,master2!$B$1:$C$24,2,0)</f>
        <v>SPARE PARTS</v>
      </c>
      <c r="D1415" s="75">
        <v>2</v>
      </c>
      <c r="E1415" s="74" t="s">
        <v>57</v>
      </c>
      <c r="F1415" s="85" t="s">
        <v>137</v>
      </c>
      <c r="G1415" s="106">
        <v>731.65</v>
      </c>
      <c r="H1415" s="84" t="s">
        <v>86</v>
      </c>
      <c r="I1415" s="75"/>
    </row>
    <row r="1416" spans="1:9" s="76" customFormat="1" ht="12" hidden="1" customHeight="1">
      <c r="A1416" s="8" t="str">
        <f>INDEX(master1!$A$10:$A$24,MATCH('KSB1 - Postings'!E1416,master1!$C$10:$C$24,0))</f>
        <v>MAINTE</v>
      </c>
      <c r="B1416" s="9" t="str">
        <f>VLOOKUP(E1416,master1!$C$9:$E$24,3,0)</f>
        <v>Joaquin P</v>
      </c>
      <c r="C1416" s="8" t="str">
        <f>VLOOKUP(F1416,master2!$B$1:$C$24,2,0)</f>
        <v>SPARE PARTS</v>
      </c>
      <c r="D1416" s="75">
        <v>2</v>
      </c>
      <c r="E1416" s="74" t="s">
        <v>54</v>
      </c>
      <c r="F1416" s="85" t="s">
        <v>136</v>
      </c>
      <c r="G1416" s="106">
        <v>9.75</v>
      </c>
      <c r="H1416" s="84" t="s">
        <v>86</v>
      </c>
      <c r="I1416" s="75"/>
    </row>
    <row r="1417" spans="1:9" s="76" customFormat="1" ht="12" hidden="1" customHeight="1">
      <c r="A1417" s="8" t="str">
        <f>INDEX(master1!$A$10:$A$24,MATCH('KSB1 - Postings'!E1417,master1!$C$10:$C$24,0))</f>
        <v>MAINTE</v>
      </c>
      <c r="B1417" s="9" t="str">
        <f>VLOOKUP(E1417,master1!$C$9:$E$24,3,0)</f>
        <v>Joaquin P</v>
      </c>
      <c r="C1417" s="8" t="str">
        <f>VLOOKUP(F1417,master2!$B$1:$C$24,2,0)</f>
        <v>SPARE PARTS</v>
      </c>
      <c r="D1417" s="75">
        <v>2</v>
      </c>
      <c r="E1417" s="74" t="s">
        <v>54</v>
      </c>
      <c r="F1417" s="85" t="s">
        <v>136</v>
      </c>
      <c r="G1417" s="106">
        <v>33</v>
      </c>
      <c r="H1417" s="84" t="s">
        <v>86</v>
      </c>
      <c r="I1417" s="75"/>
    </row>
    <row r="1418" spans="1:9" s="76" customFormat="1" ht="12" hidden="1" customHeight="1">
      <c r="A1418" s="8" t="str">
        <f>INDEX(master1!$A$10:$A$24,MATCH('KSB1 - Postings'!E1418,master1!$C$10:$C$24,0))</f>
        <v>MAINTE</v>
      </c>
      <c r="B1418" s="9" t="str">
        <f>VLOOKUP(E1418,master1!$C$9:$E$24,3,0)</f>
        <v>Joaquin P</v>
      </c>
      <c r="C1418" s="8" t="str">
        <f>VLOOKUP(F1418,master2!$B$1:$C$24,2,0)</f>
        <v>SPARE PARTS</v>
      </c>
      <c r="D1418" s="75">
        <v>2</v>
      </c>
      <c r="E1418" s="74" t="s">
        <v>54</v>
      </c>
      <c r="F1418" s="85" t="s">
        <v>136</v>
      </c>
      <c r="G1418" s="106">
        <v>324.58999999999997</v>
      </c>
      <c r="H1418" s="84" t="s">
        <v>86</v>
      </c>
      <c r="I1418" s="75"/>
    </row>
    <row r="1419" spans="1:9" s="76" customFormat="1" ht="12" hidden="1" customHeight="1">
      <c r="A1419" s="8" t="str">
        <f>INDEX(master1!$A$10:$A$24,MATCH('KSB1 - Postings'!E1419,master1!$C$10:$C$24,0))</f>
        <v>MAINTE</v>
      </c>
      <c r="B1419" s="9" t="str">
        <f>VLOOKUP(E1419,master1!$C$9:$E$24,3,0)</f>
        <v>Joaquin P</v>
      </c>
      <c r="C1419" s="8" t="str">
        <f>VLOOKUP(F1419,master2!$B$1:$C$24,2,0)</f>
        <v>SPARE PARTS</v>
      </c>
      <c r="D1419" s="75">
        <v>2</v>
      </c>
      <c r="E1419" s="74" t="s">
        <v>54</v>
      </c>
      <c r="F1419" s="85" t="s">
        <v>136</v>
      </c>
      <c r="G1419" s="106">
        <v>214.74</v>
      </c>
      <c r="H1419" s="84" t="s">
        <v>86</v>
      </c>
      <c r="I1419" s="75"/>
    </row>
    <row r="1420" spans="1:9" s="76" customFormat="1" ht="12" hidden="1" customHeight="1">
      <c r="A1420" s="8" t="str">
        <f>INDEX(master1!$A$10:$A$24,MATCH('KSB1 - Postings'!E1420,master1!$C$10:$C$24,0))</f>
        <v>MAINTE</v>
      </c>
      <c r="B1420" s="9" t="str">
        <f>VLOOKUP(E1420,master1!$C$9:$E$24,3,0)</f>
        <v>Joaquin P</v>
      </c>
      <c r="C1420" s="8" t="str">
        <f>VLOOKUP(F1420,master2!$B$1:$C$24,2,0)</f>
        <v>SPARE PARTS</v>
      </c>
      <c r="D1420" s="75">
        <v>2</v>
      </c>
      <c r="E1420" s="74" t="s">
        <v>54</v>
      </c>
      <c r="F1420" s="85" t="s">
        <v>136</v>
      </c>
      <c r="G1420" s="106">
        <v>96.144999999999996</v>
      </c>
      <c r="H1420" s="84" t="s">
        <v>86</v>
      </c>
      <c r="I1420" s="75"/>
    </row>
    <row r="1421" spans="1:9" s="76" customFormat="1" ht="12" hidden="1" customHeight="1">
      <c r="A1421" s="8" t="str">
        <f>INDEX(master1!$A$10:$A$24,MATCH('KSB1 - Postings'!E1421,master1!$C$10:$C$24,0))</f>
        <v>MAINTE</v>
      </c>
      <c r="B1421" s="9" t="str">
        <f>VLOOKUP(E1421,master1!$C$9:$E$24,3,0)</f>
        <v>Joaquin P</v>
      </c>
      <c r="C1421" s="8" t="str">
        <f>VLOOKUP(F1421,master2!$B$1:$C$24,2,0)</f>
        <v>REP &amp; MAINTENANCE SERVICES</v>
      </c>
      <c r="D1421" s="75">
        <v>2</v>
      </c>
      <c r="E1421" s="74" t="s">
        <v>54</v>
      </c>
      <c r="F1421" s="85" t="s">
        <v>143</v>
      </c>
      <c r="G1421" s="106">
        <v>1806</v>
      </c>
      <c r="H1421" s="84" t="s">
        <v>86</v>
      </c>
      <c r="I1421" s="75"/>
    </row>
    <row r="1422" spans="1:9" s="76" customFormat="1" ht="12" hidden="1" customHeight="1">
      <c r="A1422" s="8" t="str">
        <f>INDEX(master1!$A$10:$A$24,MATCH('KSB1 - Postings'!E1422,master1!$C$10:$C$24,0))</f>
        <v>MAINTE</v>
      </c>
      <c r="B1422" s="9" t="str">
        <f>VLOOKUP(E1422,master1!$C$9:$E$24,3,0)</f>
        <v>Joaquin P</v>
      </c>
      <c r="C1422" s="8" t="str">
        <f>VLOOKUP(F1422,master2!$B$1:$C$24,2,0)</f>
        <v>REP &amp; MAINTENANCE SERVICES</v>
      </c>
      <c r="D1422" s="75">
        <v>2</v>
      </c>
      <c r="E1422" s="74" t="s">
        <v>54</v>
      </c>
      <c r="F1422" s="85" t="s">
        <v>143</v>
      </c>
      <c r="G1422" s="106">
        <v>8375</v>
      </c>
      <c r="H1422" s="84" t="s">
        <v>86</v>
      </c>
      <c r="I1422" s="75"/>
    </row>
    <row r="1423" spans="1:9" s="76" customFormat="1" ht="12" hidden="1" customHeight="1">
      <c r="A1423" s="8" t="str">
        <f>INDEX(master1!$A$10:$A$24,MATCH('KSB1 - Postings'!E1423,master1!$C$10:$C$24,0))</f>
        <v>MAINTE</v>
      </c>
      <c r="B1423" s="9" t="str">
        <f>VLOOKUP(E1423,master1!$C$9:$E$24,3,0)</f>
        <v>Joaquin P</v>
      </c>
      <c r="C1423" s="8" t="str">
        <f>VLOOKUP(F1423,master2!$B$1:$C$24,2,0)</f>
        <v>SPARE PARTS</v>
      </c>
      <c r="D1423" s="75">
        <v>2</v>
      </c>
      <c r="E1423" s="74" t="s">
        <v>54</v>
      </c>
      <c r="F1423" s="85" t="s">
        <v>136</v>
      </c>
      <c r="G1423" s="106">
        <v>255.42</v>
      </c>
      <c r="H1423" s="84" t="s">
        <v>86</v>
      </c>
      <c r="I1423" s="75"/>
    </row>
    <row r="1424" spans="1:9" s="76" customFormat="1" ht="12" hidden="1" customHeight="1">
      <c r="A1424" s="8" t="str">
        <f>INDEX(master1!$A$10:$A$24,MATCH('KSB1 - Postings'!E1424,master1!$C$10:$C$24,0))</f>
        <v>MAINTE</v>
      </c>
      <c r="B1424" s="9" t="str">
        <f>VLOOKUP(E1424,master1!$C$9:$E$24,3,0)</f>
        <v>Joaquin P</v>
      </c>
      <c r="C1424" s="8" t="str">
        <f>VLOOKUP(F1424,master2!$B$1:$C$24,2,0)</f>
        <v>SPARE PARTS</v>
      </c>
      <c r="D1424" s="75">
        <v>2</v>
      </c>
      <c r="E1424" s="74" t="s">
        <v>54</v>
      </c>
      <c r="F1424" s="85" t="s">
        <v>136</v>
      </c>
      <c r="G1424" s="106">
        <v>19.225000000000001</v>
      </c>
      <c r="H1424" s="84" t="s">
        <v>86</v>
      </c>
      <c r="I1424" s="75"/>
    </row>
    <row r="1425" spans="1:9" s="76" customFormat="1" ht="12" hidden="1" customHeight="1">
      <c r="A1425" s="8" t="str">
        <f>INDEX(master1!$A$10:$A$24,MATCH('KSB1 - Postings'!E1425,master1!$C$10:$C$24,0))</f>
        <v>MAINTE</v>
      </c>
      <c r="B1425" s="9" t="str">
        <f>VLOOKUP(E1425,master1!$C$9:$E$24,3,0)</f>
        <v>Joaquin P</v>
      </c>
      <c r="C1425" s="8" t="str">
        <f>VLOOKUP(F1425,master2!$B$1:$C$24,2,0)</f>
        <v>SPARE PARTS</v>
      </c>
      <c r="D1425" s="75">
        <v>2</v>
      </c>
      <c r="E1425" s="74" t="s">
        <v>54</v>
      </c>
      <c r="F1425" s="85" t="s">
        <v>136</v>
      </c>
      <c r="G1425" s="106">
        <v>72</v>
      </c>
      <c r="H1425" s="84" t="s">
        <v>86</v>
      </c>
      <c r="I1425" s="75"/>
    </row>
    <row r="1426" spans="1:9" s="76" customFormat="1" ht="12" hidden="1" customHeight="1">
      <c r="A1426" s="8" t="str">
        <f>INDEX(master1!$A$10:$A$24,MATCH('KSB1 - Postings'!E1426,master1!$C$10:$C$24,0))</f>
        <v>MAINTE</v>
      </c>
      <c r="B1426" s="9" t="str">
        <f>VLOOKUP(E1426,master1!$C$9:$E$24,3,0)</f>
        <v>Joaquin P</v>
      </c>
      <c r="C1426" s="8" t="str">
        <f>VLOOKUP(F1426,master2!$B$1:$C$24,2,0)</f>
        <v>SPARE PARTS</v>
      </c>
      <c r="D1426" s="75">
        <v>2</v>
      </c>
      <c r="E1426" s="74" t="s">
        <v>54</v>
      </c>
      <c r="F1426" s="85" t="s">
        <v>136</v>
      </c>
      <c r="G1426" s="106">
        <v>67.5</v>
      </c>
      <c r="H1426" s="84" t="s">
        <v>86</v>
      </c>
      <c r="I1426" s="75"/>
    </row>
    <row r="1427" spans="1:9" s="76" customFormat="1" ht="12" hidden="1" customHeight="1">
      <c r="A1427" s="8" t="str">
        <f>INDEX(master1!$A$10:$A$24,MATCH('KSB1 - Postings'!E1427,master1!$C$10:$C$24,0))</f>
        <v>MAINTE</v>
      </c>
      <c r="B1427" s="9" t="str">
        <f>VLOOKUP(E1427,master1!$C$9:$E$24,3,0)</f>
        <v>Joaquin P</v>
      </c>
      <c r="C1427" s="8" t="str">
        <f>VLOOKUP(F1427,master2!$B$1:$C$24,2,0)</f>
        <v>SPARE PARTS</v>
      </c>
      <c r="D1427" s="75">
        <v>2</v>
      </c>
      <c r="E1427" s="74" t="s">
        <v>56</v>
      </c>
      <c r="F1427" s="85" t="s">
        <v>136</v>
      </c>
      <c r="G1427" s="106">
        <v>128.76</v>
      </c>
      <c r="H1427" s="84" t="s">
        <v>86</v>
      </c>
      <c r="I1427" s="75"/>
    </row>
    <row r="1428" spans="1:9" s="76" customFormat="1" ht="12" hidden="1" customHeight="1">
      <c r="A1428" s="8" t="str">
        <f>INDEX(master1!$A$10:$A$24,MATCH('KSB1 - Postings'!E1428,master1!$C$10:$C$24,0))</f>
        <v>MAINTE</v>
      </c>
      <c r="B1428" s="9" t="str">
        <f>VLOOKUP(E1428,master1!$C$9:$E$24,3,0)</f>
        <v>Joaquin P</v>
      </c>
      <c r="C1428" s="8" t="str">
        <f>VLOOKUP(F1428,master2!$B$1:$C$24,2,0)</f>
        <v>SPARE PARTS</v>
      </c>
      <c r="D1428" s="75">
        <v>2</v>
      </c>
      <c r="E1428" s="74" t="s">
        <v>56</v>
      </c>
      <c r="F1428" s="85" t="s">
        <v>136</v>
      </c>
      <c r="G1428" s="106">
        <v>424.495</v>
      </c>
      <c r="H1428" s="84" t="s">
        <v>86</v>
      </c>
      <c r="I1428" s="75"/>
    </row>
    <row r="1429" spans="1:9" s="76" customFormat="1" ht="12" hidden="1" customHeight="1">
      <c r="A1429" s="8" t="str">
        <f>INDEX(master1!$A$10:$A$24,MATCH('KSB1 - Postings'!E1429,master1!$C$10:$C$24,0))</f>
        <v>MAINTE</v>
      </c>
      <c r="B1429" s="9" t="str">
        <f>VLOOKUP(E1429,master1!$C$9:$E$24,3,0)</f>
        <v>Joaquin P</v>
      </c>
      <c r="C1429" s="8" t="str">
        <f>VLOOKUP(F1429,master2!$B$1:$C$24,2,0)</f>
        <v>SPARE PARTS</v>
      </c>
      <c r="D1429" s="75">
        <v>2</v>
      </c>
      <c r="E1429" s="74" t="s">
        <v>56</v>
      </c>
      <c r="F1429" s="85" t="s">
        <v>136</v>
      </c>
      <c r="G1429" s="106">
        <v>141.88</v>
      </c>
      <c r="H1429" s="84" t="s">
        <v>86</v>
      </c>
      <c r="I1429" s="75"/>
    </row>
    <row r="1430" spans="1:9" s="76" customFormat="1" ht="12" hidden="1" customHeight="1">
      <c r="A1430" s="8" t="str">
        <f>INDEX(master1!$A$10:$A$24,MATCH('KSB1 - Postings'!E1430,master1!$C$10:$C$24,0))</f>
        <v>MAINTE</v>
      </c>
      <c r="B1430" s="9" t="str">
        <f>VLOOKUP(E1430,master1!$C$9:$E$24,3,0)</f>
        <v>Joaquin P</v>
      </c>
      <c r="C1430" s="8" t="str">
        <f>VLOOKUP(F1430,master2!$B$1:$C$24,2,0)</f>
        <v>SPARE PARTS</v>
      </c>
      <c r="D1430" s="75">
        <v>2</v>
      </c>
      <c r="E1430" s="74" t="s">
        <v>56</v>
      </c>
      <c r="F1430" s="85" t="s">
        <v>136</v>
      </c>
      <c r="G1430" s="106">
        <v>783.31</v>
      </c>
      <c r="H1430" s="84" t="s">
        <v>86</v>
      </c>
      <c r="I1430" s="75"/>
    </row>
    <row r="1431" spans="1:9" s="76" customFormat="1" ht="12" hidden="1" customHeight="1">
      <c r="A1431" s="8" t="str">
        <f>INDEX(master1!$A$10:$A$24,MATCH('KSB1 - Postings'!E1431,master1!$C$10:$C$24,0))</f>
        <v>MAINTE</v>
      </c>
      <c r="B1431" s="9" t="str">
        <f>VLOOKUP(E1431,master1!$C$9:$E$24,3,0)</f>
        <v>Joaquin P</v>
      </c>
      <c r="C1431" s="8" t="str">
        <f>VLOOKUP(F1431,master2!$B$1:$C$24,2,0)</f>
        <v>SPARE PARTS</v>
      </c>
      <c r="D1431" s="75">
        <v>2</v>
      </c>
      <c r="E1431" s="74" t="s">
        <v>56</v>
      </c>
      <c r="F1431" s="85" t="s">
        <v>136</v>
      </c>
      <c r="G1431" s="106">
        <v>15.045</v>
      </c>
      <c r="H1431" s="84" t="s">
        <v>86</v>
      </c>
      <c r="I1431" s="75"/>
    </row>
    <row r="1432" spans="1:9" s="76" customFormat="1" ht="12" hidden="1" customHeight="1">
      <c r="A1432" s="8" t="str">
        <f>INDEX(master1!$A$10:$A$24,MATCH('KSB1 - Postings'!E1432,master1!$C$10:$C$24,0))</f>
        <v>MAINTE</v>
      </c>
      <c r="B1432" s="9" t="str">
        <f>VLOOKUP(E1432,master1!$C$9:$E$24,3,0)</f>
        <v>Joaquin P</v>
      </c>
      <c r="C1432" s="8" t="str">
        <f>VLOOKUP(F1432,master2!$B$1:$C$24,2,0)</f>
        <v>SPARE PARTS</v>
      </c>
      <c r="D1432" s="75">
        <v>2</v>
      </c>
      <c r="E1432" s="74" t="s">
        <v>56</v>
      </c>
      <c r="F1432" s="85" t="s">
        <v>136</v>
      </c>
      <c r="G1432" s="106">
        <v>19</v>
      </c>
      <c r="H1432" s="84" t="s">
        <v>86</v>
      </c>
      <c r="I1432" s="75"/>
    </row>
    <row r="1433" spans="1:9" s="76" customFormat="1" ht="12" hidden="1" customHeight="1">
      <c r="A1433" s="8" t="str">
        <f>INDEX(master1!$A$10:$A$24,MATCH('KSB1 - Postings'!E1433,master1!$C$10:$C$24,0))</f>
        <v>MAINTE</v>
      </c>
      <c r="B1433" s="9" t="str">
        <f>VLOOKUP(E1433,master1!$C$9:$E$24,3,0)</f>
        <v>Joaquin P</v>
      </c>
      <c r="C1433" s="8" t="str">
        <f>VLOOKUP(F1433,master2!$B$1:$C$24,2,0)</f>
        <v>UTILITIES</v>
      </c>
      <c r="D1433" s="75">
        <v>2</v>
      </c>
      <c r="E1433" s="74" t="s">
        <v>50</v>
      </c>
      <c r="F1433" s="85" t="s">
        <v>148</v>
      </c>
      <c r="G1433" s="106">
        <v>8938.4650000000001</v>
      </c>
      <c r="H1433" s="84" t="s">
        <v>86</v>
      </c>
      <c r="I1433" s="75"/>
    </row>
    <row r="1434" spans="1:9" s="76" customFormat="1" ht="12" hidden="1" customHeight="1">
      <c r="A1434" s="8" t="str">
        <f>INDEX(master1!$A$10:$A$24,MATCH('KSB1 - Postings'!E1434,master1!$C$10:$C$24,0))</f>
        <v>MAINTE</v>
      </c>
      <c r="B1434" s="9" t="str">
        <f>VLOOKUP(E1434,master1!$C$9:$E$24,3,0)</f>
        <v>Joaquin P</v>
      </c>
      <c r="C1434" s="8" t="str">
        <f>VLOOKUP(F1434,master2!$B$1:$C$24,2,0)</f>
        <v>UTILITIES</v>
      </c>
      <c r="D1434" s="75">
        <v>2</v>
      </c>
      <c r="E1434" s="74" t="s">
        <v>50</v>
      </c>
      <c r="F1434" s="85" t="s">
        <v>148</v>
      </c>
      <c r="G1434" s="106">
        <v>8933.8700000000008</v>
      </c>
      <c r="H1434" s="84" t="s">
        <v>86</v>
      </c>
      <c r="I1434" s="75"/>
    </row>
    <row r="1435" spans="1:9" s="76" customFormat="1" ht="12" hidden="1" customHeight="1">
      <c r="A1435" s="8" t="str">
        <f>INDEX(master1!$A$10:$A$24,MATCH('KSB1 - Postings'!E1435,master1!$C$10:$C$24,0))</f>
        <v>MAINTE</v>
      </c>
      <c r="B1435" s="9" t="str">
        <f>VLOOKUP(E1435,master1!$C$9:$E$24,3,0)</f>
        <v>Joaquin P</v>
      </c>
      <c r="C1435" s="8" t="str">
        <f>VLOOKUP(F1435,master2!$B$1:$C$24,2,0)</f>
        <v>UTILITIES</v>
      </c>
      <c r="D1435" s="75">
        <v>2</v>
      </c>
      <c r="E1435" s="74" t="s">
        <v>50</v>
      </c>
      <c r="F1435" s="85" t="s">
        <v>149</v>
      </c>
      <c r="G1435" s="106">
        <v>34218.36</v>
      </c>
      <c r="H1435" s="84" t="s">
        <v>86</v>
      </c>
      <c r="I1435" s="75"/>
    </row>
    <row r="1436" spans="1:9" s="76" customFormat="1" ht="12" hidden="1" customHeight="1">
      <c r="A1436" s="8" t="str">
        <f>INDEX(master1!$A$10:$A$24,MATCH('KSB1 - Postings'!E1436,master1!$C$10:$C$24,0))</f>
        <v>MAINTE</v>
      </c>
      <c r="B1436" s="9" t="str">
        <f>VLOOKUP(E1436,master1!$C$9:$E$24,3,0)</f>
        <v>Joaquin P</v>
      </c>
      <c r="C1436" s="8" t="str">
        <f>VLOOKUP(F1436,master2!$B$1:$C$24,2,0)</f>
        <v>UTILITIES</v>
      </c>
      <c r="D1436" s="75">
        <v>2</v>
      </c>
      <c r="E1436" s="74" t="s">
        <v>50</v>
      </c>
      <c r="F1436" s="85" t="s">
        <v>149</v>
      </c>
      <c r="G1436" s="106">
        <v>61929.16</v>
      </c>
      <c r="H1436" s="84" t="s">
        <v>86</v>
      </c>
      <c r="I1436" s="75"/>
    </row>
    <row r="1437" spans="1:9" s="76" customFormat="1" ht="12" hidden="1" customHeight="1">
      <c r="A1437" s="8" t="str">
        <f>INDEX(master1!$A$10:$A$24,MATCH('KSB1 - Postings'!E1437,master1!$C$10:$C$24,0))</f>
        <v>MAINTE</v>
      </c>
      <c r="B1437" s="9" t="str">
        <f>VLOOKUP(E1437,master1!$C$9:$E$24,3,0)</f>
        <v>Joaquin P</v>
      </c>
      <c r="C1437" s="8" t="str">
        <f>VLOOKUP(F1437,master2!$B$1:$C$24,2,0)</f>
        <v>SPARE PARTS</v>
      </c>
      <c r="D1437" s="75">
        <v>2</v>
      </c>
      <c r="E1437" s="74" t="s">
        <v>55</v>
      </c>
      <c r="F1437" s="85" t="s">
        <v>136</v>
      </c>
      <c r="G1437" s="106">
        <v>16.704999999999998</v>
      </c>
      <c r="H1437" s="84" t="s">
        <v>86</v>
      </c>
      <c r="I1437" s="75"/>
    </row>
    <row r="1438" spans="1:9" s="76" customFormat="1" ht="12" hidden="1" customHeight="1">
      <c r="A1438" s="8" t="str">
        <f>INDEX(master1!$A$10:$A$24,MATCH('KSB1 - Postings'!E1438,master1!$C$10:$C$24,0))</f>
        <v>MAINTE</v>
      </c>
      <c r="B1438" s="9" t="str">
        <f>VLOOKUP(E1438,master1!$C$9:$E$24,3,0)</f>
        <v>Joaquin P</v>
      </c>
      <c r="C1438" s="8" t="str">
        <f>VLOOKUP(F1438,master2!$B$1:$C$24,2,0)</f>
        <v>SPARE PARTS</v>
      </c>
      <c r="D1438" s="75">
        <v>2</v>
      </c>
      <c r="E1438" s="74" t="s">
        <v>55</v>
      </c>
      <c r="F1438" s="85" t="s">
        <v>136</v>
      </c>
      <c r="G1438" s="106">
        <v>232.27500000000001</v>
      </c>
      <c r="H1438" s="84" t="s">
        <v>86</v>
      </c>
      <c r="I1438" s="75"/>
    </row>
    <row r="1439" spans="1:9" s="76" customFormat="1" ht="12" hidden="1" customHeight="1">
      <c r="A1439" s="8" t="str">
        <f>INDEX(master1!$A$10:$A$24,MATCH('KSB1 - Postings'!E1439,master1!$C$10:$C$24,0))</f>
        <v>MAINTE</v>
      </c>
      <c r="B1439" s="9" t="str">
        <f>VLOOKUP(E1439,master1!$C$9:$E$24,3,0)</f>
        <v>Joaquin P</v>
      </c>
      <c r="C1439" s="8" t="str">
        <f>VLOOKUP(F1439,master2!$B$1:$C$24,2,0)</f>
        <v>SPARE PARTS</v>
      </c>
      <c r="D1439" s="75">
        <v>2</v>
      </c>
      <c r="E1439" s="74" t="s">
        <v>55</v>
      </c>
      <c r="F1439" s="85" t="s">
        <v>136</v>
      </c>
      <c r="G1439" s="106">
        <v>517.11</v>
      </c>
      <c r="H1439" s="84" t="s">
        <v>86</v>
      </c>
      <c r="I1439" s="75"/>
    </row>
    <row r="1440" spans="1:9" s="76" customFormat="1" ht="12" hidden="1" customHeight="1">
      <c r="A1440" s="8" t="str">
        <f>INDEX(master1!$A$10:$A$24,MATCH('KSB1 - Postings'!E1440,master1!$C$10:$C$24,0))</f>
        <v>MAINTE</v>
      </c>
      <c r="B1440" s="9" t="str">
        <f>VLOOKUP(E1440,master1!$C$9:$E$24,3,0)</f>
        <v>Joaquin P</v>
      </c>
      <c r="C1440" s="8" t="str">
        <f>VLOOKUP(F1440,master2!$B$1:$C$24,2,0)</f>
        <v>SPARE PARTS</v>
      </c>
      <c r="D1440" s="75">
        <v>2</v>
      </c>
      <c r="E1440" s="82" t="s">
        <v>55</v>
      </c>
      <c r="F1440" s="85" t="s">
        <v>136</v>
      </c>
      <c r="G1440" s="106">
        <v>23.414999999999999</v>
      </c>
      <c r="H1440" s="84" t="s">
        <v>86</v>
      </c>
      <c r="I1440" s="75"/>
    </row>
    <row r="1441" spans="1:9" s="76" customFormat="1" ht="12" hidden="1" customHeight="1">
      <c r="A1441" s="8" t="str">
        <f>INDEX(master1!$A$10:$A$24,MATCH('KSB1 - Postings'!E1441,master1!$C$10:$C$24,0))</f>
        <v>MAINTE</v>
      </c>
      <c r="B1441" s="9" t="str">
        <f>VLOOKUP(E1441,master1!$C$9:$E$24,3,0)</f>
        <v>Joaquin P</v>
      </c>
      <c r="C1441" s="8" t="str">
        <f>VLOOKUP(F1441,master2!$B$1:$C$24,2,0)</f>
        <v>SPARE PARTS</v>
      </c>
      <c r="D1441" s="75">
        <v>2</v>
      </c>
      <c r="E1441" s="82" t="s">
        <v>55</v>
      </c>
      <c r="F1441" s="85" t="s">
        <v>136</v>
      </c>
      <c r="G1441" s="106">
        <v>15.8</v>
      </c>
      <c r="H1441" s="84" t="s">
        <v>86</v>
      </c>
      <c r="I1441" s="75"/>
    </row>
    <row r="1442" spans="1:9" s="76" customFormat="1" ht="12" hidden="1" customHeight="1">
      <c r="A1442" s="8" t="str">
        <f>INDEX(master1!$A$10:$A$24,MATCH('KSB1 - Postings'!E1442,master1!$C$10:$C$24,0))</f>
        <v>MAINTE</v>
      </c>
      <c r="B1442" s="9" t="str">
        <f>VLOOKUP(E1442,master1!$C$9:$E$24,3,0)</f>
        <v>Joaquin P</v>
      </c>
      <c r="C1442" s="8" t="str">
        <f>VLOOKUP(F1442,master2!$B$1:$C$24,2,0)</f>
        <v>SPARE PARTS</v>
      </c>
      <c r="D1442" s="75">
        <v>2</v>
      </c>
      <c r="E1442" s="82" t="s">
        <v>55</v>
      </c>
      <c r="F1442" s="85" t="s">
        <v>136</v>
      </c>
      <c r="G1442" s="106">
        <v>17</v>
      </c>
      <c r="H1442" s="84" t="s">
        <v>86</v>
      </c>
      <c r="I1442" s="75"/>
    </row>
    <row r="1443" spans="1:9" s="76" customFormat="1" ht="12" hidden="1" customHeight="1">
      <c r="A1443" s="8" t="str">
        <f>INDEX(master1!$A$10:$A$24,MATCH('KSB1 - Postings'!E1443,master1!$C$10:$C$24,0))</f>
        <v>MAINTE</v>
      </c>
      <c r="B1443" s="9" t="str">
        <f>VLOOKUP(E1443,master1!$C$9:$E$24,3,0)</f>
        <v>Joaquin P</v>
      </c>
      <c r="C1443" s="8" t="str">
        <f>VLOOKUP(F1443,master2!$B$1:$C$24,2,0)</f>
        <v>SPARE PARTS</v>
      </c>
      <c r="D1443" s="75">
        <v>2</v>
      </c>
      <c r="E1443" s="74" t="s">
        <v>55</v>
      </c>
      <c r="F1443" s="85" t="s">
        <v>136</v>
      </c>
      <c r="G1443" s="106">
        <v>70.394999999999996</v>
      </c>
      <c r="H1443" s="84" t="s">
        <v>86</v>
      </c>
      <c r="I1443" s="75"/>
    </row>
    <row r="1444" spans="1:9" s="76" customFormat="1" ht="12" hidden="1" customHeight="1">
      <c r="A1444" s="8" t="str">
        <f>INDEX(master1!$A$10:$A$24,MATCH('KSB1 - Postings'!E1444,master1!$C$10:$C$24,0))</f>
        <v>MAINTE</v>
      </c>
      <c r="B1444" s="9" t="str">
        <f>VLOOKUP(E1444,master1!$C$9:$E$24,3,0)</f>
        <v>Joaquin P</v>
      </c>
      <c r="C1444" s="8" t="str">
        <f>VLOOKUP(F1444,master2!$B$1:$C$24,2,0)</f>
        <v>SPARE PARTS</v>
      </c>
      <c r="D1444" s="75">
        <v>2</v>
      </c>
      <c r="E1444" s="74" t="s">
        <v>55</v>
      </c>
      <c r="F1444" s="85" t="s">
        <v>136</v>
      </c>
      <c r="G1444" s="106">
        <v>253.52</v>
      </c>
      <c r="H1444" s="84" t="s">
        <v>86</v>
      </c>
      <c r="I1444" s="75"/>
    </row>
    <row r="1445" spans="1:9" s="76" customFormat="1" ht="12" hidden="1" customHeight="1">
      <c r="A1445" s="8" t="str">
        <f>INDEX(master1!$A$10:$A$24,MATCH('KSB1 - Postings'!E1445,master1!$C$10:$C$24,0))</f>
        <v>MAINTE</v>
      </c>
      <c r="B1445" s="9" t="str">
        <f>VLOOKUP(E1445,master1!$C$9:$E$24,3,0)</f>
        <v>Joaquin P</v>
      </c>
      <c r="C1445" s="8" t="str">
        <f>VLOOKUP(F1445,master2!$B$1:$C$24,2,0)</f>
        <v>SPARE PARTS</v>
      </c>
      <c r="D1445" s="75">
        <v>2</v>
      </c>
      <c r="E1445" s="74" t="s">
        <v>55</v>
      </c>
      <c r="F1445" s="85" t="s">
        <v>136</v>
      </c>
      <c r="G1445" s="106">
        <v>693.41</v>
      </c>
      <c r="H1445" s="84" t="s">
        <v>86</v>
      </c>
      <c r="I1445" s="75"/>
    </row>
    <row r="1446" spans="1:9" s="76" customFormat="1" ht="12" hidden="1" customHeight="1">
      <c r="A1446" s="8" t="str">
        <f>INDEX(master1!$A$10:$A$24,MATCH('KSB1 - Postings'!E1446,master1!$C$10:$C$24,0))</f>
        <v>MAINTE</v>
      </c>
      <c r="B1446" s="9" t="str">
        <f>VLOOKUP(E1446,master1!$C$9:$E$24,3,0)</f>
        <v>Joaquin P</v>
      </c>
      <c r="C1446" s="8" t="str">
        <f>VLOOKUP(F1446,master2!$B$1:$C$24,2,0)</f>
        <v>SPARE PARTS</v>
      </c>
      <c r="D1446" s="75">
        <v>2</v>
      </c>
      <c r="E1446" s="74" t="s">
        <v>55</v>
      </c>
      <c r="F1446" s="85" t="s">
        <v>136</v>
      </c>
      <c r="G1446" s="106">
        <v>422.54500000000002</v>
      </c>
      <c r="H1446" s="84" t="s">
        <v>86</v>
      </c>
      <c r="I1446" s="75"/>
    </row>
    <row r="1447" spans="1:9" s="76" customFormat="1" ht="12" hidden="1" customHeight="1">
      <c r="A1447" s="8" t="str">
        <f>INDEX(master1!$A$10:$A$24,MATCH('KSB1 - Postings'!E1447,master1!$C$10:$C$24,0))</f>
        <v>MAINTE</v>
      </c>
      <c r="B1447" s="9" t="str">
        <f>VLOOKUP(E1447,master1!$C$9:$E$24,3,0)</f>
        <v>Joaquin P</v>
      </c>
      <c r="C1447" s="8" t="str">
        <f>VLOOKUP(F1447,master2!$B$1:$C$24,2,0)</f>
        <v>SPARE PARTS</v>
      </c>
      <c r="D1447" s="75">
        <v>2</v>
      </c>
      <c r="E1447" s="82" t="s">
        <v>55</v>
      </c>
      <c r="F1447" s="85" t="s">
        <v>136</v>
      </c>
      <c r="G1447" s="106">
        <v>94</v>
      </c>
      <c r="H1447" s="84" t="s">
        <v>86</v>
      </c>
      <c r="I1447" s="75"/>
    </row>
    <row r="1448" spans="1:9" s="76" customFormat="1" ht="12" hidden="1" customHeight="1">
      <c r="A1448" s="8" t="str">
        <f>INDEX(master1!$A$10:$A$24,MATCH('KSB1 - Postings'!E1448,master1!$C$10:$C$24,0))</f>
        <v>MAINTE</v>
      </c>
      <c r="B1448" s="9" t="str">
        <f>VLOOKUP(E1448,master1!$C$9:$E$24,3,0)</f>
        <v>Joaquin P</v>
      </c>
      <c r="C1448" s="8" t="str">
        <f>VLOOKUP(F1448,master2!$B$1:$C$24,2,0)</f>
        <v>SPARE PARTS</v>
      </c>
      <c r="D1448" s="75">
        <v>2</v>
      </c>
      <c r="E1448" s="82" t="s">
        <v>55</v>
      </c>
      <c r="F1448" s="85" t="s">
        <v>136</v>
      </c>
      <c r="G1448" s="106">
        <v>175.5</v>
      </c>
      <c r="H1448" s="84" t="s">
        <v>86</v>
      </c>
      <c r="I1448" s="75"/>
    </row>
    <row r="1449" spans="1:9" s="76" customFormat="1" ht="12" hidden="1" customHeight="1">
      <c r="A1449" s="8" t="str">
        <f>INDEX(master1!$A$10:$A$24,MATCH('KSB1 - Postings'!E1449,master1!$C$10:$C$24,0))</f>
        <v>MAINTE</v>
      </c>
      <c r="B1449" s="9" t="str">
        <f>VLOOKUP(E1449,master1!$C$9:$E$24,3,0)</f>
        <v>Joaquin P</v>
      </c>
      <c r="C1449" s="8" t="str">
        <f>VLOOKUP(F1449,master2!$B$1:$C$24,2,0)</f>
        <v>SPARE PARTS</v>
      </c>
      <c r="D1449" s="75">
        <v>2</v>
      </c>
      <c r="E1449" s="82" t="s">
        <v>55</v>
      </c>
      <c r="F1449" s="85" t="s">
        <v>136</v>
      </c>
      <c r="G1449" s="106">
        <v>55</v>
      </c>
      <c r="H1449" s="84" t="s">
        <v>86</v>
      </c>
      <c r="I1449" s="75"/>
    </row>
    <row r="1450" spans="1:9" s="76" customFormat="1" ht="12" hidden="1" customHeight="1">
      <c r="A1450" s="8" t="str">
        <f>INDEX(master1!$A$10:$A$24,MATCH('KSB1 - Postings'!E1450,master1!$C$10:$C$24,0))</f>
        <v>HR</v>
      </c>
      <c r="B1450" s="9" t="str">
        <f>VLOOKUP(E1450,master1!$C$9:$E$24,3,0)</f>
        <v>Paula E</v>
      </c>
      <c r="C1450" s="8" t="str">
        <f>VLOOKUP(F1450,master2!$B$1:$C$24,2,0)</f>
        <v>RENT EXPENSES</v>
      </c>
      <c r="D1450" s="75">
        <v>2</v>
      </c>
      <c r="E1450" s="74" t="s">
        <v>74</v>
      </c>
      <c r="F1450" s="85" t="s">
        <v>142</v>
      </c>
      <c r="G1450" s="106">
        <v>1500</v>
      </c>
      <c r="H1450" s="84" t="s">
        <v>86</v>
      </c>
      <c r="I1450" s="75"/>
    </row>
    <row r="1451" spans="1:9" s="76" customFormat="1" ht="12" hidden="1" customHeight="1">
      <c r="A1451" s="8" t="str">
        <f>INDEX(master1!$A$10:$A$24,MATCH('KSB1 - Postings'!E1451,master1!$C$10:$C$24,0))</f>
        <v>HR</v>
      </c>
      <c r="B1451" s="9" t="str">
        <f>VLOOKUP(E1451,master1!$C$9:$E$24,3,0)</f>
        <v>Paula E</v>
      </c>
      <c r="C1451" s="8" t="str">
        <f>VLOOKUP(F1451,master2!$B$1:$C$24,2,0)</f>
        <v>OTHER EXTERNAL SERVICES</v>
      </c>
      <c r="D1451" s="75">
        <v>2</v>
      </c>
      <c r="E1451" s="74" t="s">
        <v>74</v>
      </c>
      <c r="F1451" s="85" t="s">
        <v>150</v>
      </c>
      <c r="G1451" s="106">
        <v>120</v>
      </c>
      <c r="H1451" s="84" t="s">
        <v>86</v>
      </c>
      <c r="I1451" s="75"/>
    </row>
    <row r="1452" spans="1:9" s="76" customFormat="1" ht="12" hidden="1" customHeight="1">
      <c r="A1452" s="8" t="str">
        <f>INDEX(master1!$A$10:$A$24,MATCH('KSB1 - Postings'!E1452,master1!$C$10:$C$24,0))</f>
        <v>HR</v>
      </c>
      <c r="B1452" s="9" t="str">
        <f>VLOOKUP(E1452,master1!$C$9:$E$24,3,0)</f>
        <v>Paula E</v>
      </c>
      <c r="C1452" s="8" t="str">
        <f>VLOOKUP(F1452,master2!$B$1:$C$24,2,0)</f>
        <v>OTHER EXTERNAL SERVICES</v>
      </c>
      <c r="D1452" s="75">
        <v>2</v>
      </c>
      <c r="E1452" s="74" t="s">
        <v>74</v>
      </c>
      <c r="F1452" s="85" t="s">
        <v>150</v>
      </c>
      <c r="G1452" s="106">
        <v>1480</v>
      </c>
      <c r="H1452" s="84" t="s">
        <v>86</v>
      </c>
      <c r="I1452" s="75"/>
    </row>
    <row r="1453" spans="1:9" s="76" customFormat="1" ht="12" hidden="1" customHeight="1">
      <c r="A1453" s="8" t="str">
        <f>INDEX(master1!$A$10:$A$24,MATCH('KSB1 - Postings'!E1453,master1!$C$10:$C$24,0))</f>
        <v>HR</v>
      </c>
      <c r="B1453" s="9" t="str">
        <f>VLOOKUP(E1453,master1!$C$9:$E$24,3,0)</f>
        <v>Paula E</v>
      </c>
      <c r="C1453" s="8" t="str">
        <f>VLOOKUP(F1453,master2!$B$1:$C$24,2,0)</f>
        <v>OTHER EXTERNAL SERVICES</v>
      </c>
      <c r="D1453" s="75">
        <v>2</v>
      </c>
      <c r="E1453" s="74" t="s">
        <v>74</v>
      </c>
      <c r="F1453" s="85" t="s">
        <v>138</v>
      </c>
      <c r="G1453" s="106">
        <v>400</v>
      </c>
      <c r="H1453" s="84" t="s">
        <v>86</v>
      </c>
      <c r="I1453" s="75"/>
    </row>
    <row r="1454" spans="1:9" s="76" customFormat="1" ht="12" hidden="1" customHeight="1">
      <c r="A1454" s="8" t="str">
        <f>INDEX(master1!$A$10:$A$24,MATCH('KSB1 - Postings'!E1454,master1!$C$10:$C$24,0))</f>
        <v>HR</v>
      </c>
      <c r="B1454" s="9" t="str">
        <f>VLOOKUP(E1454,master1!$C$9:$E$24,3,0)</f>
        <v>Paula E</v>
      </c>
      <c r="C1454" s="8" t="str">
        <f>VLOOKUP(F1454,master2!$B$1:$C$24,2,0)</f>
        <v>OTHER EXTERNAL SERVICES</v>
      </c>
      <c r="D1454" s="75">
        <v>2</v>
      </c>
      <c r="E1454" s="74" t="s">
        <v>74</v>
      </c>
      <c r="F1454" s="85" t="s">
        <v>150</v>
      </c>
      <c r="G1454" s="106">
        <v>1500</v>
      </c>
      <c r="H1454" s="84" t="s">
        <v>86</v>
      </c>
      <c r="I1454" s="75"/>
    </row>
    <row r="1455" spans="1:9" s="76" customFormat="1" ht="12" hidden="1" customHeight="1">
      <c r="A1455" s="8" t="str">
        <f>INDEX(master1!$A$10:$A$24,MATCH('KSB1 - Postings'!E1455,master1!$C$10:$C$24,0))</f>
        <v>HR</v>
      </c>
      <c r="B1455" s="9" t="str">
        <f>VLOOKUP(E1455,master1!$C$9:$E$24,3,0)</f>
        <v>Paula E</v>
      </c>
      <c r="C1455" s="8" t="str">
        <f>VLOOKUP(F1455,master2!$B$1:$C$24,2,0)</f>
        <v>OTHER EXTERNAL SERVICES</v>
      </c>
      <c r="D1455" s="75">
        <v>2</v>
      </c>
      <c r="E1455" s="74" t="s">
        <v>74</v>
      </c>
      <c r="F1455" s="85" t="s">
        <v>138</v>
      </c>
      <c r="G1455" s="106">
        <v>1000</v>
      </c>
      <c r="H1455" s="84" t="s">
        <v>86</v>
      </c>
      <c r="I1455" s="75"/>
    </row>
    <row r="1456" spans="1:9" s="76" customFormat="1" ht="12" hidden="1" customHeight="1">
      <c r="A1456" s="8" t="str">
        <f>INDEX(master1!$A$10:$A$24,MATCH('KSB1 - Postings'!E1456,master1!$C$10:$C$24,0))</f>
        <v>HR</v>
      </c>
      <c r="B1456" s="9" t="str">
        <f>VLOOKUP(E1456,master1!$C$9:$E$24,3,0)</f>
        <v>Paula E</v>
      </c>
      <c r="C1456" s="8" t="str">
        <f>VLOOKUP(F1456,master2!$B$1:$C$24,2,0)</f>
        <v>COMMUNICATIONS</v>
      </c>
      <c r="D1456" s="75">
        <v>2</v>
      </c>
      <c r="E1456" s="74" t="s">
        <v>74</v>
      </c>
      <c r="F1456" s="85" t="s">
        <v>129</v>
      </c>
      <c r="G1456" s="106">
        <v>482.7</v>
      </c>
      <c r="H1456" s="84" t="s">
        <v>86</v>
      </c>
      <c r="I1456" s="75"/>
    </row>
    <row r="1457" spans="1:9" s="76" customFormat="1" ht="12" hidden="1" customHeight="1">
      <c r="A1457" s="8" t="str">
        <f>INDEX(master1!$A$10:$A$24,MATCH('KSB1 - Postings'!E1457,master1!$C$10:$C$24,0))</f>
        <v>HR</v>
      </c>
      <c r="B1457" s="9" t="str">
        <f>VLOOKUP(E1457,master1!$C$9:$E$24,3,0)</f>
        <v>Paula E</v>
      </c>
      <c r="C1457" s="8" t="str">
        <f>VLOOKUP(F1457,master2!$B$1:$C$24,2,0)</f>
        <v>COMMUNICATIONS</v>
      </c>
      <c r="D1457" s="75">
        <v>2</v>
      </c>
      <c r="E1457" s="74" t="s">
        <v>74</v>
      </c>
      <c r="F1457" s="85" t="s">
        <v>129</v>
      </c>
      <c r="G1457" s="106">
        <v>55</v>
      </c>
      <c r="H1457" s="84" t="s">
        <v>86</v>
      </c>
      <c r="I1457" s="75"/>
    </row>
    <row r="1458" spans="1:9" s="76" customFormat="1" ht="12" hidden="1" customHeight="1">
      <c r="A1458" s="8" t="str">
        <f>INDEX(master1!$A$10:$A$24,MATCH('KSB1 - Postings'!E1458,master1!$C$10:$C$24,0))</f>
        <v>HR</v>
      </c>
      <c r="B1458" s="9" t="str">
        <f>VLOOKUP(E1458,master1!$C$9:$E$24,3,0)</f>
        <v>Paula E</v>
      </c>
      <c r="C1458" s="8" t="str">
        <f>VLOOKUP(F1458,master2!$B$1:$C$24,2,0)</f>
        <v>TRAVEL EXPENSES</v>
      </c>
      <c r="D1458" s="75">
        <v>2</v>
      </c>
      <c r="E1458" s="74" t="s">
        <v>74</v>
      </c>
      <c r="F1458" s="85" t="s">
        <v>147</v>
      </c>
      <c r="G1458" s="106">
        <v>240.67500000000001</v>
      </c>
      <c r="H1458" s="84" t="s">
        <v>86</v>
      </c>
      <c r="I1458" s="75"/>
    </row>
    <row r="1459" spans="1:9" s="76" customFormat="1" ht="12" hidden="1" customHeight="1">
      <c r="A1459" s="8" t="str">
        <f>INDEX(master1!$A$10:$A$24,MATCH('KSB1 - Postings'!E1459,master1!$C$10:$C$24,0))</f>
        <v>HR</v>
      </c>
      <c r="B1459" s="9" t="str">
        <f>VLOOKUP(E1459,master1!$C$9:$E$24,3,0)</f>
        <v>Paula E</v>
      </c>
      <c r="C1459" s="8" t="str">
        <f>VLOOKUP(F1459,master2!$B$1:$C$24,2,0)</f>
        <v>OTHER EXTERNAL SERVICES</v>
      </c>
      <c r="D1459" s="75">
        <v>2</v>
      </c>
      <c r="E1459" s="74" t="s">
        <v>74</v>
      </c>
      <c r="F1459" s="85" t="s">
        <v>138</v>
      </c>
      <c r="G1459" s="106">
        <v>400</v>
      </c>
      <c r="H1459" s="84" t="s">
        <v>86</v>
      </c>
      <c r="I1459" s="75"/>
    </row>
    <row r="1460" spans="1:9" s="76" customFormat="1" ht="12" hidden="1" customHeight="1">
      <c r="A1460" s="8" t="str">
        <f>INDEX(master1!$A$10:$A$24,MATCH('KSB1 - Postings'!E1460,master1!$C$10:$C$24,0))</f>
        <v>HR</v>
      </c>
      <c r="B1460" s="9" t="str">
        <f>VLOOKUP(E1460,master1!$C$9:$E$24,3,0)</f>
        <v>Paula E</v>
      </c>
      <c r="C1460" s="8" t="str">
        <f>VLOOKUP(F1460,master2!$B$1:$C$24,2,0)</f>
        <v>PROTECTION EQUIPMENT</v>
      </c>
      <c r="D1460" s="75">
        <v>2</v>
      </c>
      <c r="E1460" s="74" t="s">
        <v>74</v>
      </c>
      <c r="F1460" s="85" t="s">
        <v>135</v>
      </c>
      <c r="G1460" s="106">
        <v>1750</v>
      </c>
      <c r="H1460" s="84" t="s">
        <v>86</v>
      </c>
      <c r="I1460" s="75"/>
    </row>
    <row r="1461" spans="1:9" s="76" customFormat="1" ht="12" hidden="1" customHeight="1">
      <c r="A1461" s="8" t="str">
        <f>INDEX(master1!$A$10:$A$24,MATCH('KSB1 - Postings'!E1461,master1!$C$10:$C$24,0))</f>
        <v>HR</v>
      </c>
      <c r="B1461" s="9" t="str">
        <f>VLOOKUP(E1461,master1!$C$9:$E$24,3,0)</f>
        <v>Paula E</v>
      </c>
      <c r="C1461" s="8" t="str">
        <f>VLOOKUP(F1461,master2!$B$1:$C$24,2,0)</f>
        <v>PROTECTION EQUIPMENT</v>
      </c>
      <c r="D1461" s="75">
        <v>2</v>
      </c>
      <c r="E1461" s="74" t="s">
        <v>74</v>
      </c>
      <c r="F1461" s="85" t="s">
        <v>135</v>
      </c>
      <c r="G1461" s="106">
        <v>112</v>
      </c>
      <c r="H1461" s="84" t="s">
        <v>86</v>
      </c>
      <c r="I1461" s="75"/>
    </row>
    <row r="1462" spans="1:9" s="76" customFormat="1" ht="12" hidden="1" customHeight="1">
      <c r="A1462" s="8" t="str">
        <f>INDEX(master1!$A$10:$A$24,MATCH('KSB1 - Postings'!E1462,master1!$C$10:$C$24,0))</f>
        <v>HR</v>
      </c>
      <c r="B1462" s="9" t="str">
        <f>VLOOKUP(E1462,master1!$C$9:$E$24,3,0)</f>
        <v>Paula E</v>
      </c>
      <c r="C1462" s="8" t="str">
        <f>VLOOKUP(F1462,master2!$B$1:$C$24,2,0)</f>
        <v>PROTECTION EQUIPMENT</v>
      </c>
      <c r="D1462" s="75">
        <v>2</v>
      </c>
      <c r="E1462" s="74" t="s">
        <v>74</v>
      </c>
      <c r="F1462" s="85" t="s">
        <v>135</v>
      </c>
      <c r="G1462" s="106">
        <v>705</v>
      </c>
      <c r="H1462" s="84" t="s">
        <v>86</v>
      </c>
      <c r="I1462" s="75"/>
    </row>
    <row r="1463" spans="1:9" s="76" customFormat="1" ht="12" hidden="1" customHeight="1">
      <c r="A1463" s="8" t="str">
        <f>INDEX(master1!$A$10:$A$24,MATCH('KSB1 - Postings'!E1463,master1!$C$10:$C$24,0))</f>
        <v>HR</v>
      </c>
      <c r="B1463" s="9" t="str">
        <f>VLOOKUP(E1463,master1!$C$9:$E$24,3,0)</f>
        <v>Paula E</v>
      </c>
      <c r="C1463" s="8" t="str">
        <f>VLOOKUP(F1463,master2!$B$1:$C$24,2,0)</f>
        <v>OTHER SOCIAL EXPENSES</v>
      </c>
      <c r="D1463" s="75">
        <v>2</v>
      </c>
      <c r="E1463" s="74" t="s">
        <v>74</v>
      </c>
      <c r="F1463" s="85" t="s">
        <v>139</v>
      </c>
      <c r="G1463" s="106">
        <v>10586.5</v>
      </c>
      <c r="H1463" s="84" t="s">
        <v>86</v>
      </c>
      <c r="I1463" s="75"/>
    </row>
    <row r="1464" spans="1:9" s="76" customFormat="1" ht="12" hidden="1" customHeight="1">
      <c r="A1464" s="8" t="str">
        <f>INDEX(master1!$A$10:$A$24,MATCH('KSB1 - Postings'!E1464,master1!$C$10:$C$24,0))</f>
        <v>HR</v>
      </c>
      <c r="B1464" s="9" t="str">
        <f>VLOOKUP(E1464,master1!$C$9:$E$24,3,0)</f>
        <v>Paula E</v>
      </c>
      <c r="C1464" s="8" t="str">
        <f>VLOOKUP(F1464,master2!$B$1:$C$24,2,0)</f>
        <v>OTHER SOCIAL EXPENSES</v>
      </c>
      <c r="D1464" s="75">
        <v>2</v>
      </c>
      <c r="E1464" s="74" t="s">
        <v>74</v>
      </c>
      <c r="F1464" s="85" t="s">
        <v>139</v>
      </c>
      <c r="G1464" s="106">
        <v>402</v>
      </c>
      <c r="H1464" s="84" t="s">
        <v>86</v>
      </c>
      <c r="I1464" s="75"/>
    </row>
    <row r="1465" spans="1:9" s="76" customFormat="1" ht="12" hidden="1" customHeight="1">
      <c r="A1465" s="8" t="str">
        <f>INDEX(master1!$A$10:$A$24,MATCH('KSB1 - Postings'!E1465,master1!$C$10:$C$24,0))</f>
        <v>HR</v>
      </c>
      <c r="B1465" s="9" t="str">
        <f>VLOOKUP(E1465,master1!$C$9:$E$24,3,0)</f>
        <v>Paula E</v>
      </c>
      <c r="C1465" s="8" t="str">
        <f>VLOOKUP(F1465,master2!$B$1:$C$24,2,0)</f>
        <v>OTHER SOCIAL EXPENSES</v>
      </c>
      <c r="D1465" s="75">
        <v>2</v>
      </c>
      <c r="E1465" s="74" t="s">
        <v>74</v>
      </c>
      <c r="F1465" s="85" t="s">
        <v>139</v>
      </c>
      <c r="G1465" s="106">
        <v>292.5</v>
      </c>
      <c r="H1465" s="84" t="s">
        <v>86</v>
      </c>
      <c r="I1465" s="75"/>
    </row>
    <row r="1466" spans="1:9" s="76" customFormat="1" ht="12" hidden="1" customHeight="1">
      <c r="A1466" s="8" t="str">
        <f>INDEX(master1!$A$10:$A$24,MATCH('KSB1 - Postings'!E1466,master1!$C$10:$C$24,0))</f>
        <v>HR</v>
      </c>
      <c r="B1466" s="9" t="str">
        <f>VLOOKUP(E1466,master1!$C$9:$E$24,3,0)</f>
        <v>Paula E</v>
      </c>
      <c r="C1466" s="8" t="str">
        <f>VLOOKUP(F1466,master2!$B$1:$C$24,2,0)</f>
        <v>OTHER SOCIAL EXPENSES</v>
      </c>
      <c r="D1466" s="75">
        <v>2</v>
      </c>
      <c r="E1466" s="74" t="s">
        <v>74</v>
      </c>
      <c r="F1466" s="85" t="s">
        <v>134</v>
      </c>
      <c r="G1466" s="106">
        <v>3825</v>
      </c>
      <c r="H1466" s="84" t="s">
        <v>86</v>
      </c>
      <c r="I1466" s="75"/>
    </row>
    <row r="1467" spans="1:9" s="76" customFormat="1" ht="12" hidden="1" customHeight="1">
      <c r="A1467" s="8" t="str">
        <f>INDEX(master1!$A$10:$A$24,MATCH('KSB1 - Postings'!E1467,master1!$C$10:$C$24,0))</f>
        <v>HR</v>
      </c>
      <c r="B1467" s="9" t="str">
        <f>VLOOKUP(E1467,master1!$C$9:$E$24,3,0)</f>
        <v>Paula E</v>
      </c>
      <c r="C1467" s="8" t="str">
        <f>VLOOKUP(F1467,master2!$B$1:$C$24,2,0)</f>
        <v>OTHER SOCIAL EXPENSES</v>
      </c>
      <c r="D1467" s="75">
        <v>2</v>
      </c>
      <c r="E1467" s="74" t="s">
        <v>74</v>
      </c>
      <c r="F1467" s="85" t="s">
        <v>139</v>
      </c>
      <c r="G1467" s="106">
        <v>109.05</v>
      </c>
      <c r="H1467" s="84" t="s">
        <v>86</v>
      </c>
      <c r="I1467" s="75"/>
    </row>
    <row r="1468" spans="1:9" s="76" customFormat="1" ht="12" hidden="1" customHeight="1">
      <c r="A1468" s="8" t="str">
        <f>INDEX(master1!$A$10:$A$24,MATCH('KSB1 - Postings'!E1468,master1!$C$10:$C$24,0))</f>
        <v>HR</v>
      </c>
      <c r="B1468" s="9" t="str">
        <f>VLOOKUP(E1468,master1!$C$9:$E$24,3,0)</f>
        <v>Paula E</v>
      </c>
      <c r="C1468" s="8" t="str">
        <f>VLOOKUP(F1468,master2!$B$1:$C$24,2,0)</f>
        <v>OTHER SOCIAL EXPENSES</v>
      </c>
      <c r="D1468" s="75">
        <v>2</v>
      </c>
      <c r="E1468" s="74" t="s">
        <v>74</v>
      </c>
      <c r="F1468" s="85" t="s">
        <v>139</v>
      </c>
      <c r="G1468" s="106">
        <v>300</v>
      </c>
      <c r="H1468" s="84" t="s">
        <v>86</v>
      </c>
      <c r="I1468" s="75"/>
    </row>
    <row r="1469" spans="1:9" s="76" customFormat="1" ht="12" hidden="1" customHeight="1">
      <c r="A1469" s="8" t="str">
        <f>INDEX(master1!$A$10:$A$24,MATCH('KSB1 - Postings'!E1469,master1!$C$10:$C$24,0))</f>
        <v>QUALITY</v>
      </c>
      <c r="B1469" s="9" t="str">
        <f>VLOOKUP(E1469,master1!$C$9:$E$24,3,0)</f>
        <v>Jennifer A</v>
      </c>
      <c r="C1469" s="8" t="str">
        <f>VLOOKUP(F1469,master2!$B$1:$C$24,2,0)</f>
        <v>SPARE PARTS</v>
      </c>
      <c r="D1469" s="75">
        <v>2</v>
      </c>
      <c r="E1469" s="74" t="s">
        <v>73</v>
      </c>
      <c r="F1469" s="85" t="s">
        <v>136</v>
      </c>
      <c r="G1469" s="106">
        <v>985.745</v>
      </c>
      <c r="H1469" s="84" t="s">
        <v>86</v>
      </c>
      <c r="I1469" s="75"/>
    </row>
    <row r="1470" spans="1:9" s="76" customFormat="1" ht="12" hidden="1" customHeight="1">
      <c r="A1470" s="8" t="str">
        <f>INDEX(master1!$A$10:$A$24,MATCH('KSB1 - Postings'!E1470,master1!$C$10:$C$24,0))</f>
        <v>QUALITY</v>
      </c>
      <c r="B1470" s="9" t="str">
        <f>VLOOKUP(E1470,master1!$C$9:$E$24,3,0)</f>
        <v>Jennifer A</v>
      </c>
      <c r="C1470" s="8" t="str">
        <f>VLOOKUP(F1470,master2!$B$1:$C$24,2,0)</f>
        <v>SPARE PARTS</v>
      </c>
      <c r="D1470" s="75">
        <v>2</v>
      </c>
      <c r="E1470" s="74" t="s">
        <v>73</v>
      </c>
      <c r="F1470" s="85" t="s">
        <v>136</v>
      </c>
      <c r="G1470" s="106">
        <v>545.36</v>
      </c>
      <c r="H1470" s="84" t="s">
        <v>86</v>
      </c>
      <c r="I1470" s="75"/>
    </row>
    <row r="1471" spans="1:9" s="76" customFormat="1" ht="12" hidden="1" customHeight="1">
      <c r="A1471" s="8" t="str">
        <f>INDEX(master1!$A$10:$A$24,MATCH('KSB1 - Postings'!E1471,master1!$C$10:$C$24,0))</f>
        <v>QUALITY</v>
      </c>
      <c r="B1471" s="9" t="str">
        <f>VLOOKUP(E1471,master1!$C$9:$E$24,3,0)</f>
        <v>Jennifer A</v>
      </c>
      <c r="C1471" s="8" t="str">
        <f>VLOOKUP(F1471,master2!$B$1:$C$24,2,0)</f>
        <v>STATIONERY</v>
      </c>
      <c r="D1471" s="75">
        <v>2</v>
      </c>
      <c r="E1471" s="74" t="s">
        <v>73</v>
      </c>
      <c r="F1471" s="85" t="s">
        <v>146</v>
      </c>
      <c r="G1471" s="106">
        <v>797.15</v>
      </c>
      <c r="H1471" s="84" t="s">
        <v>86</v>
      </c>
      <c r="I1471" s="75"/>
    </row>
    <row r="1472" spans="1:9" s="76" customFormat="1" ht="12" hidden="1" customHeight="1">
      <c r="A1472" s="8" t="str">
        <f>INDEX(master1!$A$10:$A$24,MATCH('KSB1 - Postings'!E1472,master1!$C$10:$C$24,0))</f>
        <v>QUALITY</v>
      </c>
      <c r="B1472" s="9" t="str">
        <f>VLOOKUP(E1472,master1!$C$9:$E$24,3,0)</f>
        <v>Jennifer A</v>
      </c>
      <c r="C1472" s="8" t="str">
        <f>VLOOKUP(F1472,master2!$B$1:$C$24,2,0)</f>
        <v>TRAVEL EXPENSES</v>
      </c>
      <c r="D1472" s="75">
        <v>2</v>
      </c>
      <c r="E1472" s="74" t="s">
        <v>73</v>
      </c>
      <c r="F1472" s="85" t="s">
        <v>147</v>
      </c>
      <c r="G1472" s="106">
        <v>168.19499999999999</v>
      </c>
      <c r="H1472" s="84" t="s">
        <v>86</v>
      </c>
      <c r="I1472" s="75"/>
    </row>
    <row r="1473" spans="1:9" s="76" customFormat="1" ht="12" hidden="1" customHeight="1">
      <c r="A1473" s="8" t="str">
        <f>INDEX(master1!$A$10:$A$24,MATCH('KSB1 - Postings'!E1473,master1!$C$10:$C$24,0))</f>
        <v>QUALITY</v>
      </c>
      <c r="B1473" s="9" t="str">
        <f>VLOOKUP(E1473,master1!$C$9:$E$24,3,0)</f>
        <v>Jennifer A</v>
      </c>
      <c r="C1473" s="8" t="str">
        <f>VLOOKUP(F1473,master2!$B$1:$C$24,2,0)</f>
        <v>OTHER EXTERNAL SERVICES</v>
      </c>
      <c r="D1473" s="75">
        <v>2</v>
      </c>
      <c r="E1473" s="74" t="s">
        <v>73</v>
      </c>
      <c r="F1473" s="85" t="s">
        <v>138</v>
      </c>
      <c r="G1473" s="106">
        <v>10563.64</v>
      </c>
      <c r="H1473" s="84" t="s">
        <v>86</v>
      </c>
      <c r="I1473" s="75"/>
    </row>
    <row r="1474" spans="1:9" s="76" customFormat="1" ht="12" hidden="1" customHeight="1">
      <c r="A1474" s="8" t="str">
        <f>INDEX(master1!$A$10:$A$24,MATCH('KSB1 - Postings'!E1474,master1!$C$10:$C$24,0))</f>
        <v>QUALITY</v>
      </c>
      <c r="B1474" s="9" t="str">
        <f>VLOOKUP(E1474,master1!$C$9:$E$24,3,0)</f>
        <v>Jennifer A</v>
      </c>
      <c r="C1474" s="8" t="str">
        <f>VLOOKUP(F1474,master2!$B$1:$C$24,2,0)</f>
        <v>OTHER EXTERNAL SERVICES</v>
      </c>
      <c r="D1474" s="75">
        <v>2</v>
      </c>
      <c r="E1474" s="74" t="s">
        <v>72</v>
      </c>
      <c r="F1474" s="85" t="s">
        <v>138</v>
      </c>
      <c r="G1474" s="106">
        <v>146.26499999999999</v>
      </c>
      <c r="H1474" s="84" t="s">
        <v>86</v>
      </c>
      <c r="I1474" s="75"/>
    </row>
    <row r="1475" spans="1:9" s="76" customFormat="1" ht="12" hidden="1" customHeight="1">
      <c r="A1475" s="8" t="str">
        <f>INDEX(master1!$A$10:$A$24,MATCH('KSB1 - Postings'!E1475,master1!$C$10:$C$24,0))</f>
        <v>QUALITY</v>
      </c>
      <c r="B1475" s="9" t="str">
        <f>VLOOKUP(E1475,master1!$C$9:$E$24,3,0)</f>
        <v>Jennifer A</v>
      </c>
      <c r="C1475" s="8" t="str">
        <f>VLOOKUP(F1475,master2!$B$1:$C$24,2,0)</f>
        <v>OTHER EXTERNAL SERVICES</v>
      </c>
      <c r="D1475" s="75">
        <v>2</v>
      </c>
      <c r="E1475" s="74" t="s">
        <v>72</v>
      </c>
      <c r="F1475" s="85" t="s">
        <v>138</v>
      </c>
      <c r="G1475" s="106">
        <v>243.77500000000001</v>
      </c>
      <c r="H1475" s="84" t="s">
        <v>86</v>
      </c>
      <c r="I1475" s="75"/>
    </row>
    <row r="1476" spans="1:9" s="76" customFormat="1" ht="12" hidden="1" customHeight="1">
      <c r="A1476" s="8" t="str">
        <f>INDEX(master1!$A$10:$A$24,MATCH('KSB1 - Postings'!E1476,master1!$C$10:$C$24,0))</f>
        <v>QUALITY</v>
      </c>
      <c r="B1476" s="9" t="str">
        <f>VLOOKUP(E1476,master1!$C$9:$E$24,3,0)</f>
        <v>Jennifer A</v>
      </c>
      <c r="C1476" s="8" t="str">
        <f>VLOOKUP(F1476,master2!$B$1:$C$24,2,0)</f>
        <v>OTHER EXTERNAL SERVICES</v>
      </c>
      <c r="D1476" s="75">
        <v>2</v>
      </c>
      <c r="E1476" s="74" t="s">
        <v>72</v>
      </c>
      <c r="F1476" s="85" t="s">
        <v>138</v>
      </c>
      <c r="G1476" s="106">
        <v>691.98500000000001</v>
      </c>
      <c r="H1476" s="84" t="s">
        <v>86</v>
      </c>
      <c r="I1476" s="75"/>
    </row>
    <row r="1477" spans="1:9" s="76" customFormat="1" ht="12" hidden="1" customHeight="1">
      <c r="A1477" s="8" t="str">
        <f>INDEX(master1!$A$10:$A$24,MATCH('KSB1 - Postings'!E1477,master1!$C$10:$C$24,0))</f>
        <v>QUALITY</v>
      </c>
      <c r="B1477" s="9" t="str">
        <f>VLOOKUP(E1477,master1!$C$9:$E$24,3,0)</f>
        <v>Jennifer A</v>
      </c>
      <c r="C1477" s="8" t="str">
        <f>VLOOKUP(F1477,master2!$B$1:$C$24,2,0)</f>
        <v>OTHER EXTERNAL SERVICES</v>
      </c>
      <c r="D1477" s="75">
        <v>2</v>
      </c>
      <c r="E1477" s="74" t="s">
        <v>72</v>
      </c>
      <c r="F1477" s="85" t="s">
        <v>138</v>
      </c>
      <c r="G1477" s="106">
        <v>307.8</v>
      </c>
      <c r="H1477" s="84" t="s">
        <v>86</v>
      </c>
      <c r="I1477" s="75"/>
    </row>
    <row r="1478" spans="1:9" s="76" customFormat="1" ht="12" hidden="1" customHeight="1">
      <c r="A1478" s="8" t="str">
        <f>INDEX(master1!$A$10:$A$24,MATCH('KSB1 - Postings'!E1478,master1!$C$10:$C$24,0))</f>
        <v>LOGISTICS</v>
      </c>
      <c r="B1478" s="9" t="str">
        <f>VLOOKUP(E1478,master1!$C$9:$E$24,3,0)</f>
        <v>María L</v>
      </c>
      <c r="C1478" s="8" t="str">
        <f>VLOOKUP(F1478,master2!$B$1:$C$24,2,0)</f>
        <v>RENT EXPENSES</v>
      </c>
      <c r="D1478" s="75">
        <v>2</v>
      </c>
      <c r="E1478" s="74" t="s">
        <v>69</v>
      </c>
      <c r="F1478" s="85" t="s">
        <v>142</v>
      </c>
      <c r="G1478" s="106">
        <v>410.30500000000001</v>
      </c>
      <c r="H1478" s="84" t="s">
        <v>86</v>
      </c>
      <c r="I1478" s="75"/>
    </row>
    <row r="1479" spans="1:9" s="76" customFormat="1" ht="12" hidden="1" customHeight="1">
      <c r="A1479" s="8" t="str">
        <f>INDEX(master1!$A$10:$A$24,MATCH('KSB1 - Postings'!E1479,master1!$C$10:$C$24,0))</f>
        <v>LOGISTICS</v>
      </c>
      <c r="B1479" s="9" t="str">
        <f>VLOOKUP(E1479,master1!$C$9:$E$24,3,0)</f>
        <v>María L</v>
      </c>
      <c r="C1479" s="8" t="str">
        <f>VLOOKUP(F1479,master2!$B$1:$C$24,2,0)</f>
        <v>RENT EXPENSES</v>
      </c>
      <c r="D1479" s="75">
        <v>2</v>
      </c>
      <c r="E1479" s="74" t="s">
        <v>69</v>
      </c>
      <c r="F1479" s="85" t="s">
        <v>142</v>
      </c>
      <c r="G1479" s="106">
        <v>410.30500000000001</v>
      </c>
      <c r="H1479" s="84" t="s">
        <v>86</v>
      </c>
      <c r="I1479" s="75"/>
    </row>
    <row r="1480" spans="1:9" s="76" customFormat="1" ht="12" hidden="1" customHeight="1">
      <c r="A1480" s="8" t="str">
        <f>INDEX(master1!$A$10:$A$24,MATCH('KSB1 - Postings'!E1480,master1!$C$10:$C$24,0))</f>
        <v>LOGISTICS</v>
      </c>
      <c r="B1480" s="9" t="str">
        <f>VLOOKUP(E1480,master1!$C$9:$E$24,3,0)</f>
        <v>María L</v>
      </c>
      <c r="C1480" s="8" t="str">
        <f>VLOOKUP(F1480,master2!$B$1:$C$24,2,0)</f>
        <v>FREIGHT</v>
      </c>
      <c r="D1480" s="75">
        <v>2</v>
      </c>
      <c r="E1480" s="74" t="s">
        <v>69</v>
      </c>
      <c r="F1480" s="85" t="s">
        <v>132</v>
      </c>
      <c r="G1480" s="106">
        <v>410.30500000000001</v>
      </c>
      <c r="H1480" s="84" t="s">
        <v>86</v>
      </c>
      <c r="I1480" s="75"/>
    </row>
    <row r="1481" spans="1:9" s="76" customFormat="1" ht="12" hidden="1" customHeight="1">
      <c r="A1481" s="8" t="str">
        <f>INDEX(master1!$A$10:$A$24,MATCH('KSB1 - Postings'!E1481,master1!$C$10:$C$24,0))</f>
        <v>LOGISTICS</v>
      </c>
      <c r="B1481" s="9" t="str">
        <f>VLOOKUP(E1481,master1!$C$9:$E$24,3,0)</f>
        <v>María L</v>
      </c>
      <c r="C1481" s="8" t="str">
        <f>VLOOKUP(F1481,master2!$B$1:$C$24,2,0)</f>
        <v>FREIGHT</v>
      </c>
      <c r="D1481" s="75">
        <v>2</v>
      </c>
      <c r="E1481" s="74" t="s">
        <v>69</v>
      </c>
      <c r="F1481" s="85" t="s">
        <v>132</v>
      </c>
      <c r="G1481" s="106">
        <v>2160</v>
      </c>
      <c r="H1481" s="84" t="s">
        <v>86</v>
      </c>
      <c r="I1481" s="75"/>
    </row>
    <row r="1482" spans="1:9" s="76" customFormat="1" ht="12" hidden="1" customHeight="1">
      <c r="A1482" s="8" t="str">
        <f>INDEX(master1!$A$10:$A$24,MATCH('KSB1 - Postings'!E1482,master1!$C$10:$C$24,0))</f>
        <v>LOGISTICS</v>
      </c>
      <c r="B1482" s="9" t="str">
        <f>VLOOKUP(E1482,master1!$C$9:$E$24,3,0)</f>
        <v>María L</v>
      </c>
      <c r="C1482" s="8" t="str">
        <f>VLOOKUP(F1482,master2!$B$1:$C$24,2,0)</f>
        <v>FREIGHT</v>
      </c>
      <c r="D1482" s="75">
        <v>2</v>
      </c>
      <c r="E1482" s="74" t="s">
        <v>69</v>
      </c>
      <c r="F1482" s="85" t="s">
        <v>132</v>
      </c>
      <c r="G1482" s="106">
        <v>1200</v>
      </c>
      <c r="H1482" s="84" t="s">
        <v>86</v>
      </c>
      <c r="I1482" s="75"/>
    </row>
    <row r="1483" spans="1:9" s="76" customFormat="1" ht="12" hidden="1" customHeight="1">
      <c r="A1483" s="8" t="str">
        <f>INDEX(master1!$A$10:$A$24,MATCH('KSB1 - Postings'!E1483,master1!$C$10:$C$24,0))</f>
        <v>LOGISTICS</v>
      </c>
      <c r="B1483" s="9" t="str">
        <f>VLOOKUP(E1483,master1!$C$9:$E$24,3,0)</f>
        <v>María L</v>
      </c>
      <c r="C1483" s="8" t="str">
        <f>VLOOKUP(F1483,master2!$B$1:$C$24,2,0)</f>
        <v>FREIGHT</v>
      </c>
      <c r="D1483" s="75">
        <v>2</v>
      </c>
      <c r="E1483" s="74" t="s">
        <v>69</v>
      </c>
      <c r="F1483" s="85" t="s">
        <v>132</v>
      </c>
      <c r="G1483" s="106">
        <v>175.8</v>
      </c>
      <c r="H1483" s="84" t="s">
        <v>86</v>
      </c>
      <c r="I1483" s="75"/>
    </row>
    <row r="1484" spans="1:9" s="76" customFormat="1" ht="12" hidden="1" customHeight="1">
      <c r="A1484" s="8" t="str">
        <f>INDEX(master1!$A$10:$A$24,MATCH('KSB1 - Postings'!E1484,master1!$C$10:$C$24,0))</f>
        <v>LOGISTICS</v>
      </c>
      <c r="B1484" s="9" t="str">
        <f>VLOOKUP(E1484,master1!$C$9:$E$24,3,0)</f>
        <v>María L</v>
      </c>
      <c r="C1484" s="8" t="str">
        <f>VLOOKUP(F1484,master2!$B$1:$C$24,2,0)</f>
        <v>FREIGHT</v>
      </c>
      <c r="D1484" s="75">
        <v>2</v>
      </c>
      <c r="E1484" s="74" t="s">
        <v>68</v>
      </c>
      <c r="F1484" s="85" t="s">
        <v>132</v>
      </c>
      <c r="G1484" s="106">
        <v>16855.035</v>
      </c>
      <c r="H1484" s="84" t="s">
        <v>86</v>
      </c>
      <c r="I1484" s="75"/>
    </row>
    <row r="1485" spans="1:9" s="76" customFormat="1" ht="12" hidden="1" customHeight="1">
      <c r="A1485" s="8" t="str">
        <f>INDEX(master1!$A$10:$A$24,MATCH('KSB1 - Postings'!E1485,master1!$C$10:$C$24,0))</f>
        <v>LOGISTICS</v>
      </c>
      <c r="B1485" s="9" t="str">
        <f>VLOOKUP(E1485,master1!$C$9:$E$24,3,0)</f>
        <v>María L</v>
      </c>
      <c r="C1485" s="8" t="str">
        <f>VLOOKUP(F1485,master2!$B$1:$C$24,2,0)</f>
        <v>FREIGHT</v>
      </c>
      <c r="D1485" s="75">
        <v>2</v>
      </c>
      <c r="E1485" s="74" t="s">
        <v>68</v>
      </c>
      <c r="F1485" s="85" t="s">
        <v>132</v>
      </c>
      <c r="G1485" s="106">
        <v>620</v>
      </c>
      <c r="H1485" s="84" t="s">
        <v>86</v>
      </c>
      <c r="I1485" s="75"/>
    </row>
    <row r="1486" spans="1:9" s="76" customFormat="1" ht="12" hidden="1" customHeight="1">
      <c r="A1486" s="8" t="str">
        <f>INDEX(master1!$A$10:$A$24,MATCH('KSB1 - Postings'!E1486,master1!$C$10:$C$24,0))</f>
        <v>LOGISTICS</v>
      </c>
      <c r="B1486" s="9" t="str">
        <f>VLOOKUP(E1486,master1!$C$9:$E$24,3,0)</f>
        <v>María L</v>
      </c>
      <c r="C1486" s="8" t="str">
        <f>VLOOKUP(F1486,master2!$B$1:$C$24,2,0)</f>
        <v>FREIGHT</v>
      </c>
      <c r="D1486" s="75">
        <v>2</v>
      </c>
      <c r="E1486" s="74" t="s">
        <v>68</v>
      </c>
      <c r="F1486" s="85" t="s">
        <v>132</v>
      </c>
      <c r="G1486" s="106">
        <v>1482.19</v>
      </c>
      <c r="H1486" s="84" t="s">
        <v>86</v>
      </c>
      <c r="I1486" s="75"/>
    </row>
    <row r="1487" spans="1:9" s="76" customFormat="1" ht="12" hidden="1" customHeight="1">
      <c r="A1487" s="8" t="str">
        <f>INDEX(master1!$A$10:$A$24,MATCH('KSB1 - Postings'!E1487,master1!$C$10:$C$24,0))</f>
        <v>LOGISTICS</v>
      </c>
      <c r="B1487" s="9" t="str">
        <f>VLOOKUP(E1487,master1!$C$9:$E$24,3,0)</f>
        <v>María L</v>
      </c>
      <c r="C1487" s="8" t="str">
        <f>VLOOKUP(F1487,master2!$B$1:$C$24,2,0)</f>
        <v>FREIGHT</v>
      </c>
      <c r="D1487" s="75">
        <v>2</v>
      </c>
      <c r="E1487" s="74" t="s">
        <v>68</v>
      </c>
      <c r="F1487" s="85" t="s">
        <v>132</v>
      </c>
      <c r="G1487" s="106">
        <v>2628.73</v>
      </c>
      <c r="H1487" s="84" t="s">
        <v>86</v>
      </c>
      <c r="I1487" s="75"/>
    </row>
    <row r="1488" spans="1:9" s="76" customFormat="1" ht="12" hidden="1" customHeight="1">
      <c r="A1488" s="8" t="str">
        <f>INDEX(master1!$A$10:$A$24,MATCH('KSB1 - Postings'!E1488,master1!$C$10:$C$24,0))</f>
        <v>LOGISTICS</v>
      </c>
      <c r="B1488" s="9" t="str">
        <f>VLOOKUP(E1488,master1!$C$9:$E$24,3,0)</f>
        <v>María L</v>
      </c>
      <c r="C1488" s="8" t="str">
        <f>VLOOKUP(F1488,master2!$B$1:$C$24,2,0)</f>
        <v>FREIGHT</v>
      </c>
      <c r="D1488" s="75">
        <v>2</v>
      </c>
      <c r="E1488" s="74" t="s">
        <v>68</v>
      </c>
      <c r="F1488" s="85" t="s">
        <v>132</v>
      </c>
      <c r="G1488" s="106">
        <v>2878.2950000000001</v>
      </c>
      <c r="H1488" s="84" t="s">
        <v>86</v>
      </c>
      <c r="I1488" s="75"/>
    </row>
    <row r="1489" spans="1:9" s="76" customFormat="1" ht="12" hidden="1" customHeight="1">
      <c r="A1489" s="8" t="str">
        <f>INDEX(master1!$A$10:$A$24,MATCH('KSB1 - Postings'!E1489,master1!$C$10:$C$24,0))</f>
        <v>LOGISTICS</v>
      </c>
      <c r="B1489" s="9" t="str">
        <f>VLOOKUP(E1489,master1!$C$9:$E$24,3,0)</f>
        <v>María L</v>
      </c>
      <c r="C1489" s="8" t="str">
        <f>VLOOKUP(F1489,master2!$B$1:$C$24,2,0)</f>
        <v>FREIGHT</v>
      </c>
      <c r="D1489" s="75">
        <v>2</v>
      </c>
      <c r="E1489" s="74" t="s">
        <v>68</v>
      </c>
      <c r="F1489" s="85" t="s">
        <v>132</v>
      </c>
      <c r="G1489" s="106">
        <v>2878.2950000000001</v>
      </c>
      <c r="H1489" s="84" t="s">
        <v>86</v>
      </c>
      <c r="I1489" s="75"/>
    </row>
    <row r="1490" spans="1:9" s="76" customFormat="1" ht="12" hidden="1" customHeight="1">
      <c r="A1490" s="8" t="str">
        <f>INDEX(master1!$A$10:$A$24,MATCH('KSB1 - Postings'!E1490,master1!$C$10:$C$24,0))</f>
        <v>LOGISTICS</v>
      </c>
      <c r="B1490" s="9" t="str">
        <f>VLOOKUP(E1490,master1!$C$9:$E$24,3,0)</f>
        <v>María L</v>
      </c>
      <c r="C1490" s="8" t="str">
        <f>VLOOKUP(F1490,master2!$B$1:$C$24,2,0)</f>
        <v>FREIGHT</v>
      </c>
      <c r="D1490" s="75">
        <v>2</v>
      </c>
      <c r="E1490" s="74" t="s">
        <v>68</v>
      </c>
      <c r="F1490" s="85" t="s">
        <v>132</v>
      </c>
      <c r="G1490" s="106">
        <v>2628.73</v>
      </c>
      <c r="H1490" s="84" t="s">
        <v>86</v>
      </c>
      <c r="I1490" s="75"/>
    </row>
    <row r="1491" spans="1:9" s="76" customFormat="1" ht="12" hidden="1" customHeight="1">
      <c r="A1491" s="8" t="str">
        <f>INDEX(master1!$A$10:$A$24,MATCH('KSB1 - Postings'!E1491,master1!$C$10:$C$24,0))</f>
        <v>LOGISTICS</v>
      </c>
      <c r="B1491" s="9" t="str">
        <f>VLOOKUP(E1491,master1!$C$9:$E$24,3,0)</f>
        <v>María L</v>
      </c>
      <c r="C1491" s="8" t="str">
        <f>VLOOKUP(F1491,master2!$B$1:$C$24,2,0)</f>
        <v>RENT EXPENSES</v>
      </c>
      <c r="D1491" s="75">
        <v>2</v>
      </c>
      <c r="E1491" s="74" t="s">
        <v>68</v>
      </c>
      <c r="F1491" s="85" t="s">
        <v>142</v>
      </c>
      <c r="G1491" s="106">
        <v>2628.73</v>
      </c>
      <c r="H1491" s="84" t="s">
        <v>86</v>
      </c>
      <c r="I1491" s="75"/>
    </row>
    <row r="1492" spans="1:9" s="76" customFormat="1" ht="12" hidden="1" customHeight="1">
      <c r="A1492" s="8" t="str">
        <f>INDEX(master1!$A$10:$A$24,MATCH('KSB1 - Postings'!E1492,master1!$C$10:$C$24,0))</f>
        <v>LOGISTICS</v>
      </c>
      <c r="B1492" s="9" t="str">
        <f>VLOOKUP(E1492,master1!$C$9:$E$24,3,0)</f>
        <v>María L</v>
      </c>
      <c r="C1492" s="8" t="str">
        <f>VLOOKUP(F1492,master2!$B$1:$C$24,2,0)</f>
        <v>RENT EXPENSES</v>
      </c>
      <c r="D1492" s="75">
        <v>2</v>
      </c>
      <c r="E1492" s="74" t="s">
        <v>68</v>
      </c>
      <c r="F1492" s="85" t="s">
        <v>142</v>
      </c>
      <c r="G1492" s="106">
        <v>2878.2950000000001</v>
      </c>
      <c r="H1492" s="84" t="s">
        <v>86</v>
      </c>
      <c r="I1492" s="75"/>
    </row>
    <row r="1493" spans="1:9" s="76" customFormat="1" ht="12" hidden="1" customHeight="1">
      <c r="A1493" s="8" t="str">
        <f>INDEX(master1!$A$10:$A$24,MATCH('KSB1 - Postings'!E1493,master1!$C$10:$C$24,0))</f>
        <v>LOGISTICS</v>
      </c>
      <c r="B1493" s="9" t="str">
        <f>VLOOKUP(E1493,master1!$C$9:$E$24,3,0)</f>
        <v>María L</v>
      </c>
      <c r="C1493" s="8" t="str">
        <f>VLOOKUP(F1493,master2!$B$1:$C$24,2,0)</f>
        <v>RENT EXPENSES</v>
      </c>
      <c r="D1493" s="75">
        <v>2</v>
      </c>
      <c r="E1493" s="74" t="s">
        <v>68</v>
      </c>
      <c r="F1493" s="85" t="s">
        <v>142</v>
      </c>
      <c r="G1493" s="106">
        <v>268.26499999999999</v>
      </c>
      <c r="H1493" s="84" t="s">
        <v>86</v>
      </c>
      <c r="I1493" s="75"/>
    </row>
    <row r="1494" spans="1:9" s="76" customFormat="1" ht="12" hidden="1" customHeight="1">
      <c r="A1494" s="8" t="str">
        <f>INDEX(master1!$A$10:$A$24,MATCH('KSB1 - Postings'!E1494,master1!$C$10:$C$24,0))</f>
        <v>LOGISTICS</v>
      </c>
      <c r="B1494" s="9" t="str">
        <f>VLOOKUP(E1494,master1!$C$9:$E$24,3,0)</f>
        <v>María L</v>
      </c>
      <c r="C1494" s="8" t="str">
        <f>VLOOKUP(F1494,master2!$B$1:$C$24,2,0)</f>
        <v>FREIGHT</v>
      </c>
      <c r="D1494" s="75">
        <v>2</v>
      </c>
      <c r="E1494" s="74" t="s">
        <v>68</v>
      </c>
      <c r="F1494" s="85" t="s">
        <v>132</v>
      </c>
      <c r="G1494" s="106">
        <v>1542.575</v>
      </c>
      <c r="H1494" s="84" t="s">
        <v>86</v>
      </c>
      <c r="I1494" s="75"/>
    </row>
    <row r="1495" spans="1:9" s="76" customFormat="1" ht="12" hidden="1" customHeight="1">
      <c r="A1495" s="8" t="str">
        <f>INDEX(master1!$A$10:$A$24,MATCH('KSB1 - Postings'!E1495,master1!$C$10:$C$24,0))</f>
        <v>LOGISTICS</v>
      </c>
      <c r="B1495" s="9" t="str">
        <f>VLOOKUP(E1495,master1!$C$9:$E$24,3,0)</f>
        <v>María L</v>
      </c>
      <c r="C1495" s="8" t="str">
        <f>VLOOKUP(F1495,master2!$B$1:$C$24,2,0)</f>
        <v>FREIGHT</v>
      </c>
      <c r="D1495" s="75">
        <v>2</v>
      </c>
      <c r="E1495" s="74" t="s">
        <v>68</v>
      </c>
      <c r="F1495" s="85" t="s">
        <v>132</v>
      </c>
      <c r="G1495" s="106">
        <v>4608.9949999999999</v>
      </c>
      <c r="H1495" s="84" t="s">
        <v>86</v>
      </c>
      <c r="I1495" s="75"/>
    </row>
    <row r="1496" spans="1:9" s="76" customFormat="1" ht="12" hidden="1" customHeight="1">
      <c r="A1496" s="8" t="str">
        <f>INDEX(master1!$A$10:$A$24,MATCH('KSB1 - Postings'!E1496,master1!$C$10:$C$24,0))</f>
        <v>LOGISTICS</v>
      </c>
      <c r="B1496" s="9" t="str">
        <f>VLOOKUP(E1496,master1!$C$9:$E$24,3,0)</f>
        <v>María L</v>
      </c>
      <c r="C1496" s="8" t="str">
        <f>VLOOKUP(F1496,master2!$B$1:$C$24,2,0)</f>
        <v>FREIGHT</v>
      </c>
      <c r="D1496" s="75">
        <v>2</v>
      </c>
      <c r="E1496" s="74" t="s">
        <v>68</v>
      </c>
      <c r="F1496" s="85" t="s">
        <v>132</v>
      </c>
      <c r="G1496" s="106">
        <v>303.36500000000001</v>
      </c>
      <c r="H1496" s="84" t="s">
        <v>86</v>
      </c>
      <c r="I1496" s="75"/>
    </row>
    <row r="1497" spans="1:9" s="76" customFormat="1" ht="12" hidden="1" customHeight="1">
      <c r="A1497" s="8" t="str">
        <f>INDEX(master1!$A$10:$A$24,MATCH('KSB1 - Postings'!E1497,master1!$C$10:$C$24,0))</f>
        <v>LOGISTICS</v>
      </c>
      <c r="B1497" s="9" t="str">
        <f>VLOOKUP(E1497,master1!$C$9:$E$24,3,0)</f>
        <v>María L</v>
      </c>
      <c r="C1497" s="8" t="str">
        <f>VLOOKUP(F1497,master2!$B$1:$C$24,2,0)</f>
        <v>FREIGHT</v>
      </c>
      <c r="D1497" s="75">
        <v>2</v>
      </c>
      <c r="E1497" s="74" t="s">
        <v>68</v>
      </c>
      <c r="F1497" s="85" t="s">
        <v>132</v>
      </c>
      <c r="G1497" s="106">
        <v>2055.7550000000001</v>
      </c>
      <c r="H1497" s="84" t="s">
        <v>86</v>
      </c>
      <c r="I1497" s="75"/>
    </row>
    <row r="1498" spans="1:9" s="76" customFormat="1" ht="12" hidden="1" customHeight="1">
      <c r="A1498" s="8" t="str">
        <f>INDEX(master1!$A$10:$A$24,MATCH('KSB1 - Postings'!E1498,master1!$C$10:$C$24,0))</f>
        <v>LOGISTICS</v>
      </c>
      <c r="B1498" s="9" t="str">
        <f>VLOOKUP(E1498,master1!$C$9:$E$24,3,0)</f>
        <v>María L</v>
      </c>
      <c r="C1498" s="8" t="str">
        <f>VLOOKUP(F1498,master2!$B$1:$C$24,2,0)</f>
        <v>FREIGHT</v>
      </c>
      <c r="D1498" s="75">
        <v>2</v>
      </c>
      <c r="E1498" s="74" t="s">
        <v>68</v>
      </c>
      <c r="F1498" s="85" t="s">
        <v>132</v>
      </c>
      <c r="G1498" s="106">
        <v>4814.8500000000004</v>
      </c>
      <c r="H1498" s="84" t="s">
        <v>86</v>
      </c>
      <c r="I1498" s="75"/>
    </row>
    <row r="1499" spans="1:9" s="76" customFormat="1" ht="12" hidden="1" customHeight="1">
      <c r="A1499" s="8" t="str">
        <f>INDEX(master1!$A$10:$A$24,MATCH('KSB1 - Postings'!E1499,master1!$C$10:$C$24,0))</f>
        <v>LOGISTICS</v>
      </c>
      <c r="B1499" s="9" t="str">
        <f>VLOOKUP(E1499,master1!$C$9:$E$24,3,0)</f>
        <v>María L</v>
      </c>
      <c r="C1499" s="8" t="str">
        <f>VLOOKUP(F1499,master2!$B$1:$C$24,2,0)</f>
        <v>FREIGHT</v>
      </c>
      <c r="D1499" s="75">
        <v>2</v>
      </c>
      <c r="E1499" s="74" t="s">
        <v>68</v>
      </c>
      <c r="F1499" s="85" t="s">
        <v>132</v>
      </c>
      <c r="G1499" s="106">
        <v>1697.01</v>
      </c>
      <c r="H1499" s="84" t="s">
        <v>86</v>
      </c>
      <c r="I1499" s="75"/>
    </row>
    <row r="1500" spans="1:9" s="76" customFormat="1" ht="12" hidden="1" customHeight="1">
      <c r="A1500" s="8" t="str">
        <f>INDEX(master1!$A$10:$A$24,MATCH('KSB1 - Postings'!E1500,master1!$C$10:$C$24,0))</f>
        <v>LOGISTICS</v>
      </c>
      <c r="B1500" s="9" t="str">
        <f>VLOOKUP(E1500,master1!$C$9:$E$24,3,0)</f>
        <v>María L</v>
      </c>
      <c r="C1500" s="8" t="str">
        <f>VLOOKUP(F1500,master2!$B$1:$C$24,2,0)</f>
        <v>FREIGHT</v>
      </c>
      <c r="D1500" s="75">
        <v>2</v>
      </c>
      <c r="E1500" s="74" t="s">
        <v>68</v>
      </c>
      <c r="F1500" s="85" t="s">
        <v>132</v>
      </c>
      <c r="G1500" s="106">
        <v>6167.2749999999996</v>
      </c>
      <c r="H1500" s="84" t="s">
        <v>86</v>
      </c>
      <c r="I1500" s="75"/>
    </row>
    <row r="1501" spans="1:9" s="76" customFormat="1" ht="12" hidden="1" customHeight="1">
      <c r="A1501" s="8" t="str">
        <f>INDEX(master1!$A$10:$A$24,MATCH('KSB1 - Postings'!E1501,master1!$C$10:$C$24,0))</f>
        <v>LOGISTICS</v>
      </c>
      <c r="B1501" s="9" t="str">
        <f>VLOOKUP(E1501,master1!$C$9:$E$24,3,0)</f>
        <v>María L</v>
      </c>
      <c r="C1501" s="8" t="str">
        <f>VLOOKUP(F1501,master2!$B$1:$C$24,2,0)</f>
        <v>FREIGHT</v>
      </c>
      <c r="D1501" s="75">
        <v>2</v>
      </c>
      <c r="E1501" s="74" t="s">
        <v>68</v>
      </c>
      <c r="F1501" s="85" t="s">
        <v>132</v>
      </c>
      <c r="G1501" s="106">
        <v>3003</v>
      </c>
      <c r="H1501" s="84" t="s">
        <v>86</v>
      </c>
      <c r="I1501" s="75"/>
    </row>
    <row r="1502" spans="1:9" s="76" customFormat="1" ht="12" hidden="1" customHeight="1">
      <c r="A1502" s="8" t="str">
        <f>INDEX(master1!$A$10:$A$24,MATCH('KSB1 - Postings'!E1502,master1!$C$10:$C$24,0))</f>
        <v>LOGISTICS</v>
      </c>
      <c r="B1502" s="9" t="str">
        <f>VLOOKUP(E1502,master1!$C$9:$E$24,3,0)</f>
        <v>María L</v>
      </c>
      <c r="C1502" s="8" t="str">
        <f>VLOOKUP(F1502,master2!$B$1:$C$24,2,0)</f>
        <v>FREIGHT</v>
      </c>
      <c r="D1502" s="75">
        <v>2</v>
      </c>
      <c r="E1502" s="74" t="s">
        <v>68</v>
      </c>
      <c r="F1502" s="85" t="s">
        <v>132</v>
      </c>
      <c r="G1502" s="106">
        <v>190.19</v>
      </c>
      <c r="H1502" s="84" t="s">
        <v>86</v>
      </c>
      <c r="I1502" s="75"/>
    </row>
    <row r="1503" spans="1:9" s="76" customFormat="1" ht="12" hidden="1" customHeight="1">
      <c r="A1503" s="8" t="str">
        <f>INDEX(master1!$A$10:$A$24,MATCH('KSB1 - Postings'!E1503,master1!$C$10:$C$24,0))</f>
        <v>LOGISTICS</v>
      </c>
      <c r="B1503" s="9" t="str">
        <f>VLOOKUP(E1503,master1!$C$9:$E$24,3,0)</f>
        <v>María L</v>
      </c>
      <c r="C1503" s="8" t="str">
        <f>VLOOKUP(F1503,master2!$B$1:$C$24,2,0)</f>
        <v>FREIGHT</v>
      </c>
      <c r="D1503" s="75">
        <v>2</v>
      </c>
      <c r="E1503" s="74" t="s">
        <v>68</v>
      </c>
      <c r="F1503" s="85" t="s">
        <v>132</v>
      </c>
      <c r="G1503" s="106">
        <v>248.625</v>
      </c>
      <c r="H1503" s="84" t="s">
        <v>86</v>
      </c>
      <c r="I1503" s="75"/>
    </row>
    <row r="1504" spans="1:9" s="76" customFormat="1" ht="12" hidden="1" customHeight="1">
      <c r="A1504" s="8" t="str">
        <f>INDEX(master1!$A$10:$A$24,MATCH('KSB1 - Postings'!E1504,master1!$C$10:$C$24,0))</f>
        <v>LOGISTICS</v>
      </c>
      <c r="B1504" s="9" t="str">
        <f>VLOOKUP(E1504,master1!$C$9:$E$24,3,0)</f>
        <v>María L</v>
      </c>
      <c r="C1504" s="8" t="str">
        <f>VLOOKUP(F1504,master2!$B$1:$C$24,2,0)</f>
        <v>FREIGHT</v>
      </c>
      <c r="D1504" s="75">
        <v>2</v>
      </c>
      <c r="E1504" s="74" t="s">
        <v>68</v>
      </c>
      <c r="F1504" s="85" t="s">
        <v>132</v>
      </c>
      <c r="G1504" s="106">
        <v>37.125</v>
      </c>
      <c r="H1504" s="84" t="s">
        <v>86</v>
      </c>
      <c r="I1504" s="75"/>
    </row>
    <row r="1505" spans="1:9" s="76" customFormat="1" ht="12" hidden="1" customHeight="1">
      <c r="A1505" s="8" t="str">
        <f>INDEX(master1!$A$10:$A$24,MATCH('KSB1 - Postings'!E1505,master1!$C$10:$C$24,0))</f>
        <v>LOGISTICS</v>
      </c>
      <c r="B1505" s="9" t="str">
        <f>VLOOKUP(E1505,master1!$C$9:$E$24,3,0)</f>
        <v>María L</v>
      </c>
      <c r="C1505" s="8" t="str">
        <f>VLOOKUP(F1505,master2!$B$1:$C$24,2,0)</f>
        <v>FREIGHT</v>
      </c>
      <c r="D1505" s="75">
        <v>2</v>
      </c>
      <c r="E1505" s="74" t="s">
        <v>68</v>
      </c>
      <c r="F1505" s="85" t="s">
        <v>132</v>
      </c>
      <c r="G1505" s="106">
        <v>1394.78</v>
      </c>
      <c r="H1505" s="84" t="s">
        <v>86</v>
      </c>
      <c r="I1505" s="75"/>
    </row>
    <row r="1506" spans="1:9" s="76" customFormat="1" ht="12" hidden="1" customHeight="1">
      <c r="A1506" s="8" t="str">
        <f>INDEX(master1!$A$10:$A$24,MATCH('KSB1 - Postings'!E1506,master1!$C$10:$C$24,0))</f>
        <v>LOGISTICS</v>
      </c>
      <c r="B1506" s="9" t="str">
        <f>VLOOKUP(E1506,master1!$C$9:$E$24,3,0)</f>
        <v>María L</v>
      </c>
      <c r="C1506" s="8" t="str">
        <f>VLOOKUP(F1506,master2!$B$1:$C$24,2,0)</f>
        <v>FREIGHT</v>
      </c>
      <c r="D1506" s="75">
        <v>2</v>
      </c>
      <c r="E1506" s="74" t="s">
        <v>68</v>
      </c>
      <c r="F1506" s="85" t="s">
        <v>132</v>
      </c>
      <c r="G1506" s="106">
        <v>285.435</v>
      </c>
      <c r="H1506" s="84" t="s">
        <v>86</v>
      </c>
      <c r="I1506" s="75"/>
    </row>
    <row r="1507" spans="1:9" s="76" customFormat="1" ht="12" hidden="1" customHeight="1">
      <c r="A1507" s="8" t="str">
        <f>INDEX(master1!$A$10:$A$24,MATCH('KSB1 - Postings'!E1507,master1!$C$10:$C$24,0))</f>
        <v>LOGISTICS</v>
      </c>
      <c r="B1507" s="9" t="str">
        <f>VLOOKUP(E1507,master1!$C$9:$E$24,3,0)</f>
        <v>María L</v>
      </c>
      <c r="C1507" s="8" t="str">
        <f>VLOOKUP(F1507,master2!$B$1:$C$24,2,0)</f>
        <v>FREIGHT</v>
      </c>
      <c r="D1507" s="75">
        <v>2</v>
      </c>
      <c r="E1507" s="74" t="s">
        <v>68</v>
      </c>
      <c r="F1507" s="85" t="s">
        <v>132</v>
      </c>
      <c r="G1507" s="106">
        <v>233.505</v>
      </c>
      <c r="H1507" s="84" t="s">
        <v>86</v>
      </c>
      <c r="I1507" s="75"/>
    </row>
    <row r="1508" spans="1:9" s="76" customFormat="1" ht="12" hidden="1" customHeight="1">
      <c r="A1508" s="8" t="str">
        <f>INDEX(master1!$A$10:$A$24,MATCH('KSB1 - Postings'!E1508,master1!$C$10:$C$24,0))</f>
        <v>MAINTE</v>
      </c>
      <c r="B1508" s="9" t="str">
        <f>VLOOKUP(E1508,master1!$C$9:$E$24,3,0)</f>
        <v>Joaquin P</v>
      </c>
      <c r="C1508" s="8" t="str">
        <f>VLOOKUP(F1508,master2!$B$1:$C$24,2,0)</f>
        <v>RENT EXPENSES</v>
      </c>
      <c r="D1508" s="75">
        <v>2</v>
      </c>
      <c r="E1508" s="74" t="s">
        <v>57</v>
      </c>
      <c r="F1508" s="85" t="s">
        <v>142</v>
      </c>
      <c r="G1508" s="106">
        <v>849.5</v>
      </c>
      <c r="H1508" s="84" t="s">
        <v>86</v>
      </c>
      <c r="I1508" s="75"/>
    </row>
    <row r="1509" spans="1:9" s="76" customFormat="1" ht="12" hidden="1" customHeight="1">
      <c r="A1509" s="8" t="str">
        <f>INDEX(master1!$A$10:$A$24,MATCH('KSB1 - Postings'!E1509,master1!$C$10:$C$24,0))</f>
        <v>MAINTE</v>
      </c>
      <c r="B1509" s="9" t="str">
        <f>VLOOKUP(E1509,master1!$C$9:$E$24,3,0)</f>
        <v>Joaquin P</v>
      </c>
      <c r="C1509" s="8" t="str">
        <f>VLOOKUP(F1509,master2!$B$1:$C$24,2,0)</f>
        <v>RENT EXPENSES</v>
      </c>
      <c r="D1509" s="75">
        <v>2</v>
      </c>
      <c r="E1509" s="74" t="s">
        <v>57</v>
      </c>
      <c r="F1509" s="85" t="s">
        <v>142</v>
      </c>
      <c r="G1509" s="106">
        <v>2425</v>
      </c>
      <c r="H1509" s="84" t="s">
        <v>86</v>
      </c>
      <c r="I1509" s="75"/>
    </row>
    <row r="1510" spans="1:9" s="76" customFormat="1" ht="12" hidden="1" customHeight="1">
      <c r="A1510" s="8" t="str">
        <f>INDEX(master1!$A$10:$A$24,MATCH('KSB1 - Postings'!E1510,master1!$C$10:$C$24,0))</f>
        <v>MAINTE</v>
      </c>
      <c r="B1510" s="9" t="str">
        <f>VLOOKUP(E1510,master1!$C$9:$E$24,3,0)</f>
        <v>Joaquin P</v>
      </c>
      <c r="C1510" s="8" t="str">
        <f>VLOOKUP(F1510,master2!$B$1:$C$24,2,0)</f>
        <v>SPARE PARTS</v>
      </c>
      <c r="D1510" s="75">
        <v>2</v>
      </c>
      <c r="E1510" s="74" t="s">
        <v>54</v>
      </c>
      <c r="F1510" s="85" t="s">
        <v>136</v>
      </c>
      <c r="G1510" s="106">
        <v>16.114999999999998</v>
      </c>
      <c r="H1510" s="84" t="s">
        <v>86</v>
      </c>
      <c r="I1510" s="75"/>
    </row>
    <row r="1511" spans="1:9" s="76" customFormat="1" ht="12" hidden="1" customHeight="1">
      <c r="A1511" s="8" t="str">
        <f>INDEX(master1!$A$10:$A$24,MATCH('KSB1 - Postings'!E1511,master1!$C$10:$C$24,0))</f>
        <v>MAINTE</v>
      </c>
      <c r="B1511" s="9" t="str">
        <f>VLOOKUP(E1511,master1!$C$9:$E$24,3,0)</f>
        <v>Joaquin P</v>
      </c>
      <c r="C1511" s="8" t="str">
        <f>VLOOKUP(F1511,master2!$B$1:$C$24,2,0)</f>
        <v>SPARE PARTS</v>
      </c>
      <c r="D1511" s="75">
        <v>2</v>
      </c>
      <c r="E1511" s="74" t="s">
        <v>54</v>
      </c>
      <c r="F1511" s="85" t="s">
        <v>136</v>
      </c>
      <c r="G1511" s="106">
        <v>31.085000000000001</v>
      </c>
      <c r="H1511" s="84" t="s">
        <v>86</v>
      </c>
      <c r="I1511" s="75"/>
    </row>
    <row r="1512" spans="1:9" s="76" customFormat="1" ht="12" hidden="1" customHeight="1">
      <c r="A1512" s="8" t="str">
        <f>INDEX(master1!$A$10:$A$24,MATCH('KSB1 - Postings'!E1512,master1!$C$10:$C$24,0))</f>
        <v>MAINTE</v>
      </c>
      <c r="B1512" s="9" t="str">
        <f>VLOOKUP(E1512,master1!$C$9:$E$24,3,0)</f>
        <v>Joaquin P</v>
      </c>
      <c r="C1512" s="8" t="str">
        <f>VLOOKUP(F1512,master2!$B$1:$C$24,2,0)</f>
        <v>SPARE PARTS</v>
      </c>
      <c r="D1512" s="75">
        <v>2</v>
      </c>
      <c r="E1512" s="74" t="s">
        <v>54</v>
      </c>
      <c r="F1512" s="85" t="s">
        <v>136</v>
      </c>
      <c r="G1512" s="106">
        <v>11.185</v>
      </c>
      <c r="H1512" s="84" t="s">
        <v>86</v>
      </c>
      <c r="I1512" s="75"/>
    </row>
    <row r="1513" spans="1:9" s="76" customFormat="1" ht="12" hidden="1" customHeight="1">
      <c r="A1513" s="8" t="str">
        <f>INDEX(master1!$A$10:$A$24,MATCH('KSB1 - Postings'!E1513,master1!$C$10:$C$24,0))</f>
        <v>MAINTE</v>
      </c>
      <c r="B1513" s="9" t="str">
        <f>VLOOKUP(E1513,master1!$C$9:$E$24,3,0)</f>
        <v>Joaquin P</v>
      </c>
      <c r="C1513" s="8" t="str">
        <f>VLOOKUP(F1513,master2!$B$1:$C$24,2,0)</f>
        <v>SPARE PARTS</v>
      </c>
      <c r="D1513" s="75">
        <v>2</v>
      </c>
      <c r="E1513" s="74" t="s">
        <v>54</v>
      </c>
      <c r="F1513" s="85" t="s">
        <v>136</v>
      </c>
      <c r="G1513" s="106">
        <v>16.105</v>
      </c>
      <c r="H1513" s="84" t="s">
        <v>86</v>
      </c>
      <c r="I1513" s="75"/>
    </row>
    <row r="1514" spans="1:9" s="76" customFormat="1" ht="12" hidden="1" customHeight="1">
      <c r="A1514" s="8" t="str">
        <f>INDEX(master1!$A$10:$A$24,MATCH('KSB1 - Postings'!E1514,master1!$C$10:$C$24,0))</f>
        <v>MAINTE</v>
      </c>
      <c r="B1514" s="9" t="str">
        <f>VLOOKUP(E1514,master1!$C$9:$E$24,3,0)</f>
        <v>Joaquin P</v>
      </c>
      <c r="C1514" s="8" t="str">
        <f>VLOOKUP(F1514,master2!$B$1:$C$24,2,0)</f>
        <v>SPARE PARTS</v>
      </c>
      <c r="D1514" s="75">
        <v>2</v>
      </c>
      <c r="E1514" s="74" t="s">
        <v>56</v>
      </c>
      <c r="F1514" s="85" t="s">
        <v>136</v>
      </c>
      <c r="G1514" s="106">
        <v>638.78</v>
      </c>
      <c r="H1514" s="84" t="s">
        <v>86</v>
      </c>
      <c r="I1514" s="75"/>
    </row>
    <row r="1515" spans="1:9" s="76" customFormat="1" ht="12" hidden="1" customHeight="1">
      <c r="A1515" s="8" t="str">
        <f>INDEX(master1!$A$10:$A$24,MATCH('KSB1 - Postings'!E1515,master1!$C$10:$C$24,0))</f>
        <v>MAINTE</v>
      </c>
      <c r="B1515" s="9" t="str">
        <f>VLOOKUP(E1515,master1!$C$9:$E$24,3,0)</f>
        <v>Joaquin P</v>
      </c>
      <c r="C1515" s="8" t="str">
        <f>VLOOKUP(F1515,master2!$B$1:$C$24,2,0)</f>
        <v>SPARE PARTS</v>
      </c>
      <c r="D1515" s="75">
        <v>2</v>
      </c>
      <c r="E1515" s="74" t="s">
        <v>56</v>
      </c>
      <c r="F1515" s="85" t="s">
        <v>136</v>
      </c>
      <c r="G1515" s="106">
        <v>60.61</v>
      </c>
      <c r="H1515" s="84" t="s">
        <v>86</v>
      </c>
      <c r="I1515" s="75"/>
    </row>
    <row r="1516" spans="1:9" s="76" customFormat="1" ht="12" hidden="1" customHeight="1">
      <c r="A1516" s="8" t="str">
        <f>INDEX(master1!$A$10:$A$24,MATCH('KSB1 - Postings'!E1516,master1!$C$10:$C$24,0))</f>
        <v>MAINTE</v>
      </c>
      <c r="B1516" s="9" t="str">
        <f>VLOOKUP(E1516,master1!$C$9:$E$24,3,0)</f>
        <v>Joaquin P</v>
      </c>
      <c r="C1516" s="8" t="str">
        <f>VLOOKUP(F1516,master2!$B$1:$C$24,2,0)</f>
        <v>SPARE PARTS</v>
      </c>
      <c r="D1516" s="75">
        <v>2</v>
      </c>
      <c r="E1516" s="74" t="s">
        <v>56</v>
      </c>
      <c r="F1516" s="85" t="s">
        <v>136</v>
      </c>
      <c r="G1516" s="106">
        <v>137.61500000000001</v>
      </c>
      <c r="H1516" s="84" t="s">
        <v>86</v>
      </c>
      <c r="I1516" s="75"/>
    </row>
    <row r="1517" spans="1:9" s="76" customFormat="1" ht="12" hidden="1" customHeight="1">
      <c r="A1517" s="8" t="str">
        <f>INDEX(master1!$A$10:$A$24,MATCH('KSB1 - Postings'!E1517,master1!$C$10:$C$24,0))</f>
        <v>MAINTE</v>
      </c>
      <c r="B1517" s="9" t="str">
        <f>VLOOKUP(E1517,master1!$C$9:$E$24,3,0)</f>
        <v>Joaquin P</v>
      </c>
      <c r="C1517" s="8" t="str">
        <f>VLOOKUP(F1517,master2!$B$1:$C$24,2,0)</f>
        <v>REP &amp; MAINTENANCE SERVICES</v>
      </c>
      <c r="D1517" s="75">
        <v>2</v>
      </c>
      <c r="E1517" s="74" t="s">
        <v>56</v>
      </c>
      <c r="F1517" s="85" t="s">
        <v>143</v>
      </c>
      <c r="G1517" s="106">
        <v>2213.5</v>
      </c>
      <c r="H1517" s="84" t="s">
        <v>86</v>
      </c>
      <c r="I1517" s="75"/>
    </row>
    <row r="1518" spans="1:9" s="76" customFormat="1" ht="12" hidden="1" customHeight="1">
      <c r="A1518" s="8" t="str">
        <f>INDEX(master1!$A$10:$A$24,MATCH('KSB1 - Postings'!E1518,master1!$C$10:$C$24,0))</f>
        <v>MAINTE</v>
      </c>
      <c r="B1518" s="9" t="str">
        <f>VLOOKUP(E1518,master1!$C$9:$E$24,3,0)</f>
        <v>Joaquin P</v>
      </c>
      <c r="C1518" s="8" t="str">
        <f>VLOOKUP(F1518,master2!$B$1:$C$24,2,0)</f>
        <v>SPARE PARTS</v>
      </c>
      <c r="D1518" s="75">
        <v>2</v>
      </c>
      <c r="E1518" s="74" t="s">
        <v>56</v>
      </c>
      <c r="F1518" s="85" t="s">
        <v>136</v>
      </c>
      <c r="G1518" s="106">
        <v>351</v>
      </c>
      <c r="H1518" s="84" t="s">
        <v>86</v>
      </c>
      <c r="I1518" s="75"/>
    </row>
    <row r="1519" spans="1:9" s="76" customFormat="1" ht="12" hidden="1" customHeight="1">
      <c r="A1519" s="8" t="str">
        <f>INDEX(master1!$A$10:$A$24,MATCH('KSB1 - Postings'!E1519,master1!$C$10:$C$24,0))</f>
        <v>PRODUCTION</v>
      </c>
      <c r="B1519" s="9" t="str">
        <f>VLOOKUP(E1519,master1!$C$9:$E$24,3,0)</f>
        <v>Morgan F</v>
      </c>
      <c r="C1519" s="8" t="str">
        <f>VLOOKUP(F1519,master2!$B$1:$C$24,2,0)</f>
        <v>STATIONERY</v>
      </c>
      <c r="D1519" s="75">
        <v>2</v>
      </c>
      <c r="E1519" s="74" t="s">
        <v>51</v>
      </c>
      <c r="F1519" s="85" t="s">
        <v>146</v>
      </c>
      <c r="G1519" s="106">
        <v>470.53500000000003</v>
      </c>
      <c r="H1519" s="84" t="s">
        <v>86</v>
      </c>
      <c r="I1519" s="75"/>
    </row>
    <row r="1520" spans="1:9" s="76" customFormat="1" ht="12" hidden="1" customHeight="1">
      <c r="A1520" s="8" t="str">
        <f>INDEX(master1!$A$10:$A$24,MATCH('KSB1 - Postings'!E1520,master1!$C$10:$C$24,0))</f>
        <v>HR</v>
      </c>
      <c r="B1520" s="9" t="str">
        <f>VLOOKUP(E1520,master1!$C$9:$E$24,3,0)</f>
        <v>Paula E</v>
      </c>
      <c r="C1520" s="8" t="str">
        <f>VLOOKUP(F1520,master2!$B$1:$C$24,2,0)</f>
        <v>PROTECTION EQUIPMENT</v>
      </c>
      <c r="D1520" s="75">
        <v>2</v>
      </c>
      <c r="E1520" s="74" t="s">
        <v>74</v>
      </c>
      <c r="F1520" s="85" t="s">
        <v>135</v>
      </c>
      <c r="G1520" s="106">
        <v>337.84500000000003</v>
      </c>
      <c r="H1520" s="84" t="s">
        <v>86</v>
      </c>
      <c r="I1520" s="75"/>
    </row>
    <row r="1521" spans="1:9" s="76" customFormat="1" ht="12" hidden="1" customHeight="1">
      <c r="A1521" s="8" t="str">
        <f>INDEX(master1!$A$10:$A$24,MATCH('KSB1 - Postings'!E1521,master1!$C$10:$C$24,0))</f>
        <v>MAINTE</v>
      </c>
      <c r="B1521" s="9" t="str">
        <f>VLOOKUP(E1521,master1!$C$9:$E$24,3,0)</f>
        <v>Joaquin P</v>
      </c>
      <c r="C1521" s="8" t="str">
        <f>VLOOKUP(F1521,master2!$B$1:$C$24,2,0)</f>
        <v>SPARE PARTS</v>
      </c>
      <c r="D1521" s="75">
        <v>2</v>
      </c>
      <c r="E1521" s="74" t="s">
        <v>55</v>
      </c>
      <c r="F1521" s="85" t="s">
        <v>136</v>
      </c>
      <c r="G1521" s="106">
        <v>25.625</v>
      </c>
      <c r="H1521" s="84" t="s">
        <v>86</v>
      </c>
      <c r="I1521" s="75"/>
    </row>
    <row r="1522" spans="1:9" s="76" customFormat="1" ht="12" hidden="1" customHeight="1">
      <c r="A1522" s="8" t="str">
        <f>INDEX(master1!$A$10:$A$24,MATCH('KSB1 - Postings'!E1522,master1!$C$10:$C$24,0))</f>
        <v>MAINTE</v>
      </c>
      <c r="B1522" s="9" t="str">
        <f>VLOOKUP(E1522,master1!$C$9:$E$24,3,0)</f>
        <v>Joaquin P</v>
      </c>
      <c r="C1522" s="8" t="str">
        <f>VLOOKUP(F1522,master2!$B$1:$C$24,2,0)</f>
        <v>SPARE PARTS</v>
      </c>
      <c r="D1522" s="75">
        <v>2</v>
      </c>
      <c r="E1522" s="74" t="s">
        <v>55</v>
      </c>
      <c r="F1522" s="85" t="s">
        <v>136</v>
      </c>
      <c r="G1522" s="106">
        <v>70.2</v>
      </c>
      <c r="H1522" s="84" t="s">
        <v>86</v>
      </c>
      <c r="I1522" s="75"/>
    </row>
    <row r="1523" spans="1:9" s="76" customFormat="1" ht="12" hidden="1" customHeight="1">
      <c r="A1523" s="8" t="str">
        <f>INDEX(master1!$A$10:$A$24,MATCH('KSB1 - Postings'!E1523,master1!$C$10:$C$24,0))</f>
        <v>MAINTE</v>
      </c>
      <c r="B1523" s="9" t="str">
        <f>VLOOKUP(E1523,master1!$C$9:$E$24,3,0)</f>
        <v>Joaquin P</v>
      </c>
      <c r="C1523" s="8" t="str">
        <f>VLOOKUP(F1523,master2!$B$1:$C$24,2,0)</f>
        <v>SPARE PARTS</v>
      </c>
      <c r="D1523" s="75">
        <v>2</v>
      </c>
      <c r="E1523" s="74" t="s">
        <v>55</v>
      </c>
      <c r="F1523" s="85" t="s">
        <v>136</v>
      </c>
      <c r="G1523" s="106">
        <v>22.164999999999999</v>
      </c>
      <c r="H1523" s="84" t="s">
        <v>86</v>
      </c>
      <c r="I1523" s="75"/>
    </row>
    <row r="1524" spans="1:9" s="76" customFormat="1" ht="12" hidden="1" customHeight="1">
      <c r="A1524" s="8" t="str">
        <f>INDEX(master1!$A$10:$A$24,MATCH('KSB1 - Postings'!E1524,master1!$C$10:$C$24,0))</f>
        <v>MAINTE</v>
      </c>
      <c r="B1524" s="9" t="str">
        <f>VLOOKUP(E1524,master1!$C$9:$E$24,3,0)</f>
        <v>Joaquin P</v>
      </c>
      <c r="C1524" s="8" t="str">
        <f>VLOOKUP(F1524,master2!$B$1:$C$24,2,0)</f>
        <v>SPARE PARTS</v>
      </c>
      <c r="D1524" s="75">
        <v>2</v>
      </c>
      <c r="E1524" s="74" t="s">
        <v>55</v>
      </c>
      <c r="F1524" s="85" t="s">
        <v>136</v>
      </c>
      <c r="G1524" s="106">
        <v>24.5</v>
      </c>
      <c r="H1524" s="84" t="s">
        <v>86</v>
      </c>
      <c r="I1524" s="75"/>
    </row>
    <row r="1525" spans="1:9" s="76" customFormat="1" ht="12" hidden="1" customHeight="1">
      <c r="A1525" s="8" t="str">
        <f>INDEX(master1!$A$10:$A$24,MATCH('KSB1 - Postings'!E1525,master1!$C$10:$C$24,0))</f>
        <v>HR</v>
      </c>
      <c r="B1525" s="9" t="str">
        <f>VLOOKUP(E1525,master1!$C$9:$E$24,3,0)</f>
        <v>Paula E</v>
      </c>
      <c r="C1525" s="8" t="str">
        <f>VLOOKUP(F1525,master2!$B$1:$C$24,2,0)</f>
        <v>RENT EXPENSES</v>
      </c>
      <c r="D1525" s="75">
        <v>2</v>
      </c>
      <c r="E1525" s="74" t="s">
        <v>74</v>
      </c>
      <c r="F1525" s="85" t="s">
        <v>142</v>
      </c>
      <c r="G1525" s="106">
        <v>2150</v>
      </c>
      <c r="H1525" s="84" t="s">
        <v>86</v>
      </c>
      <c r="I1525" s="75"/>
    </row>
    <row r="1526" spans="1:9" s="76" customFormat="1" ht="12" hidden="1" customHeight="1">
      <c r="A1526" s="8" t="str">
        <f>INDEX(master1!$A$10:$A$24,MATCH('KSB1 - Postings'!E1526,master1!$C$10:$C$24,0))</f>
        <v>HR</v>
      </c>
      <c r="B1526" s="9" t="str">
        <f>VLOOKUP(E1526,master1!$C$9:$E$24,3,0)</f>
        <v>Paula E</v>
      </c>
      <c r="C1526" s="8" t="str">
        <f>VLOOKUP(F1526,master2!$B$1:$C$24,2,0)</f>
        <v>RECRUITMENT EXPENSES</v>
      </c>
      <c r="D1526" s="75">
        <v>2</v>
      </c>
      <c r="E1526" s="74" t="s">
        <v>74</v>
      </c>
      <c r="F1526" s="85" t="s">
        <v>141</v>
      </c>
      <c r="G1526" s="106">
        <v>17280</v>
      </c>
      <c r="H1526" s="84" t="s">
        <v>86</v>
      </c>
      <c r="I1526" s="75"/>
    </row>
    <row r="1527" spans="1:9" s="76" customFormat="1" ht="12" hidden="1" customHeight="1">
      <c r="A1527" s="8" t="str">
        <f>INDEX(master1!$A$10:$A$24,MATCH('KSB1 - Postings'!E1527,master1!$C$10:$C$24,0))</f>
        <v>HR</v>
      </c>
      <c r="B1527" s="9" t="str">
        <f>VLOOKUP(E1527,master1!$C$9:$E$24,3,0)</f>
        <v>Paula E</v>
      </c>
      <c r="C1527" s="8" t="str">
        <f>VLOOKUP(F1527,master2!$B$1:$C$24,2,0)</f>
        <v>RECRUITMENT EXPENSES</v>
      </c>
      <c r="D1527" s="75">
        <v>2</v>
      </c>
      <c r="E1527" s="74" t="s">
        <v>74</v>
      </c>
      <c r="F1527" s="85" t="s">
        <v>141</v>
      </c>
      <c r="G1527" s="106">
        <v>14400</v>
      </c>
      <c r="H1527" s="84" t="s">
        <v>86</v>
      </c>
      <c r="I1527" s="75"/>
    </row>
    <row r="1528" spans="1:9" s="76" customFormat="1" ht="12" hidden="1" customHeight="1">
      <c r="A1528" s="8" t="str">
        <f>INDEX(master1!$A$10:$A$24,MATCH('KSB1 - Postings'!E1528,master1!$C$10:$C$24,0))</f>
        <v>QUALITY</v>
      </c>
      <c r="B1528" s="9" t="str">
        <f>VLOOKUP(E1528,master1!$C$9:$E$24,3,0)</f>
        <v>Jennifer A</v>
      </c>
      <c r="C1528" s="8" t="str">
        <f>VLOOKUP(F1528,master2!$B$1:$C$24,2,0)</f>
        <v>OTHER EXTERNAL SERVICES</v>
      </c>
      <c r="D1528" s="75">
        <v>2</v>
      </c>
      <c r="E1528" s="74" t="s">
        <v>73</v>
      </c>
      <c r="F1528" s="85" t="s">
        <v>138</v>
      </c>
      <c r="G1528" s="106">
        <v>557.5</v>
      </c>
      <c r="H1528" s="84" t="s">
        <v>86</v>
      </c>
      <c r="I1528" s="75"/>
    </row>
    <row r="1529" spans="1:9" s="76" customFormat="1" ht="12" hidden="1" customHeight="1">
      <c r="A1529" s="8" t="str">
        <f>INDEX(master1!$A$10:$A$24,MATCH('KSB1 - Postings'!E1529,master1!$C$10:$C$24,0))</f>
        <v>QUALITY</v>
      </c>
      <c r="B1529" s="9" t="str">
        <f>VLOOKUP(E1529,master1!$C$9:$E$24,3,0)</f>
        <v>Jennifer A</v>
      </c>
      <c r="C1529" s="8" t="str">
        <f>VLOOKUP(F1529,master2!$B$1:$C$24,2,0)</f>
        <v>OTHER EXTERNAL SERVICES</v>
      </c>
      <c r="D1529" s="75">
        <v>2</v>
      </c>
      <c r="E1529" s="74" t="s">
        <v>73</v>
      </c>
      <c r="F1529" s="85" t="s">
        <v>138</v>
      </c>
      <c r="G1529" s="106">
        <v>160</v>
      </c>
      <c r="H1529" s="84" t="s">
        <v>86</v>
      </c>
      <c r="I1529" s="75"/>
    </row>
    <row r="1530" spans="1:9" s="76" customFormat="1" ht="12" hidden="1" customHeight="1">
      <c r="A1530" s="8" t="str">
        <f>INDEX(master1!$A$10:$A$24,MATCH('KSB1 - Postings'!E1530,master1!$C$10:$C$24,0))</f>
        <v>QUALITY</v>
      </c>
      <c r="B1530" s="9" t="str">
        <f>VLOOKUP(E1530,master1!$C$9:$E$24,3,0)</f>
        <v>Jennifer A</v>
      </c>
      <c r="C1530" s="8" t="str">
        <f>VLOOKUP(F1530,master2!$B$1:$C$24,2,0)</f>
        <v>OTHER EXTERNAL SERVICES</v>
      </c>
      <c r="D1530" s="75">
        <v>2</v>
      </c>
      <c r="E1530" s="74" t="s">
        <v>73</v>
      </c>
      <c r="F1530" s="85" t="s">
        <v>138</v>
      </c>
      <c r="G1530" s="106">
        <v>255</v>
      </c>
      <c r="H1530" s="84" t="s">
        <v>86</v>
      </c>
      <c r="I1530" s="75"/>
    </row>
    <row r="1531" spans="1:9" s="76" customFormat="1" ht="12" hidden="1" customHeight="1">
      <c r="A1531" s="8" t="str">
        <f>INDEX(master1!$A$10:$A$24,MATCH('KSB1 - Postings'!E1531,master1!$C$10:$C$24,0))</f>
        <v>QUALITY</v>
      </c>
      <c r="B1531" s="9" t="str">
        <f>VLOOKUP(E1531,master1!$C$9:$E$24,3,0)</f>
        <v>Jennifer A</v>
      </c>
      <c r="C1531" s="8" t="str">
        <f>VLOOKUP(F1531,master2!$B$1:$C$24,2,0)</f>
        <v>OTHER EXTERNAL SERVICES</v>
      </c>
      <c r="D1531" s="75">
        <v>2</v>
      </c>
      <c r="E1531" s="74" t="s">
        <v>73</v>
      </c>
      <c r="F1531" s="85" t="s">
        <v>138</v>
      </c>
      <c r="G1531" s="106">
        <v>310</v>
      </c>
      <c r="H1531" s="84" t="s">
        <v>86</v>
      </c>
      <c r="I1531" s="75"/>
    </row>
    <row r="1532" spans="1:9" s="76" customFormat="1" ht="12" hidden="1" customHeight="1">
      <c r="A1532" s="8" t="str">
        <f>INDEX(master1!$A$10:$A$24,MATCH('KSB1 - Postings'!E1532,master1!$C$10:$C$24,0))</f>
        <v>HR</v>
      </c>
      <c r="B1532" s="9" t="str">
        <f>VLOOKUP(E1532,master1!$C$9:$E$24,3,0)</f>
        <v>Paula E</v>
      </c>
      <c r="C1532" s="8" t="str">
        <f>VLOOKUP(F1532,master2!$B$1:$C$24,2,0)</f>
        <v>TRAVEL EXPENSES</v>
      </c>
      <c r="D1532" s="75">
        <v>2</v>
      </c>
      <c r="E1532" s="74" t="s">
        <v>74</v>
      </c>
      <c r="F1532" s="85" t="s">
        <v>147</v>
      </c>
      <c r="G1532" s="106">
        <v>1284.4949999999999</v>
      </c>
      <c r="H1532" s="84" t="s">
        <v>86</v>
      </c>
      <c r="I1532" s="75"/>
    </row>
    <row r="1533" spans="1:9" s="76" customFormat="1" ht="12" hidden="1" customHeight="1">
      <c r="A1533" s="8" t="str">
        <f>INDEX(master1!$A$10:$A$24,MATCH('KSB1 - Postings'!E1533,master1!$C$10:$C$24,0))</f>
        <v>QUALITY</v>
      </c>
      <c r="B1533" s="9" t="str">
        <f>VLOOKUP(E1533,master1!$C$9:$E$24,3,0)</f>
        <v>Jennifer A</v>
      </c>
      <c r="C1533" s="8" t="str">
        <f>VLOOKUP(F1533,master2!$B$1:$C$24,2,0)</f>
        <v>OTHER EXTERNAL SERVICES</v>
      </c>
      <c r="D1533" s="75">
        <v>2</v>
      </c>
      <c r="E1533" s="74" t="s">
        <v>72</v>
      </c>
      <c r="F1533" s="85" t="s">
        <v>138</v>
      </c>
      <c r="G1533" s="106">
        <v>510.51499999999999</v>
      </c>
      <c r="H1533" s="84" t="s">
        <v>86</v>
      </c>
      <c r="I1533" s="75"/>
    </row>
    <row r="1534" spans="1:9" s="76" customFormat="1" ht="12" hidden="1" customHeight="1">
      <c r="A1534" s="8" t="str">
        <f>INDEX(master1!$A$10:$A$24,MATCH('KSB1 - Postings'!E1534,master1!$C$10:$C$24,0))</f>
        <v>QUALITY</v>
      </c>
      <c r="B1534" s="9" t="str">
        <f>VLOOKUP(E1534,master1!$C$9:$E$24,3,0)</f>
        <v>Jennifer A</v>
      </c>
      <c r="C1534" s="8" t="str">
        <f>VLOOKUP(F1534,master2!$B$1:$C$24,2,0)</f>
        <v>OTHER EXTERNAL SERVICES</v>
      </c>
      <c r="D1534" s="75">
        <v>2</v>
      </c>
      <c r="E1534" s="74" t="s">
        <v>72</v>
      </c>
      <c r="F1534" s="85" t="s">
        <v>138</v>
      </c>
      <c r="G1534" s="106">
        <v>346.08499999999998</v>
      </c>
      <c r="H1534" s="84" t="s">
        <v>86</v>
      </c>
      <c r="I1534" s="75"/>
    </row>
    <row r="1535" spans="1:9" s="76" customFormat="1" ht="12" hidden="1" customHeight="1">
      <c r="A1535" s="8" t="str">
        <f>INDEX(master1!$A$10:$A$24,MATCH('KSB1 - Postings'!E1535,master1!$C$10:$C$24,0))</f>
        <v>QUALITY</v>
      </c>
      <c r="B1535" s="9" t="str">
        <f>VLOOKUP(E1535,master1!$C$9:$E$24,3,0)</f>
        <v>Jennifer A</v>
      </c>
      <c r="C1535" s="8" t="str">
        <f>VLOOKUP(F1535,master2!$B$1:$C$24,2,0)</f>
        <v>OTHER EXTERNAL SERVICES</v>
      </c>
      <c r="D1535" s="75">
        <v>2</v>
      </c>
      <c r="E1535" s="74" t="s">
        <v>72</v>
      </c>
      <c r="F1535" s="85" t="s">
        <v>138</v>
      </c>
      <c r="G1535" s="106">
        <v>469.23</v>
      </c>
      <c r="H1535" s="84" t="s">
        <v>86</v>
      </c>
      <c r="I1535" s="75"/>
    </row>
    <row r="1536" spans="1:9" s="76" customFormat="1" ht="12" hidden="1" customHeight="1">
      <c r="A1536" s="8" t="str">
        <f>INDEX(master1!$A$10:$A$24,MATCH('KSB1 - Postings'!E1536,master1!$C$10:$C$24,0))</f>
        <v>QUALITY</v>
      </c>
      <c r="B1536" s="9" t="str">
        <f>VLOOKUP(E1536,master1!$C$9:$E$24,3,0)</f>
        <v>Jennifer A</v>
      </c>
      <c r="C1536" s="8" t="str">
        <f>VLOOKUP(F1536,master2!$B$1:$C$24,2,0)</f>
        <v>OTHER EXTERNAL SERVICES</v>
      </c>
      <c r="D1536" s="75">
        <v>2</v>
      </c>
      <c r="E1536" s="74" t="s">
        <v>72</v>
      </c>
      <c r="F1536" s="85" t="s">
        <v>138</v>
      </c>
      <c r="G1536" s="106">
        <v>305.87</v>
      </c>
      <c r="H1536" s="84" t="s">
        <v>86</v>
      </c>
      <c r="I1536" s="75"/>
    </row>
    <row r="1537" spans="1:9" s="76" customFormat="1" ht="12" hidden="1" customHeight="1">
      <c r="A1537" s="8" t="str">
        <f>INDEX(master1!$A$10:$A$24,MATCH('KSB1 - Postings'!E1537,master1!$C$10:$C$24,0))</f>
        <v>QUALITY</v>
      </c>
      <c r="B1537" s="9" t="str">
        <f>VLOOKUP(E1537,master1!$C$9:$E$24,3,0)</f>
        <v>Jennifer A</v>
      </c>
      <c r="C1537" s="8" t="str">
        <f>VLOOKUP(F1537,master2!$B$1:$C$24,2,0)</f>
        <v>OTHER EXTERNAL SERVICES</v>
      </c>
      <c r="D1537" s="75">
        <v>2</v>
      </c>
      <c r="E1537" s="74" t="s">
        <v>72</v>
      </c>
      <c r="F1537" s="85" t="s">
        <v>138</v>
      </c>
      <c r="G1537" s="106">
        <v>270</v>
      </c>
      <c r="H1537" s="84" t="s">
        <v>86</v>
      </c>
      <c r="I1537" s="75"/>
    </row>
    <row r="1538" spans="1:9" s="76" customFormat="1" ht="12" hidden="1" customHeight="1">
      <c r="A1538" s="8" t="str">
        <f>INDEX(master1!$A$10:$A$24,MATCH('KSB1 - Postings'!E1538,master1!$C$10:$C$24,0))</f>
        <v>LOGISTICS</v>
      </c>
      <c r="B1538" s="9" t="str">
        <f>VLOOKUP(E1538,master1!$C$9:$E$24,3,0)</f>
        <v>María L</v>
      </c>
      <c r="C1538" s="8" t="str">
        <f>VLOOKUP(F1538,master2!$B$1:$C$24,2,0)</f>
        <v>STATIONERY</v>
      </c>
      <c r="D1538" s="75">
        <v>2</v>
      </c>
      <c r="E1538" s="74" t="s">
        <v>69</v>
      </c>
      <c r="F1538" s="85" t="s">
        <v>146</v>
      </c>
      <c r="G1538" s="106">
        <v>146.32499999999999</v>
      </c>
      <c r="H1538" s="84" t="s">
        <v>86</v>
      </c>
      <c r="I1538" s="75"/>
    </row>
    <row r="1539" spans="1:9" s="76" customFormat="1" ht="12" hidden="1" customHeight="1">
      <c r="A1539" s="8" t="str">
        <f>INDEX(master1!$A$10:$A$24,MATCH('KSB1 - Postings'!E1539,master1!$C$10:$C$24,0))</f>
        <v>LOGISTICS</v>
      </c>
      <c r="B1539" s="9" t="str">
        <f>VLOOKUP(E1539,master1!$C$9:$E$24,3,0)</f>
        <v>María L</v>
      </c>
      <c r="C1539" s="8" t="str">
        <f>VLOOKUP(F1539,master2!$B$1:$C$24,2,0)</f>
        <v>STATIONERY</v>
      </c>
      <c r="D1539" s="75">
        <v>2</v>
      </c>
      <c r="E1539" s="74" t="s">
        <v>69</v>
      </c>
      <c r="F1539" s="85" t="s">
        <v>146</v>
      </c>
      <c r="G1539" s="106">
        <v>28.41</v>
      </c>
      <c r="H1539" s="84" t="s">
        <v>86</v>
      </c>
      <c r="I1539" s="75"/>
    </row>
    <row r="1540" spans="1:9" s="76" customFormat="1" ht="12" hidden="1" customHeight="1">
      <c r="A1540" s="8" t="str">
        <f>INDEX(master1!$A$10:$A$24,MATCH('KSB1 - Postings'!E1540,master1!$C$10:$C$24,0))</f>
        <v>LOGISTICS</v>
      </c>
      <c r="B1540" s="9" t="str">
        <f>VLOOKUP(E1540,master1!$C$9:$E$24,3,0)</f>
        <v>María L</v>
      </c>
      <c r="C1540" s="8" t="str">
        <f>VLOOKUP(F1540,master2!$B$1:$C$24,2,0)</f>
        <v>STATIONERY</v>
      </c>
      <c r="D1540" s="75">
        <v>2</v>
      </c>
      <c r="E1540" s="74" t="s">
        <v>69</v>
      </c>
      <c r="F1540" s="85" t="s">
        <v>146</v>
      </c>
      <c r="G1540" s="106">
        <v>210.5</v>
      </c>
      <c r="H1540" s="84" t="s">
        <v>86</v>
      </c>
      <c r="I1540" s="75"/>
    </row>
    <row r="1541" spans="1:9" s="76" customFormat="1" ht="12" hidden="1" customHeight="1">
      <c r="A1541" s="8" t="str">
        <f>INDEX(master1!$A$10:$A$24,MATCH('KSB1 - Postings'!E1541,master1!$C$10:$C$24,0))</f>
        <v>LOGISTICS</v>
      </c>
      <c r="B1541" s="9" t="str">
        <f>VLOOKUP(E1541,master1!$C$9:$E$24,3,0)</f>
        <v>María L</v>
      </c>
      <c r="C1541" s="8" t="str">
        <f>VLOOKUP(F1541,master2!$B$1:$C$24,2,0)</f>
        <v>STATIONERY</v>
      </c>
      <c r="D1541" s="75">
        <v>2</v>
      </c>
      <c r="E1541" s="74" t="s">
        <v>69</v>
      </c>
      <c r="F1541" s="85" t="s">
        <v>146</v>
      </c>
      <c r="G1541" s="106">
        <v>470.16</v>
      </c>
      <c r="H1541" s="84" t="s">
        <v>86</v>
      </c>
      <c r="I1541" s="75"/>
    </row>
    <row r="1542" spans="1:9" s="76" customFormat="1" ht="12" hidden="1" customHeight="1">
      <c r="A1542" s="8" t="str">
        <f>INDEX(master1!$A$10:$A$24,MATCH('KSB1 - Postings'!E1542,master1!$C$10:$C$24,0))</f>
        <v>LOGISTICS</v>
      </c>
      <c r="B1542" s="9" t="str">
        <f>VLOOKUP(E1542,master1!$C$9:$E$24,3,0)</f>
        <v>María L</v>
      </c>
      <c r="C1542" s="8" t="str">
        <f>VLOOKUP(F1542,master2!$B$1:$C$24,2,0)</f>
        <v>FREIGHT</v>
      </c>
      <c r="D1542" s="75">
        <v>2</v>
      </c>
      <c r="E1542" s="74" t="s">
        <v>69</v>
      </c>
      <c r="F1542" s="85" t="s">
        <v>132</v>
      </c>
      <c r="G1542" s="106">
        <v>220.85</v>
      </c>
      <c r="H1542" s="84" t="s">
        <v>86</v>
      </c>
      <c r="I1542" s="75"/>
    </row>
    <row r="1543" spans="1:9" s="76" customFormat="1" ht="12" hidden="1" customHeight="1">
      <c r="A1543" s="8" t="str">
        <f>INDEX(master1!$A$10:$A$24,MATCH('KSB1 - Postings'!E1543,master1!$C$10:$C$24,0))</f>
        <v>LOGISTICS</v>
      </c>
      <c r="B1543" s="9" t="str">
        <f>VLOOKUP(E1543,master1!$C$9:$E$24,3,0)</f>
        <v>María L</v>
      </c>
      <c r="C1543" s="8" t="str">
        <f>VLOOKUP(F1543,master2!$B$1:$C$24,2,0)</f>
        <v>FREIGHT</v>
      </c>
      <c r="D1543" s="75">
        <v>2</v>
      </c>
      <c r="E1543" s="74" t="s">
        <v>68</v>
      </c>
      <c r="F1543" s="85" t="s">
        <v>132</v>
      </c>
      <c r="G1543" s="106">
        <v>4994.5649999999996</v>
      </c>
      <c r="H1543" s="84" t="s">
        <v>86</v>
      </c>
      <c r="I1543" s="75"/>
    </row>
    <row r="1544" spans="1:9" s="76" customFormat="1" ht="12" hidden="1" customHeight="1">
      <c r="A1544" s="8" t="str">
        <f>INDEX(master1!$A$10:$A$24,MATCH('KSB1 - Postings'!E1544,master1!$C$10:$C$24,0))</f>
        <v>LOGISTICS</v>
      </c>
      <c r="B1544" s="9" t="str">
        <f>VLOOKUP(E1544,master1!$C$9:$E$24,3,0)</f>
        <v>María L</v>
      </c>
      <c r="C1544" s="8" t="str">
        <f>VLOOKUP(F1544,master2!$B$1:$C$24,2,0)</f>
        <v>FREIGHT</v>
      </c>
      <c r="D1544" s="75">
        <v>2</v>
      </c>
      <c r="E1544" s="74" t="s">
        <v>68</v>
      </c>
      <c r="F1544" s="85" t="s">
        <v>132</v>
      </c>
      <c r="G1544" s="106">
        <v>1976.25</v>
      </c>
      <c r="H1544" s="84" t="s">
        <v>86</v>
      </c>
      <c r="I1544" s="75"/>
    </row>
    <row r="1545" spans="1:9" s="76" customFormat="1" ht="12" hidden="1" customHeight="1">
      <c r="A1545" s="8" t="str">
        <f>INDEX(master1!$A$10:$A$24,MATCH('KSB1 - Postings'!E1545,master1!$C$10:$C$24,0))</f>
        <v>LOGISTICS</v>
      </c>
      <c r="B1545" s="9" t="str">
        <f>VLOOKUP(E1545,master1!$C$9:$E$24,3,0)</f>
        <v>María L</v>
      </c>
      <c r="C1545" s="8" t="str">
        <f>VLOOKUP(F1545,master2!$B$1:$C$24,2,0)</f>
        <v>FREIGHT</v>
      </c>
      <c r="D1545" s="75">
        <v>2</v>
      </c>
      <c r="E1545" s="74" t="s">
        <v>68</v>
      </c>
      <c r="F1545" s="85" t="s">
        <v>132</v>
      </c>
      <c r="G1545" s="106">
        <v>313.76499999999999</v>
      </c>
      <c r="H1545" s="84" t="s">
        <v>86</v>
      </c>
      <c r="I1545" s="75"/>
    </row>
    <row r="1546" spans="1:9" s="76" customFormat="1" ht="12" hidden="1" customHeight="1">
      <c r="A1546" s="8" t="str">
        <f>INDEX(master1!$A$10:$A$24,MATCH('KSB1 - Postings'!E1546,master1!$C$10:$C$24,0))</f>
        <v>LOGISTICS</v>
      </c>
      <c r="B1546" s="9" t="str">
        <f>VLOOKUP(E1546,master1!$C$9:$E$24,3,0)</f>
        <v>María L</v>
      </c>
      <c r="C1546" s="8" t="str">
        <f>VLOOKUP(F1546,master2!$B$1:$C$24,2,0)</f>
        <v>FREIGHT</v>
      </c>
      <c r="D1546" s="75">
        <v>2</v>
      </c>
      <c r="E1546" s="74" t="s">
        <v>68</v>
      </c>
      <c r="F1546" s="85" t="s">
        <v>132</v>
      </c>
      <c r="G1546" s="106">
        <v>2291.04</v>
      </c>
      <c r="H1546" s="84" t="s">
        <v>86</v>
      </c>
      <c r="I1546" s="75"/>
    </row>
    <row r="1547" spans="1:9" s="76" customFormat="1" ht="12" hidden="1" customHeight="1">
      <c r="A1547" s="8" t="str">
        <f>INDEX(master1!$A$10:$A$24,MATCH('KSB1 - Postings'!E1547,master1!$C$10:$C$24,0))</f>
        <v>LOGISTICS</v>
      </c>
      <c r="B1547" s="9" t="str">
        <f>VLOOKUP(E1547,master1!$C$9:$E$24,3,0)</f>
        <v>María L</v>
      </c>
      <c r="C1547" s="8" t="str">
        <f>VLOOKUP(F1547,master2!$B$1:$C$24,2,0)</f>
        <v>FREIGHT</v>
      </c>
      <c r="D1547" s="75">
        <v>2</v>
      </c>
      <c r="E1547" s="74" t="s">
        <v>68</v>
      </c>
      <c r="F1547" s="85" t="s">
        <v>132</v>
      </c>
      <c r="G1547" s="106">
        <v>31.895</v>
      </c>
      <c r="H1547" s="84" t="s">
        <v>86</v>
      </c>
      <c r="I1547" s="75"/>
    </row>
    <row r="1548" spans="1:9" s="76" customFormat="1" ht="12" hidden="1" customHeight="1">
      <c r="A1548" s="8" t="str">
        <f>INDEX(master1!$A$10:$A$24,MATCH('KSB1 - Postings'!E1548,master1!$C$10:$C$24,0))</f>
        <v>LOGISTICS</v>
      </c>
      <c r="B1548" s="9" t="str">
        <f>VLOOKUP(E1548,master1!$C$9:$E$24,3,0)</f>
        <v>María L</v>
      </c>
      <c r="C1548" s="8" t="str">
        <f>VLOOKUP(F1548,master2!$B$1:$C$24,2,0)</f>
        <v>FREIGHT</v>
      </c>
      <c r="D1548" s="75">
        <v>2</v>
      </c>
      <c r="E1548" s="74" t="s">
        <v>68</v>
      </c>
      <c r="F1548" s="85" t="s">
        <v>132</v>
      </c>
      <c r="G1548" s="106">
        <v>506.07</v>
      </c>
      <c r="H1548" s="84" t="s">
        <v>86</v>
      </c>
      <c r="I1548" s="75"/>
    </row>
    <row r="1549" spans="1:9" s="76" customFormat="1" ht="12" hidden="1" customHeight="1">
      <c r="A1549" s="8" t="str">
        <f>INDEX(master1!$A$10:$A$24,MATCH('KSB1 - Postings'!E1549,master1!$C$10:$C$24,0))</f>
        <v>LOGISTICS</v>
      </c>
      <c r="B1549" s="9" t="str">
        <f>VLOOKUP(E1549,master1!$C$9:$E$24,3,0)</f>
        <v>María L</v>
      </c>
      <c r="C1549" s="8" t="str">
        <f>VLOOKUP(F1549,master2!$B$1:$C$24,2,0)</f>
        <v>FREIGHT</v>
      </c>
      <c r="D1549" s="75">
        <v>2</v>
      </c>
      <c r="E1549" s="74" t="s">
        <v>68</v>
      </c>
      <c r="F1549" s="85" t="s">
        <v>133</v>
      </c>
      <c r="G1549" s="106">
        <v>10102.48</v>
      </c>
      <c r="H1549" s="84" t="s">
        <v>86</v>
      </c>
      <c r="I1549" s="75"/>
    </row>
    <row r="1550" spans="1:9" s="76" customFormat="1" ht="12" hidden="1" customHeight="1">
      <c r="A1550" s="8" t="str">
        <f>INDEX(master1!$A$10:$A$24,MATCH('KSB1 - Postings'!E1550,master1!$C$10:$C$24,0))</f>
        <v>LOGISTICS</v>
      </c>
      <c r="B1550" s="9" t="str">
        <f>VLOOKUP(E1550,master1!$C$9:$E$24,3,0)</f>
        <v>María L</v>
      </c>
      <c r="C1550" s="8" t="str">
        <f>VLOOKUP(F1550,master2!$B$1:$C$24,2,0)</f>
        <v>FREIGHT</v>
      </c>
      <c r="D1550" s="75">
        <v>2</v>
      </c>
      <c r="E1550" s="74" t="s">
        <v>68</v>
      </c>
      <c r="F1550" s="85" t="s">
        <v>133</v>
      </c>
      <c r="G1550" s="106">
        <v>7609.24</v>
      </c>
      <c r="H1550" s="84" t="s">
        <v>86</v>
      </c>
      <c r="I1550" s="75"/>
    </row>
    <row r="1551" spans="1:9" s="76" customFormat="1" ht="12" hidden="1" customHeight="1">
      <c r="A1551" s="8" t="str">
        <f>INDEX(master1!$A$10:$A$24,MATCH('KSB1 - Postings'!E1551,master1!$C$10:$C$24,0))</f>
        <v>LOGISTICS</v>
      </c>
      <c r="B1551" s="9" t="str">
        <f>VLOOKUP(E1551,master1!$C$9:$E$24,3,0)</f>
        <v>María L</v>
      </c>
      <c r="C1551" s="8" t="str">
        <f>VLOOKUP(F1551,master2!$B$1:$C$24,2,0)</f>
        <v>FREIGHT</v>
      </c>
      <c r="D1551" s="75">
        <v>2</v>
      </c>
      <c r="E1551" s="74" t="s">
        <v>68</v>
      </c>
      <c r="F1551" s="85" t="s">
        <v>133</v>
      </c>
      <c r="G1551" s="106">
        <v>6864.5050000000001</v>
      </c>
      <c r="H1551" s="84" t="s">
        <v>86</v>
      </c>
      <c r="I1551" s="75"/>
    </row>
    <row r="1552" spans="1:9" s="76" customFormat="1" ht="12" hidden="1" customHeight="1">
      <c r="A1552" s="8" t="str">
        <f>INDEX(master1!$A$10:$A$24,MATCH('KSB1 - Postings'!E1552,master1!$C$10:$C$24,0))</f>
        <v>LOGISTICS</v>
      </c>
      <c r="B1552" s="9" t="str">
        <f>VLOOKUP(E1552,master1!$C$9:$E$24,3,0)</f>
        <v>María L</v>
      </c>
      <c r="C1552" s="8" t="str">
        <f>VLOOKUP(F1552,master2!$B$1:$C$24,2,0)</f>
        <v>FREIGHT</v>
      </c>
      <c r="D1552" s="75">
        <v>2</v>
      </c>
      <c r="E1552" s="74" t="s">
        <v>68</v>
      </c>
      <c r="F1552" s="85" t="s">
        <v>133</v>
      </c>
      <c r="G1552" s="106">
        <v>10070.105</v>
      </c>
      <c r="H1552" s="84" t="s">
        <v>86</v>
      </c>
      <c r="I1552" s="75"/>
    </row>
    <row r="1553" spans="1:9" s="76" customFormat="1" ht="12" hidden="1" customHeight="1">
      <c r="A1553" s="8" t="str">
        <f>INDEX(master1!$A$10:$A$24,MATCH('KSB1 - Postings'!E1553,master1!$C$10:$C$24,0))</f>
        <v>LOGISTICS</v>
      </c>
      <c r="B1553" s="9" t="str">
        <f>VLOOKUP(E1553,master1!$C$9:$E$24,3,0)</f>
        <v>María L</v>
      </c>
      <c r="C1553" s="8" t="str">
        <f>VLOOKUP(F1553,master2!$B$1:$C$24,2,0)</f>
        <v>FREIGHT</v>
      </c>
      <c r="D1553" s="75">
        <v>2</v>
      </c>
      <c r="E1553" s="74" t="s">
        <v>68</v>
      </c>
      <c r="F1553" s="85" t="s">
        <v>133</v>
      </c>
      <c r="G1553" s="106">
        <v>4950</v>
      </c>
      <c r="H1553" s="84" t="s">
        <v>86</v>
      </c>
      <c r="I1553" s="75"/>
    </row>
    <row r="1554" spans="1:9" s="76" customFormat="1" ht="12" hidden="1" customHeight="1">
      <c r="A1554" s="8" t="str">
        <f>INDEX(master1!$A$10:$A$24,MATCH('KSB1 - Postings'!E1554,master1!$C$10:$C$24,0))</f>
        <v>LOGISTICS</v>
      </c>
      <c r="B1554" s="9" t="str">
        <f>VLOOKUP(E1554,master1!$C$9:$E$24,3,0)</f>
        <v>María L</v>
      </c>
      <c r="C1554" s="8" t="str">
        <f>VLOOKUP(F1554,master2!$B$1:$C$24,2,0)</f>
        <v>FREIGHT</v>
      </c>
      <c r="D1554" s="75">
        <v>2</v>
      </c>
      <c r="E1554" s="74" t="s">
        <v>68</v>
      </c>
      <c r="F1554" s="85" t="s">
        <v>133</v>
      </c>
      <c r="G1554" s="106">
        <v>21613.334999999999</v>
      </c>
      <c r="H1554" s="84" t="s">
        <v>86</v>
      </c>
      <c r="I1554" s="75"/>
    </row>
    <row r="1555" spans="1:9" s="76" customFormat="1" ht="12" hidden="1" customHeight="1">
      <c r="A1555" s="8" t="str">
        <f>INDEX(master1!$A$10:$A$24,MATCH('KSB1 - Postings'!E1555,master1!$C$10:$C$24,0))</f>
        <v>LOGISTICS</v>
      </c>
      <c r="B1555" s="9" t="str">
        <f>VLOOKUP(E1555,master1!$C$9:$E$24,3,0)</f>
        <v>María L</v>
      </c>
      <c r="C1555" s="8" t="str">
        <f>VLOOKUP(F1555,master2!$B$1:$C$24,2,0)</f>
        <v>FREIGHT</v>
      </c>
      <c r="D1555" s="75">
        <v>2</v>
      </c>
      <c r="E1555" s="74" t="s">
        <v>68</v>
      </c>
      <c r="F1555" s="85" t="s">
        <v>133</v>
      </c>
      <c r="G1555" s="106">
        <v>23575</v>
      </c>
      <c r="H1555" s="84" t="s">
        <v>86</v>
      </c>
      <c r="I1555" s="75"/>
    </row>
    <row r="1556" spans="1:9" s="76" customFormat="1" ht="12" hidden="1" customHeight="1">
      <c r="A1556" s="8" t="str">
        <f>INDEX(master1!$A$10:$A$24,MATCH('KSB1 - Postings'!E1556,master1!$C$10:$C$24,0))</f>
        <v>LOGISTICS</v>
      </c>
      <c r="B1556" s="9" t="str">
        <f>VLOOKUP(E1556,master1!$C$9:$E$24,3,0)</f>
        <v>María L</v>
      </c>
      <c r="C1556" s="8" t="str">
        <f>VLOOKUP(F1556,master2!$B$1:$C$24,2,0)</f>
        <v>FREIGHT</v>
      </c>
      <c r="D1556" s="75">
        <v>2</v>
      </c>
      <c r="E1556" s="74" t="s">
        <v>68</v>
      </c>
      <c r="F1556" s="85" t="s">
        <v>132</v>
      </c>
      <c r="G1556" s="106">
        <v>10000</v>
      </c>
      <c r="H1556" s="84" t="s">
        <v>86</v>
      </c>
      <c r="I1556" s="75"/>
    </row>
    <row r="1557" spans="1:9" s="76" customFormat="1" ht="12" hidden="1" customHeight="1">
      <c r="A1557" s="8" t="str">
        <f>INDEX(master1!$A$10:$A$24,MATCH('KSB1 - Postings'!E1557,master1!$C$10:$C$24,0))</f>
        <v>MAINTE</v>
      </c>
      <c r="B1557" s="9" t="str">
        <f>VLOOKUP(E1557,master1!$C$9:$E$24,3,0)</f>
        <v>Joaquin P</v>
      </c>
      <c r="C1557" s="8" t="str">
        <f>VLOOKUP(F1557,master2!$B$1:$C$24,2,0)</f>
        <v>REP &amp; MAINTENANCE SERVICES</v>
      </c>
      <c r="D1557" s="75">
        <v>2</v>
      </c>
      <c r="E1557" s="74" t="s">
        <v>57</v>
      </c>
      <c r="F1557" s="85" t="s">
        <v>143</v>
      </c>
      <c r="G1557" s="106">
        <v>219.5</v>
      </c>
      <c r="H1557" s="84" t="s">
        <v>86</v>
      </c>
      <c r="I1557" s="75"/>
    </row>
    <row r="1558" spans="1:9" s="76" customFormat="1" ht="12" hidden="1" customHeight="1">
      <c r="A1558" s="8" t="str">
        <f>INDEX(master1!$A$10:$A$24,MATCH('KSB1 - Postings'!E1558,master1!$C$10:$C$24,0))</f>
        <v>MAINTE</v>
      </c>
      <c r="B1558" s="9" t="str">
        <f>VLOOKUP(E1558,master1!$C$9:$E$24,3,0)</f>
        <v>Joaquin P</v>
      </c>
      <c r="C1558" s="8" t="str">
        <f>VLOOKUP(F1558,master2!$B$1:$C$24,2,0)</f>
        <v>REP &amp; MAINTENANCE SERVICES</v>
      </c>
      <c r="D1558" s="75">
        <v>2</v>
      </c>
      <c r="E1558" s="74" t="s">
        <v>57</v>
      </c>
      <c r="F1558" s="85" t="s">
        <v>143</v>
      </c>
      <c r="G1558" s="106">
        <v>396.5</v>
      </c>
      <c r="H1558" s="84" t="s">
        <v>86</v>
      </c>
      <c r="I1558" s="75"/>
    </row>
    <row r="1559" spans="1:9" s="76" customFormat="1" ht="12" hidden="1" customHeight="1">
      <c r="A1559" s="8" t="str">
        <f>INDEX(master1!$A$10:$A$24,MATCH('KSB1 - Postings'!E1559,master1!$C$10:$C$24,0))</f>
        <v>MAINTE</v>
      </c>
      <c r="B1559" s="9" t="str">
        <f>VLOOKUP(E1559,master1!$C$9:$E$24,3,0)</f>
        <v>Joaquin P</v>
      </c>
      <c r="C1559" s="8" t="str">
        <f>VLOOKUP(F1559,master2!$B$1:$C$24,2,0)</f>
        <v>SPARE PARTS</v>
      </c>
      <c r="D1559" s="75">
        <v>2</v>
      </c>
      <c r="E1559" s="74" t="s">
        <v>54</v>
      </c>
      <c r="F1559" s="85" t="s">
        <v>136</v>
      </c>
      <c r="G1559" s="106">
        <v>9.5</v>
      </c>
      <c r="H1559" s="84" t="s">
        <v>86</v>
      </c>
      <c r="I1559" s="75"/>
    </row>
    <row r="1560" spans="1:9" s="76" customFormat="1" ht="12" hidden="1" customHeight="1">
      <c r="A1560" s="8" t="str">
        <f>INDEX(master1!$A$10:$A$24,MATCH('KSB1 - Postings'!E1560,master1!$C$10:$C$24,0))</f>
        <v>MAINTE</v>
      </c>
      <c r="B1560" s="9" t="str">
        <f>VLOOKUP(E1560,master1!$C$9:$E$24,3,0)</f>
        <v>Joaquin P</v>
      </c>
      <c r="C1560" s="8" t="str">
        <f>VLOOKUP(F1560,master2!$B$1:$C$24,2,0)</f>
        <v>SPARE PARTS</v>
      </c>
      <c r="D1560" s="75">
        <v>2</v>
      </c>
      <c r="E1560" s="74" t="s">
        <v>54</v>
      </c>
      <c r="F1560" s="85" t="s">
        <v>136</v>
      </c>
      <c r="G1560" s="106">
        <v>260.07</v>
      </c>
      <c r="H1560" s="84" t="s">
        <v>86</v>
      </c>
      <c r="I1560" s="75"/>
    </row>
    <row r="1561" spans="1:9" s="76" customFormat="1" ht="12" hidden="1" customHeight="1">
      <c r="A1561" s="8" t="str">
        <f>INDEX(master1!$A$10:$A$24,MATCH('KSB1 - Postings'!E1561,master1!$C$10:$C$24,0))</f>
        <v>MAINTE</v>
      </c>
      <c r="B1561" s="9" t="str">
        <f>VLOOKUP(E1561,master1!$C$9:$E$24,3,0)</f>
        <v>Joaquin P</v>
      </c>
      <c r="C1561" s="8" t="str">
        <f>VLOOKUP(F1561,master2!$B$1:$C$24,2,0)</f>
        <v>SPARE PARTS</v>
      </c>
      <c r="D1561" s="75">
        <v>2</v>
      </c>
      <c r="E1561" s="74" t="s">
        <v>54</v>
      </c>
      <c r="F1561" s="85" t="s">
        <v>136</v>
      </c>
      <c r="G1561" s="106">
        <v>227.39</v>
      </c>
      <c r="H1561" s="84" t="s">
        <v>86</v>
      </c>
      <c r="I1561" s="75"/>
    </row>
    <row r="1562" spans="1:9" s="76" customFormat="1" ht="12" hidden="1" customHeight="1">
      <c r="A1562" s="8" t="str">
        <f>INDEX(master1!$A$10:$A$24,MATCH('KSB1 - Postings'!E1562,master1!$C$10:$C$24,0))</f>
        <v>MAINTE</v>
      </c>
      <c r="B1562" s="9" t="str">
        <f>VLOOKUP(E1562,master1!$C$9:$E$24,3,0)</f>
        <v>Joaquin P</v>
      </c>
      <c r="C1562" s="8" t="str">
        <f>VLOOKUP(F1562,master2!$B$1:$C$24,2,0)</f>
        <v>SPARE PARTS</v>
      </c>
      <c r="D1562" s="75">
        <v>2</v>
      </c>
      <c r="E1562" s="74" t="s">
        <v>54</v>
      </c>
      <c r="F1562" s="85" t="s">
        <v>136</v>
      </c>
      <c r="G1562" s="106">
        <v>217.5</v>
      </c>
      <c r="H1562" s="84" t="s">
        <v>86</v>
      </c>
      <c r="I1562" s="75"/>
    </row>
    <row r="1563" spans="1:9" s="76" customFormat="1" ht="12" hidden="1" customHeight="1">
      <c r="A1563" s="8" t="str">
        <f>INDEX(master1!$A$10:$A$24,MATCH('KSB1 - Postings'!E1563,master1!$C$10:$C$24,0))</f>
        <v>MAINTE</v>
      </c>
      <c r="B1563" s="9" t="str">
        <f>VLOOKUP(E1563,master1!$C$9:$E$24,3,0)</f>
        <v>Joaquin P</v>
      </c>
      <c r="C1563" s="8" t="str">
        <f>VLOOKUP(F1563,master2!$B$1:$C$24,2,0)</f>
        <v>SPARE PARTS</v>
      </c>
      <c r="D1563" s="75">
        <v>2</v>
      </c>
      <c r="E1563" s="74" t="s">
        <v>54</v>
      </c>
      <c r="F1563" s="85" t="s">
        <v>136</v>
      </c>
      <c r="G1563" s="106">
        <v>730.78</v>
      </c>
      <c r="H1563" s="84" t="s">
        <v>86</v>
      </c>
      <c r="I1563" s="75"/>
    </row>
    <row r="1564" spans="1:9" s="76" customFormat="1" ht="12" hidden="1" customHeight="1">
      <c r="A1564" s="8" t="str">
        <f>INDEX(master1!$A$10:$A$24,MATCH('KSB1 - Postings'!E1564,master1!$C$10:$C$24,0))</f>
        <v>MAINTE</v>
      </c>
      <c r="B1564" s="9" t="str">
        <f>VLOOKUP(E1564,master1!$C$9:$E$24,3,0)</f>
        <v>Joaquin P</v>
      </c>
      <c r="C1564" s="8" t="str">
        <f>VLOOKUP(F1564,master2!$B$1:$C$24,2,0)</f>
        <v>SPARE PARTS</v>
      </c>
      <c r="D1564" s="75">
        <v>2</v>
      </c>
      <c r="E1564" s="74" t="s">
        <v>54</v>
      </c>
      <c r="F1564" s="85" t="s">
        <v>136</v>
      </c>
      <c r="G1564" s="106">
        <v>17.954999999999998</v>
      </c>
      <c r="H1564" s="84" t="s">
        <v>86</v>
      </c>
      <c r="I1564" s="75"/>
    </row>
    <row r="1565" spans="1:9" s="76" customFormat="1" ht="12" hidden="1" customHeight="1">
      <c r="A1565" s="8" t="str">
        <f>INDEX(master1!$A$10:$A$24,MATCH('KSB1 - Postings'!E1565,master1!$C$10:$C$24,0))</f>
        <v>MAINTE</v>
      </c>
      <c r="B1565" s="9" t="str">
        <f>VLOOKUP(E1565,master1!$C$9:$E$24,3,0)</f>
        <v>Joaquin P</v>
      </c>
      <c r="C1565" s="8" t="str">
        <f>VLOOKUP(F1565,master2!$B$1:$C$24,2,0)</f>
        <v>SPARE PARTS</v>
      </c>
      <c r="D1565" s="75">
        <v>2</v>
      </c>
      <c r="E1565" s="74" t="s">
        <v>54</v>
      </c>
      <c r="F1565" s="85" t="s">
        <v>136</v>
      </c>
      <c r="G1565" s="106">
        <v>173.38</v>
      </c>
      <c r="H1565" s="84" t="s">
        <v>86</v>
      </c>
      <c r="I1565" s="75"/>
    </row>
    <row r="1566" spans="1:9" s="76" customFormat="1" ht="12" hidden="1" customHeight="1">
      <c r="A1566" s="8" t="str">
        <f>INDEX(master1!$A$10:$A$24,MATCH('KSB1 - Postings'!E1566,master1!$C$10:$C$24,0))</f>
        <v>MAINTE</v>
      </c>
      <c r="B1566" s="9" t="str">
        <f>VLOOKUP(E1566,master1!$C$9:$E$24,3,0)</f>
        <v>Joaquin P</v>
      </c>
      <c r="C1566" s="8" t="str">
        <f>VLOOKUP(F1566,master2!$B$1:$C$24,2,0)</f>
        <v>SPARE PARTS</v>
      </c>
      <c r="D1566" s="75">
        <v>2</v>
      </c>
      <c r="E1566" s="74" t="s">
        <v>54</v>
      </c>
      <c r="F1566" s="85" t="s">
        <v>136</v>
      </c>
      <c r="G1566" s="106">
        <v>50.465000000000003</v>
      </c>
      <c r="H1566" s="84" t="s">
        <v>86</v>
      </c>
      <c r="I1566" s="75"/>
    </row>
    <row r="1567" spans="1:9" s="76" customFormat="1" ht="12" hidden="1" customHeight="1">
      <c r="A1567" s="8" t="str">
        <f>INDEX(master1!$A$10:$A$24,MATCH('KSB1 - Postings'!E1567,master1!$C$10:$C$24,0))</f>
        <v>MAINTE</v>
      </c>
      <c r="B1567" s="9" t="str">
        <f>VLOOKUP(E1567,master1!$C$9:$E$24,3,0)</f>
        <v>Joaquin P</v>
      </c>
      <c r="C1567" s="8" t="str">
        <f>VLOOKUP(F1567,master2!$B$1:$C$24,2,0)</f>
        <v>SPARE PARTS</v>
      </c>
      <c r="D1567" s="75">
        <v>2</v>
      </c>
      <c r="E1567" s="74" t="s">
        <v>54</v>
      </c>
      <c r="F1567" s="85" t="s">
        <v>136</v>
      </c>
      <c r="G1567" s="106">
        <v>10.15</v>
      </c>
      <c r="H1567" s="84" t="s">
        <v>86</v>
      </c>
      <c r="I1567" s="75"/>
    </row>
    <row r="1568" spans="1:9" s="76" customFormat="1" ht="12" hidden="1" customHeight="1">
      <c r="A1568" s="8" t="str">
        <f>INDEX(master1!$A$10:$A$24,MATCH('KSB1 - Postings'!E1568,master1!$C$10:$C$24,0))</f>
        <v>MAINTE</v>
      </c>
      <c r="B1568" s="9" t="str">
        <f>VLOOKUP(E1568,master1!$C$9:$E$24,3,0)</f>
        <v>Joaquin P</v>
      </c>
      <c r="C1568" s="8" t="str">
        <f>VLOOKUP(F1568,master2!$B$1:$C$24,2,0)</f>
        <v>SPARE PARTS</v>
      </c>
      <c r="D1568" s="75">
        <v>2</v>
      </c>
      <c r="E1568" s="74" t="s">
        <v>54</v>
      </c>
      <c r="F1568" s="85" t="s">
        <v>136</v>
      </c>
      <c r="G1568" s="106">
        <v>217.5</v>
      </c>
      <c r="H1568" s="84" t="s">
        <v>86</v>
      </c>
      <c r="I1568" s="75"/>
    </row>
    <row r="1569" spans="1:9" s="76" customFormat="1" ht="12" hidden="1" customHeight="1">
      <c r="A1569" s="8" t="str">
        <f>INDEX(master1!$A$10:$A$24,MATCH('KSB1 - Postings'!E1569,master1!$C$10:$C$24,0))</f>
        <v>MAINTE</v>
      </c>
      <c r="B1569" s="9" t="str">
        <f>VLOOKUP(E1569,master1!$C$9:$E$24,3,0)</f>
        <v>Joaquin P</v>
      </c>
      <c r="C1569" s="8" t="str">
        <f>VLOOKUP(F1569,master2!$B$1:$C$24,2,0)</f>
        <v>SPARE PARTS</v>
      </c>
      <c r="D1569" s="75">
        <v>2</v>
      </c>
      <c r="E1569" s="74" t="s">
        <v>54</v>
      </c>
      <c r="F1569" s="85" t="s">
        <v>136</v>
      </c>
      <c r="G1569" s="106">
        <v>227.39</v>
      </c>
      <c r="H1569" s="84" t="s">
        <v>86</v>
      </c>
      <c r="I1569" s="75"/>
    </row>
    <row r="1570" spans="1:9" s="76" customFormat="1" ht="12" hidden="1" customHeight="1">
      <c r="A1570" s="8" t="str">
        <f>INDEX(master1!$A$10:$A$24,MATCH('KSB1 - Postings'!E1570,master1!$C$10:$C$24,0))</f>
        <v>MAINTE</v>
      </c>
      <c r="B1570" s="9" t="str">
        <f>VLOOKUP(E1570,master1!$C$9:$E$24,3,0)</f>
        <v>Joaquin P</v>
      </c>
      <c r="C1570" s="8" t="str">
        <f>VLOOKUP(F1570,master2!$B$1:$C$24,2,0)</f>
        <v>SPARE PARTS</v>
      </c>
      <c r="D1570" s="75">
        <v>2</v>
      </c>
      <c r="E1570" s="74" t="s">
        <v>54</v>
      </c>
      <c r="F1570" s="85" t="s">
        <v>136</v>
      </c>
      <c r="G1570" s="106">
        <v>365.39</v>
      </c>
      <c r="H1570" s="84" t="s">
        <v>86</v>
      </c>
      <c r="I1570" s="75"/>
    </row>
    <row r="1571" spans="1:9" s="76" customFormat="1" ht="12" hidden="1" customHeight="1">
      <c r="A1571" s="8" t="str">
        <f>INDEX(master1!$A$10:$A$24,MATCH('KSB1 - Postings'!E1571,master1!$C$10:$C$24,0))</f>
        <v>MAINTE</v>
      </c>
      <c r="B1571" s="9" t="str">
        <f>VLOOKUP(E1571,master1!$C$9:$E$24,3,0)</f>
        <v>Joaquin P</v>
      </c>
      <c r="C1571" s="8" t="str">
        <f>VLOOKUP(F1571,master2!$B$1:$C$24,2,0)</f>
        <v>SPARE PARTS</v>
      </c>
      <c r="D1571" s="75">
        <v>2</v>
      </c>
      <c r="E1571" s="74" t="s">
        <v>54</v>
      </c>
      <c r="F1571" s="85" t="s">
        <v>136</v>
      </c>
      <c r="G1571" s="106">
        <v>108.75</v>
      </c>
      <c r="H1571" s="84" t="s">
        <v>86</v>
      </c>
      <c r="I1571" s="75"/>
    </row>
    <row r="1572" spans="1:9" s="76" customFormat="1" ht="12" hidden="1" customHeight="1">
      <c r="A1572" s="8" t="str">
        <f>INDEX(master1!$A$10:$A$24,MATCH('KSB1 - Postings'!E1572,master1!$C$10:$C$24,0))</f>
        <v>MAINTE</v>
      </c>
      <c r="B1572" s="9" t="str">
        <f>VLOOKUP(E1572,master1!$C$9:$E$24,3,0)</f>
        <v>Joaquin P</v>
      </c>
      <c r="C1572" s="8" t="str">
        <f>VLOOKUP(F1572,master2!$B$1:$C$24,2,0)</f>
        <v>SPARE PARTS</v>
      </c>
      <c r="D1572" s="75">
        <v>2</v>
      </c>
      <c r="E1572" s="74" t="s">
        <v>54</v>
      </c>
      <c r="F1572" s="85" t="s">
        <v>136</v>
      </c>
      <c r="G1572" s="106">
        <v>113.69499999999999</v>
      </c>
      <c r="H1572" s="84" t="s">
        <v>86</v>
      </c>
      <c r="I1572" s="75"/>
    </row>
    <row r="1573" spans="1:9" s="76" customFormat="1" ht="12" hidden="1" customHeight="1">
      <c r="A1573" s="8" t="str">
        <f>INDEX(master1!$A$10:$A$24,MATCH('KSB1 - Postings'!E1573,master1!$C$10:$C$24,0))</f>
        <v>MAINTE</v>
      </c>
      <c r="B1573" s="9" t="str">
        <f>VLOOKUP(E1573,master1!$C$9:$E$24,3,0)</f>
        <v>Joaquin P</v>
      </c>
      <c r="C1573" s="8" t="str">
        <f>VLOOKUP(F1573,master2!$B$1:$C$24,2,0)</f>
        <v>REP &amp; MAINTENANCE SERVICES</v>
      </c>
      <c r="D1573" s="75">
        <v>2</v>
      </c>
      <c r="E1573" s="74" t="s">
        <v>54</v>
      </c>
      <c r="F1573" s="85" t="s">
        <v>143</v>
      </c>
      <c r="G1573" s="106">
        <v>431.5</v>
      </c>
      <c r="H1573" s="84" t="s">
        <v>86</v>
      </c>
      <c r="I1573" s="75"/>
    </row>
    <row r="1574" spans="1:9" s="76" customFormat="1" ht="12" hidden="1" customHeight="1">
      <c r="A1574" s="8" t="str">
        <f>INDEX(master1!$A$10:$A$24,MATCH('KSB1 - Postings'!E1574,master1!$C$10:$C$24,0))</f>
        <v>MAINTE</v>
      </c>
      <c r="B1574" s="9" t="str">
        <f>VLOOKUP(E1574,master1!$C$9:$E$24,3,0)</f>
        <v>Joaquin P</v>
      </c>
      <c r="C1574" s="8" t="str">
        <f>VLOOKUP(F1574,master2!$B$1:$C$24,2,0)</f>
        <v>SPARE PARTS</v>
      </c>
      <c r="D1574" s="75">
        <v>2</v>
      </c>
      <c r="E1574" s="74" t="s">
        <v>54</v>
      </c>
      <c r="F1574" s="85" t="s">
        <v>136</v>
      </c>
      <c r="G1574" s="106">
        <v>300.25</v>
      </c>
      <c r="H1574" s="84" t="s">
        <v>86</v>
      </c>
      <c r="I1574" s="75"/>
    </row>
    <row r="1575" spans="1:9" s="76" customFormat="1" ht="12" hidden="1" customHeight="1">
      <c r="A1575" s="8" t="str">
        <f>INDEX(master1!$A$10:$A$24,MATCH('KSB1 - Postings'!E1575,master1!$C$10:$C$24,0))</f>
        <v>MAINTE</v>
      </c>
      <c r="B1575" s="9" t="str">
        <f>VLOOKUP(E1575,master1!$C$9:$E$24,3,0)</f>
        <v>Joaquin P</v>
      </c>
      <c r="C1575" s="8" t="str">
        <f>VLOOKUP(F1575,master2!$B$1:$C$24,2,0)</f>
        <v>SPARE PARTS</v>
      </c>
      <c r="D1575" s="75">
        <v>2</v>
      </c>
      <c r="E1575" s="74" t="s">
        <v>56</v>
      </c>
      <c r="F1575" s="85" t="s">
        <v>136</v>
      </c>
      <c r="G1575" s="106">
        <v>227.785</v>
      </c>
      <c r="H1575" s="84" t="s">
        <v>86</v>
      </c>
      <c r="I1575" s="75"/>
    </row>
    <row r="1576" spans="1:9" s="76" customFormat="1" ht="12" hidden="1" customHeight="1">
      <c r="A1576" s="8" t="str">
        <f>INDEX(master1!$A$10:$A$24,MATCH('KSB1 - Postings'!E1576,master1!$C$10:$C$24,0))</f>
        <v>MAINTE</v>
      </c>
      <c r="B1576" s="9" t="str">
        <f>VLOOKUP(E1576,master1!$C$9:$E$24,3,0)</f>
        <v>Joaquin P</v>
      </c>
      <c r="C1576" s="8" t="str">
        <f>VLOOKUP(F1576,master2!$B$1:$C$24,2,0)</f>
        <v>SPARE PARTS</v>
      </c>
      <c r="D1576" s="75">
        <v>2</v>
      </c>
      <c r="E1576" s="74" t="s">
        <v>56</v>
      </c>
      <c r="F1576" s="85" t="s">
        <v>136</v>
      </c>
      <c r="G1576" s="106">
        <v>293.39</v>
      </c>
      <c r="H1576" s="84" t="s">
        <v>86</v>
      </c>
      <c r="I1576" s="75"/>
    </row>
    <row r="1577" spans="1:9" s="76" customFormat="1" ht="12" hidden="1" customHeight="1">
      <c r="A1577" s="8" t="str">
        <f>INDEX(master1!$A$10:$A$24,MATCH('KSB1 - Postings'!E1577,master1!$C$10:$C$24,0))</f>
        <v>MAINTE</v>
      </c>
      <c r="B1577" s="9" t="str">
        <f>VLOOKUP(E1577,master1!$C$9:$E$24,3,0)</f>
        <v>Joaquin P</v>
      </c>
      <c r="C1577" s="8" t="str">
        <f>VLOOKUP(F1577,master2!$B$1:$C$24,2,0)</f>
        <v>SPARE PARTS</v>
      </c>
      <c r="D1577" s="75">
        <v>2</v>
      </c>
      <c r="E1577" s="74" t="s">
        <v>56</v>
      </c>
      <c r="F1577" s="85" t="s">
        <v>136</v>
      </c>
      <c r="G1577" s="106">
        <v>27.01</v>
      </c>
      <c r="H1577" s="84" t="s">
        <v>86</v>
      </c>
      <c r="I1577" s="75"/>
    </row>
    <row r="1578" spans="1:9" s="76" customFormat="1" ht="12" hidden="1" customHeight="1">
      <c r="A1578" s="8" t="str">
        <f>INDEX(master1!$A$10:$A$24,MATCH('KSB1 - Postings'!E1578,master1!$C$10:$C$24,0))</f>
        <v>MAINTE</v>
      </c>
      <c r="B1578" s="9" t="str">
        <f>VLOOKUP(E1578,master1!$C$9:$E$24,3,0)</f>
        <v>Joaquin P</v>
      </c>
      <c r="C1578" s="8" t="str">
        <f>VLOOKUP(F1578,master2!$B$1:$C$24,2,0)</f>
        <v>SPARE PARTS</v>
      </c>
      <c r="D1578" s="75">
        <v>2</v>
      </c>
      <c r="E1578" s="74" t="s">
        <v>56</v>
      </c>
      <c r="F1578" s="85" t="s">
        <v>136</v>
      </c>
      <c r="G1578" s="106">
        <v>233.27500000000001</v>
      </c>
      <c r="H1578" s="84" t="s">
        <v>86</v>
      </c>
      <c r="I1578" s="75"/>
    </row>
    <row r="1579" spans="1:9" s="76" customFormat="1" ht="12" hidden="1" customHeight="1">
      <c r="A1579" s="8" t="str">
        <f>INDEX(master1!$A$10:$A$24,MATCH('KSB1 - Postings'!E1579,master1!$C$10:$C$24,0))</f>
        <v>MAINTE</v>
      </c>
      <c r="B1579" s="9" t="str">
        <f>VLOOKUP(E1579,master1!$C$9:$E$24,3,0)</f>
        <v>Joaquin P</v>
      </c>
      <c r="C1579" s="8" t="str">
        <f>VLOOKUP(F1579,master2!$B$1:$C$24,2,0)</f>
        <v>SPARE PARTS</v>
      </c>
      <c r="D1579" s="75">
        <v>2</v>
      </c>
      <c r="E1579" s="74" t="s">
        <v>56</v>
      </c>
      <c r="F1579" s="85" t="s">
        <v>136</v>
      </c>
      <c r="G1579" s="106">
        <v>171.19</v>
      </c>
      <c r="H1579" s="84" t="s">
        <v>86</v>
      </c>
      <c r="I1579" s="75"/>
    </row>
    <row r="1580" spans="1:9" s="76" customFormat="1" ht="12" hidden="1" customHeight="1">
      <c r="A1580" s="8" t="str">
        <f>INDEX(master1!$A$10:$A$24,MATCH('KSB1 - Postings'!E1580,master1!$C$10:$C$24,0))</f>
        <v>MAINTE</v>
      </c>
      <c r="B1580" s="9" t="str">
        <f>VLOOKUP(E1580,master1!$C$9:$E$24,3,0)</f>
        <v>Joaquin P</v>
      </c>
      <c r="C1580" s="8" t="str">
        <f>VLOOKUP(F1580,master2!$B$1:$C$24,2,0)</f>
        <v>SPARE PARTS</v>
      </c>
      <c r="D1580" s="75">
        <v>2</v>
      </c>
      <c r="E1580" s="74" t="s">
        <v>56</v>
      </c>
      <c r="F1580" s="85" t="s">
        <v>136</v>
      </c>
      <c r="G1580" s="106">
        <v>4250.59</v>
      </c>
      <c r="H1580" s="84" t="s">
        <v>86</v>
      </c>
      <c r="I1580" s="75"/>
    </row>
    <row r="1581" spans="1:9" s="76" customFormat="1" ht="12" hidden="1" customHeight="1">
      <c r="A1581" s="8" t="str">
        <f>INDEX(master1!$A$10:$A$24,MATCH('KSB1 - Postings'!E1581,master1!$C$10:$C$24,0))</f>
        <v>MAINTE</v>
      </c>
      <c r="B1581" s="9" t="str">
        <f>VLOOKUP(E1581,master1!$C$9:$E$24,3,0)</f>
        <v>Joaquin P</v>
      </c>
      <c r="C1581" s="8" t="str">
        <f>VLOOKUP(F1581,master2!$B$1:$C$24,2,0)</f>
        <v>SPARE PARTS</v>
      </c>
      <c r="D1581" s="75">
        <v>2</v>
      </c>
      <c r="E1581" s="74" t="s">
        <v>56</v>
      </c>
      <c r="F1581" s="85" t="s">
        <v>136</v>
      </c>
      <c r="G1581" s="106">
        <v>49.63</v>
      </c>
      <c r="H1581" s="84" t="s">
        <v>86</v>
      </c>
      <c r="I1581" s="75"/>
    </row>
    <row r="1582" spans="1:9" s="76" customFormat="1" ht="12" hidden="1" customHeight="1">
      <c r="A1582" s="8" t="str">
        <f>INDEX(master1!$A$10:$A$24,MATCH('KSB1 - Postings'!E1582,master1!$C$10:$C$24,0))</f>
        <v>MAINTE</v>
      </c>
      <c r="B1582" s="9" t="str">
        <f>VLOOKUP(E1582,master1!$C$9:$E$24,3,0)</f>
        <v>Joaquin P</v>
      </c>
      <c r="C1582" s="8" t="str">
        <f>VLOOKUP(F1582,master2!$B$1:$C$24,2,0)</f>
        <v>SPARE PARTS</v>
      </c>
      <c r="D1582" s="75">
        <v>2</v>
      </c>
      <c r="E1582" s="74" t="s">
        <v>56</v>
      </c>
      <c r="F1582" s="85" t="s">
        <v>136</v>
      </c>
      <c r="G1582" s="106">
        <v>50.125</v>
      </c>
      <c r="H1582" s="84" t="s">
        <v>86</v>
      </c>
      <c r="I1582" s="75"/>
    </row>
    <row r="1583" spans="1:9" s="76" customFormat="1" ht="12" hidden="1" customHeight="1">
      <c r="A1583" s="8" t="str">
        <f>INDEX(master1!$A$10:$A$24,MATCH('KSB1 - Postings'!E1583,master1!$C$10:$C$24,0))</f>
        <v>MAINTE</v>
      </c>
      <c r="B1583" s="9" t="str">
        <f>VLOOKUP(E1583,master1!$C$9:$E$24,3,0)</f>
        <v>Joaquin P</v>
      </c>
      <c r="C1583" s="8" t="str">
        <f>VLOOKUP(F1583,master2!$B$1:$C$24,2,0)</f>
        <v>SPARE PARTS</v>
      </c>
      <c r="D1583" s="75">
        <v>2</v>
      </c>
      <c r="E1583" s="74" t="s">
        <v>56</v>
      </c>
      <c r="F1583" s="85" t="s">
        <v>136</v>
      </c>
      <c r="G1583" s="106">
        <v>182.42500000000001</v>
      </c>
      <c r="H1583" s="84" t="s">
        <v>86</v>
      </c>
      <c r="I1583" s="75"/>
    </row>
    <row r="1584" spans="1:9" s="76" customFormat="1" ht="12" hidden="1" customHeight="1">
      <c r="A1584" s="8" t="str">
        <f>INDEX(master1!$A$10:$A$24,MATCH('KSB1 - Postings'!E1584,master1!$C$10:$C$24,0))</f>
        <v>MAINTE</v>
      </c>
      <c r="B1584" s="9" t="str">
        <f>VLOOKUP(E1584,master1!$C$9:$E$24,3,0)</f>
        <v>Joaquin P</v>
      </c>
      <c r="C1584" s="8" t="str">
        <f>VLOOKUP(F1584,master2!$B$1:$C$24,2,0)</f>
        <v>SPARE PARTS</v>
      </c>
      <c r="D1584" s="75">
        <v>2</v>
      </c>
      <c r="E1584" s="74" t="s">
        <v>56</v>
      </c>
      <c r="F1584" s="85" t="s">
        <v>136</v>
      </c>
      <c r="G1584" s="106">
        <v>949.67499999999995</v>
      </c>
      <c r="H1584" s="84" t="s">
        <v>86</v>
      </c>
      <c r="I1584" s="75"/>
    </row>
    <row r="1585" spans="1:9" s="76" customFormat="1" ht="12" hidden="1" customHeight="1">
      <c r="A1585" s="8" t="str">
        <f>INDEX(master1!$A$10:$A$24,MATCH('KSB1 - Postings'!E1585,master1!$C$10:$C$24,0))</f>
        <v>MAINTE</v>
      </c>
      <c r="B1585" s="9" t="str">
        <f>VLOOKUP(E1585,master1!$C$9:$E$24,3,0)</f>
        <v>Joaquin P</v>
      </c>
      <c r="C1585" s="8" t="str">
        <f>VLOOKUP(F1585,master2!$B$1:$C$24,2,0)</f>
        <v>SPARE PARTS</v>
      </c>
      <c r="D1585" s="75">
        <v>2</v>
      </c>
      <c r="E1585" s="74" t="s">
        <v>56</v>
      </c>
      <c r="F1585" s="85" t="s">
        <v>136</v>
      </c>
      <c r="G1585" s="106">
        <v>208.98</v>
      </c>
      <c r="H1585" s="84" t="s">
        <v>86</v>
      </c>
      <c r="I1585" s="75"/>
    </row>
    <row r="1586" spans="1:9" s="76" customFormat="1" ht="12" hidden="1" customHeight="1">
      <c r="A1586" s="8" t="str">
        <f>INDEX(master1!$A$10:$A$24,MATCH('KSB1 - Postings'!E1586,master1!$C$10:$C$24,0))</f>
        <v>MAINTE</v>
      </c>
      <c r="B1586" s="9" t="str">
        <f>VLOOKUP(E1586,master1!$C$9:$E$24,3,0)</f>
        <v>Joaquin P</v>
      </c>
      <c r="C1586" s="8" t="str">
        <f>VLOOKUP(F1586,master2!$B$1:$C$24,2,0)</f>
        <v>SPARE PARTS</v>
      </c>
      <c r="D1586" s="75">
        <v>2</v>
      </c>
      <c r="E1586" s="74" t="s">
        <v>56</v>
      </c>
      <c r="F1586" s="85" t="s">
        <v>136</v>
      </c>
      <c r="G1586" s="106">
        <v>53.93</v>
      </c>
      <c r="H1586" s="84" t="s">
        <v>86</v>
      </c>
      <c r="I1586" s="75"/>
    </row>
    <row r="1587" spans="1:9" s="76" customFormat="1" ht="12" hidden="1" customHeight="1">
      <c r="A1587" s="8" t="str">
        <f>INDEX(master1!$A$10:$A$24,MATCH('KSB1 - Postings'!E1587,master1!$C$10:$C$24,0))</f>
        <v>MAINTE</v>
      </c>
      <c r="B1587" s="9" t="str">
        <f>VLOOKUP(E1587,master1!$C$9:$E$24,3,0)</f>
        <v>Joaquin P</v>
      </c>
      <c r="C1587" s="8" t="str">
        <f>VLOOKUP(F1587,master2!$B$1:$C$24,2,0)</f>
        <v>SPARE PARTS</v>
      </c>
      <c r="D1587" s="75">
        <v>2</v>
      </c>
      <c r="E1587" s="74" t="s">
        <v>56</v>
      </c>
      <c r="F1587" s="85" t="s">
        <v>136</v>
      </c>
      <c r="G1587" s="106">
        <v>59.185000000000002</v>
      </c>
      <c r="H1587" s="84" t="s">
        <v>86</v>
      </c>
      <c r="I1587" s="75"/>
    </row>
    <row r="1588" spans="1:9" s="76" customFormat="1" ht="12" hidden="1" customHeight="1">
      <c r="A1588" s="8" t="str">
        <f>INDEX(master1!$A$10:$A$24,MATCH('KSB1 - Postings'!E1588,master1!$C$10:$C$24,0))</f>
        <v>MAINTE</v>
      </c>
      <c r="B1588" s="9" t="str">
        <f>VLOOKUP(E1588,master1!$C$9:$E$24,3,0)</f>
        <v>Joaquin P</v>
      </c>
      <c r="C1588" s="8" t="str">
        <f>VLOOKUP(F1588,master2!$B$1:$C$24,2,0)</f>
        <v>SPARE PARTS</v>
      </c>
      <c r="D1588" s="75">
        <v>2</v>
      </c>
      <c r="E1588" s="74" t="s">
        <v>56</v>
      </c>
      <c r="F1588" s="85" t="s">
        <v>136</v>
      </c>
      <c r="G1588" s="106">
        <v>53.93</v>
      </c>
      <c r="H1588" s="84" t="s">
        <v>86</v>
      </c>
      <c r="I1588" s="75"/>
    </row>
    <row r="1589" spans="1:9" s="76" customFormat="1" ht="12" hidden="1" customHeight="1">
      <c r="A1589" s="8" t="str">
        <f>INDEX(master1!$A$10:$A$24,MATCH('KSB1 - Postings'!E1589,master1!$C$10:$C$24,0))</f>
        <v>MAINTE</v>
      </c>
      <c r="B1589" s="9" t="str">
        <f>VLOOKUP(E1589,master1!$C$9:$E$24,3,0)</f>
        <v>Joaquin P</v>
      </c>
      <c r="C1589" s="8" t="str">
        <f>VLOOKUP(F1589,master2!$B$1:$C$24,2,0)</f>
        <v>SPARE PARTS</v>
      </c>
      <c r="D1589" s="75">
        <v>2</v>
      </c>
      <c r="E1589" s="74" t="s">
        <v>56</v>
      </c>
      <c r="F1589" s="85" t="s">
        <v>136</v>
      </c>
      <c r="G1589" s="106">
        <v>63.32</v>
      </c>
      <c r="H1589" s="84" t="s">
        <v>86</v>
      </c>
      <c r="I1589" s="75"/>
    </row>
    <row r="1590" spans="1:9" s="76" customFormat="1" ht="12" hidden="1" customHeight="1">
      <c r="A1590" s="8" t="str">
        <f>INDEX(master1!$A$10:$A$24,MATCH('KSB1 - Postings'!E1590,master1!$C$10:$C$24,0))</f>
        <v>MAINTE</v>
      </c>
      <c r="B1590" s="9" t="str">
        <f>VLOOKUP(E1590,master1!$C$9:$E$24,3,0)</f>
        <v>Joaquin P</v>
      </c>
      <c r="C1590" s="8" t="str">
        <f>VLOOKUP(F1590,master2!$B$1:$C$24,2,0)</f>
        <v>SPARE PARTS</v>
      </c>
      <c r="D1590" s="75">
        <v>2</v>
      </c>
      <c r="E1590" s="74" t="s">
        <v>56</v>
      </c>
      <c r="F1590" s="85" t="s">
        <v>136</v>
      </c>
      <c r="G1590" s="106">
        <v>88.584999999999994</v>
      </c>
      <c r="H1590" s="84" t="s">
        <v>86</v>
      </c>
      <c r="I1590" s="75"/>
    </row>
    <row r="1591" spans="1:9" s="76" customFormat="1" ht="12" hidden="1" customHeight="1">
      <c r="A1591" s="8" t="str">
        <f>INDEX(master1!$A$10:$A$24,MATCH('KSB1 - Postings'!E1591,master1!$C$10:$C$24,0))</f>
        <v>MAINTE</v>
      </c>
      <c r="B1591" s="9" t="str">
        <f>VLOOKUP(E1591,master1!$C$9:$E$24,3,0)</f>
        <v>Joaquin P</v>
      </c>
      <c r="C1591" s="8" t="str">
        <f>VLOOKUP(F1591,master2!$B$1:$C$24,2,0)</f>
        <v>SPARE PARTS</v>
      </c>
      <c r="D1591" s="75">
        <v>2</v>
      </c>
      <c r="E1591" s="74" t="s">
        <v>56</v>
      </c>
      <c r="F1591" s="85" t="s">
        <v>136</v>
      </c>
      <c r="G1591" s="106">
        <v>660</v>
      </c>
      <c r="H1591" s="84" t="s">
        <v>86</v>
      </c>
      <c r="I1591" s="75"/>
    </row>
    <row r="1592" spans="1:9" s="76" customFormat="1" ht="12" hidden="1" customHeight="1">
      <c r="A1592" s="8" t="str">
        <f>INDEX(master1!$A$10:$A$24,MATCH('KSB1 - Postings'!E1592,master1!$C$10:$C$24,0))</f>
        <v>MAINTE</v>
      </c>
      <c r="B1592" s="9" t="str">
        <f>VLOOKUP(E1592,master1!$C$9:$E$24,3,0)</f>
        <v>Joaquin P</v>
      </c>
      <c r="C1592" s="8" t="str">
        <f>VLOOKUP(F1592,master2!$B$1:$C$24,2,0)</f>
        <v>SPARE PARTS</v>
      </c>
      <c r="D1592" s="75">
        <v>2</v>
      </c>
      <c r="E1592" s="74" t="s">
        <v>56</v>
      </c>
      <c r="F1592" s="85" t="s">
        <v>136</v>
      </c>
      <c r="G1592" s="106">
        <v>44.295000000000002</v>
      </c>
      <c r="H1592" s="84" t="s">
        <v>86</v>
      </c>
      <c r="I1592" s="75"/>
    </row>
    <row r="1593" spans="1:9" s="76" customFormat="1" ht="12" hidden="1" customHeight="1">
      <c r="A1593" s="8" t="str">
        <f>INDEX(master1!$A$10:$A$24,MATCH('KSB1 - Postings'!E1593,master1!$C$10:$C$24,0))</f>
        <v>MAINTE</v>
      </c>
      <c r="B1593" s="9" t="str">
        <f>VLOOKUP(E1593,master1!$C$9:$E$24,3,0)</f>
        <v>Joaquin P</v>
      </c>
      <c r="C1593" s="8" t="str">
        <f>VLOOKUP(F1593,master2!$B$1:$C$24,2,0)</f>
        <v>SPARE PARTS</v>
      </c>
      <c r="D1593" s="75">
        <v>2</v>
      </c>
      <c r="E1593" s="74" t="s">
        <v>56</v>
      </c>
      <c r="F1593" s="85" t="s">
        <v>136</v>
      </c>
      <c r="G1593" s="106">
        <v>63.32</v>
      </c>
      <c r="H1593" s="84" t="s">
        <v>86</v>
      </c>
      <c r="I1593" s="75"/>
    </row>
    <row r="1594" spans="1:9" s="76" customFormat="1" ht="12" hidden="1" customHeight="1">
      <c r="A1594" s="8" t="str">
        <f>INDEX(master1!$A$10:$A$24,MATCH('KSB1 - Postings'!E1594,master1!$C$10:$C$24,0))</f>
        <v>MAINTE</v>
      </c>
      <c r="B1594" s="9" t="str">
        <f>VLOOKUP(E1594,master1!$C$9:$E$24,3,0)</f>
        <v>Joaquin P</v>
      </c>
      <c r="C1594" s="8" t="str">
        <f>VLOOKUP(F1594,master2!$B$1:$C$24,2,0)</f>
        <v>SPARE PARTS</v>
      </c>
      <c r="D1594" s="75">
        <v>2</v>
      </c>
      <c r="E1594" s="74" t="s">
        <v>56</v>
      </c>
      <c r="F1594" s="85" t="s">
        <v>136</v>
      </c>
      <c r="G1594" s="106">
        <v>59.18</v>
      </c>
      <c r="H1594" s="84" t="s">
        <v>86</v>
      </c>
      <c r="I1594" s="75"/>
    </row>
    <row r="1595" spans="1:9" s="76" customFormat="1" ht="12" hidden="1" customHeight="1">
      <c r="A1595" s="8" t="str">
        <f>INDEX(master1!$A$10:$A$24,MATCH('KSB1 - Postings'!E1595,master1!$C$10:$C$24,0))</f>
        <v>MAINTE</v>
      </c>
      <c r="B1595" s="9" t="str">
        <f>VLOOKUP(E1595,master1!$C$9:$E$24,3,0)</f>
        <v>Joaquin P</v>
      </c>
      <c r="C1595" s="8" t="str">
        <f>VLOOKUP(F1595,master2!$B$1:$C$24,2,0)</f>
        <v>SPARE PARTS</v>
      </c>
      <c r="D1595" s="75">
        <v>2</v>
      </c>
      <c r="E1595" s="74" t="s">
        <v>56</v>
      </c>
      <c r="F1595" s="85" t="s">
        <v>136</v>
      </c>
      <c r="G1595" s="106">
        <v>152.72</v>
      </c>
      <c r="H1595" s="84" t="s">
        <v>86</v>
      </c>
      <c r="I1595" s="75"/>
    </row>
    <row r="1596" spans="1:9" s="76" customFormat="1" ht="12" hidden="1" customHeight="1">
      <c r="A1596" s="8" t="str">
        <f>INDEX(master1!$A$10:$A$24,MATCH('KSB1 - Postings'!E1596,master1!$C$10:$C$24,0))</f>
        <v>PRODUCTION</v>
      </c>
      <c r="B1596" s="9" t="str">
        <f>VLOOKUP(E1596,master1!$C$9:$E$24,3,0)</f>
        <v>Morgan F</v>
      </c>
      <c r="C1596" s="8" t="str">
        <f>VLOOKUP(F1596,master2!$B$1:$C$24,2,0)</f>
        <v>PRODUCTION SUPPLIES</v>
      </c>
      <c r="D1596" s="75">
        <v>2</v>
      </c>
      <c r="E1596" s="74" t="s">
        <v>51</v>
      </c>
      <c r="F1596" s="85" t="s">
        <v>140</v>
      </c>
      <c r="G1596" s="106">
        <v>55075</v>
      </c>
      <c r="H1596" s="84" t="s">
        <v>86</v>
      </c>
      <c r="I1596" s="75"/>
    </row>
    <row r="1597" spans="1:9" s="76" customFormat="1" ht="12" hidden="1" customHeight="1">
      <c r="A1597" s="8" t="str">
        <f>INDEX(master1!$A$10:$A$24,MATCH('KSB1 - Postings'!E1597,master1!$C$10:$C$24,0))</f>
        <v>MAINTE</v>
      </c>
      <c r="B1597" s="9" t="str">
        <f>VLOOKUP(E1597,master1!$C$9:$E$24,3,0)</f>
        <v>Joaquin P</v>
      </c>
      <c r="C1597" s="8" t="str">
        <f>VLOOKUP(F1597,master2!$B$1:$C$24,2,0)</f>
        <v>SPARE PARTS</v>
      </c>
      <c r="D1597" s="75">
        <v>2</v>
      </c>
      <c r="E1597" s="74" t="s">
        <v>55</v>
      </c>
      <c r="F1597" s="85" t="s">
        <v>136</v>
      </c>
      <c r="G1597" s="106">
        <v>680</v>
      </c>
      <c r="H1597" s="84" t="s">
        <v>86</v>
      </c>
      <c r="I1597" s="75"/>
    </row>
    <row r="1598" spans="1:9" s="76" customFormat="1" ht="12" hidden="1" customHeight="1">
      <c r="A1598" s="8" t="str">
        <f>INDEX(master1!$A$10:$A$24,MATCH('KSB1 - Postings'!E1598,master1!$C$10:$C$24,0))</f>
        <v>MAINTE</v>
      </c>
      <c r="B1598" s="9" t="str">
        <f>VLOOKUP(E1598,master1!$C$9:$E$24,3,0)</f>
        <v>Joaquin P</v>
      </c>
      <c r="C1598" s="8" t="str">
        <f>VLOOKUP(F1598,master2!$B$1:$C$24,2,0)</f>
        <v>SPARE PARTS</v>
      </c>
      <c r="D1598" s="75">
        <v>2</v>
      </c>
      <c r="E1598" s="74" t="s">
        <v>55</v>
      </c>
      <c r="F1598" s="85" t="s">
        <v>136</v>
      </c>
      <c r="G1598" s="106">
        <v>985.76499999999999</v>
      </c>
      <c r="H1598" s="84" t="s">
        <v>86</v>
      </c>
      <c r="I1598" s="75"/>
    </row>
    <row r="1599" spans="1:9" s="76" customFormat="1" ht="12" hidden="1" customHeight="1">
      <c r="A1599" s="8" t="str">
        <f>INDEX(master1!$A$10:$A$24,MATCH('KSB1 - Postings'!E1599,master1!$C$10:$C$24,0))</f>
        <v>MAINTE</v>
      </c>
      <c r="B1599" s="9" t="str">
        <f>VLOOKUP(E1599,master1!$C$9:$E$24,3,0)</f>
        <v>Joaquin P</v>
      </c>
      <c r="C1599" s="8" t="str">
        <f>VLOOKUP(F1599,master2!$B$1:$C$24,2,0)</f>
        <v>SPARE PARTS</v>
      </c>
      <c r="D1599" s="75">
        <v>2</v>
      </c>
      <c r="E1599" s="74" t="s">
        <v>55</v>
      </c>
      <c r="F1599" s="85" t="s">
        <v>136</v>
      </c>
      <c r="G1599" s="106">
        <v>5094.63</v>
      </c>
      <c r="H1599" s="84" t="s">
        <v>86</v>
      </c>
      <c r="I1599" s="75"/>
    </row>
    <row r="1600" spans="1:9" s="76" customFormat="1" ht="12" hidden="1" customHeight="1">
      <c r="A1600" s="8" t="str">
        <f>INDEX(master1!$A$10:$A$24,MATCH('KSB1 - Postings'!E1600,master1!$C$10:$C$24,0))</f>
        <v>MAINTE</v>
      </c>
      <c r="B1600" s="9" t="str">
        <f>VLOOKUP(E1600,master1!$C$9:$E$24,3,0)</f>
        <v>Joaquin P</v>
      </c>
      <c r="C1600" s="8" t="str">
        <f>VLOOKUP(F1600,master2!$B$1:$C$24,2,0)</f>
        <v>SPARE PARTS</v>
      </c>
      <c r="D1600" s="75">
        <v>2</v>
      </c>
      <c r="E1600" s="74" t="s">
        <v>55</v>
      </c>
      <c r="F1600" s="85" t="s">
        <v>136</v>
      </c>
      <c r="G1600" s="106">
        <v>2746.7449999999999</v>
      </c>
      <c r="H1600" s="84" t="s">
        <v>86</v>
      </c>
      <c r="I1600" s="75"/>
    </row>
    <row r="1601" spans="1:9" s="76" customFormat="1" ht="12" hidden="1" customHeight="1">
      <c r="A1601" s="8" t="str">
        <f>INDEX(master1!$A$10:$A$24,MATCH('KSB1 - Postings'!E1601,master1!$C$10:$C$24,0))</f>
        <v>MAINTE</v>
      </c>
      <c r="B1601" s="9" t="str">
        <f>VLOOKUP(E1601,master1!$C$9:$E$24,3,0)</f>
        <v>Joaquin P</v>
      </c>
      <c r="C1601" s="8" t="str">
        <f>VLOOKUP(F1601,master2!$B$1:$C$24,2,0)</f>
        <v>SPARE PARTS</v>
      </c>
      <c r="D1601" s="75">
        <v>2</v>
      </c>
      <c r="E1601" s="74" t="s">
        <v>55</v>
      </c>
      <c r="F1601" s="85" t="s">
        <v>136</v>
      </c>
      <c r="G1601" s="106">
        <v>224</v>
      </c>
      <c r="H1601" s="84" t="s">
        <v>86</v>
      </c>
      <c r="I1601" s="75"/>
    </row>
    <row r="1602" spans="1:9" s="76" customFormat="1" ht="12" hidden="1" customHeight="1">
      <c r="A1602" s="8" t="str">
        <f>INDEX(master1!$A$10:$A$24,MATCH('KSB1 - Postings'!E1602,master1!$C$10:$C$24,0))</f>
        <v>MAINTE</v>
      </c>
      <c r="B1602" s="9" t="str">
        <f>VLOOKUP(E1602,master1!$C$9:$E$24,3,0)</f>
        <v>Joaquin P</v>
      </c>
      <c r="C1602" s="8" t="str">
        <f>VLOOKUP(F1602,master2!$B$1:$C$24,2,0)</f>
        <v>SPARE PARTS</v>
      </c>
      <c r="D1602" s="75">
        <v>2</v>
      </c>
      <c r="E1602" s="74" t="s">
        <v>55</v>
      </c>
      <c r="F1602" s="85" t="s">
        <v>136</v>
      </c>
      <c r="G1602" s="106">
        <v>974.4</v>
      </c>
      <c r="H1602" s="84" t="s">
        <v>86</v>
      </c>
      <c r="I1602" s="75"/>
    </row>
    <row r="1603" spans="1:9" s="76" customFormat="1" ht="12" hidden="1" customHeight="1">
      <c r="A1603" s="8" t="str">
        <f>INDEX(master1!$A$10:$A$24,MATCH('KSB1 - Postings'!E1603,master1!$C$10:$C$24,0))</f>
        <v>MAINTE</v>
      </c>
      <c r="B1603" s="9" t="str">
        <f>VLOOKUP(E1603,master1!$C$9:$E$24,3,0)</f>
        <v>Joaquin P</v>
      </c>
      <c r="C1603" s="8" t="str">
        <f>VLOOKUP(F1603,master2!$B$1:$C$24,2,0)</f>
        <v>SPARE PARTS</v>
      </c>
      <c r="D1603" s="75">
        <v>2</v>
      </c>
      <c r="E1603" s="74" t="s">
        <v>55</v>
      </c>
      <c r="F1603" s="85" t="s">
        <v>136</v>
      </c>
      <c r="G1603" s="106">
        <v>145.5</v>
      </c>
      <c r="H1603" s="84" t="s">
        <v>86</v>
      </c>
      <c r="I1603" s="75"/>
    </row>
    <row r="1604" spans="1:9" s="76" customFormat="1" ht="12" hidden="1" customHeight="1">
      <c r="A1604" s="8" t="str">
        <f>INDEX(master1!$A$10:$A$24,MATCH('KSB1 - Postings'!E1604,master1!$C$10:$C$24,0))</f>
        <v>MAINTE</v>
      </c>
      <c r="B1604" s="9" t="str">
        <f>VLOOKUP(E1604,master1!$C$9:$E$24,3,0)</f>
        <v>Joaquin P</v>
      </c>
      <c r="C1604" s="8" t="str">
        <f>VLOOKUP(F1604,master2!$B$1:$C$24,2,0)</f>
        <v>SPARE PARTS</v>
      </c>
      <c r="D1604" s="75">
        <v>2</v>
      </c>
      <c r="E1604" s="82" t="s">
        <v>55</v>
      </c>
      <c r="F1604" s="85" t="s">
        <v>137</v>
      </c>
      <c r="G1604" s="106">
        <v>479.63</v>
      </c>
      <c r="H1604" s="84" t="s">
        <v>86</v>
      </c>
      <c r="I1604" s="75"/>
    </row>
    <row r="1605" spans="1:9" s="76" customFormat="1" ht="12" hidden="1" customHeight="1">
      <c r="A1605" s="8" t="str">
        <f>INDEX(master1!$A$10:$A$24,MATCH('KSB1 - Postings'!E1605,master1!$C$10:$C$24,0))</f>
        <v>HR</v>
      </c>
      <c r="B1605" s="9" t="str">
        <f>VLOOKUP(E1605,master1!$C$9:$E$24,3,0)</f>
        <v>Paula E</v>
      </c>
      <c r="C1605" s="8" t="str">
        <f>VLOOKUP(F1605,master2!$B$1:$C$24,2,0)</f>
        <v>OTHER SOCIAL EXPENSES</v>
      </c>
      <c r="D1605" s="75">
        <v>2</v>
      </c>
      <c r="E1605" s="74" t="s">
        <v>74</v>
      </c>
      <c r="F1605" s="85" t="s">
        <v>131</v>
      </c>
      <c r="G1605" s="106">
        <v>1428.7349999999999</v>
      </c>
      <c r="H1605" s="84" t="s">
        <v>86</v>
      </c>
      <c r="I1605" s="75"/>
    </row>
    <row r="1606" spans="1:9" s="76" customFormat="1" ht="12" hidden="1" customHeight="1">
      <c r="A1606" s="8" t="str">
        <f>INDEX(master1!$A$10:$A$24,MATCH('KSB1 - Postings'!E1606,master1!$C$10:$C$24,0))</f>
        <v>HR</v>
      </c>
      <c r="B1606" s="9" t="str">
        <f>VLOOKUP(E1606,master1!$C$9:$E$24,3,0)</f>
        <v>Paula E</v>
      </c>
      <c r="C1606" s="8" t="str">
        <f>VLOOKUP(F1606,master2!$B$1:$C$24,2,0)</f>
        <v>OTHER SOCIAL EXPENSES</v>
      </c>
      <c r="D1606" s="75">
        <v>2</v>
      </c>
      <c r="E1606" s="74" t="s">
        <v>74</v>
      </c>
      <c r="F1606" s="85" t="s">
        <v>131</v>
      </c>
      <c r="G1606" s="106">
        <v>5000</v>
      </c>
      <c r="H1606" s="84" t="s">
        <v>86</v>
      </c>
      <c r="I1606" s="75"/>
    </row>
    <row r="1607" spans="1:9" s="76" customFormat="1" ht="12" hidden="1" customHeight="1">
      <c r="A1607" s="8" t="str">
        <f>INDEX(master1!$A$10:$A$24,MATCH('KSB1 - Postings'!E1607,master1!$C$10:$C$24,0))</f>
        <v>HR</v>
      </c>
      <c r="B1607" s="9" t="str">
        <f>VLOOKUP(E1607,master1!$C$9:$E$24,3,0)</f>
        <v>Paula E</v>
      </c>
      <c r="C1607" s="8" t="str">
        <f>VLOOKUP(F1607,master2!$B$1:$C$24,2,0)</f>
        <v>CLEANING AND WASTE PROC.</v>
      </c>
      <c r="D1607" s="75">
        <v>2</v>
      </c>
      <c r="E1607" s="74" t="s">
        <v>75</v>
      </c>
      <c r="F1607" s="85" t="s">
        <v>128</v>
      </c>
      <c r="G1607" s="106">
        <v>210</v>
      </c>
      <c r="H1607" s="84" t="s">
        <v>86</v>
      </c>
      <c r="I1607" s="75"/>
    </row>
    <row r="1608" spans="1:9" s="76" customFormat="1" ht="12" hidden="1" customHeight="1">
      <c r="A1608" s="8" t="str">
        <f>INDEX(master1!$A$10:$A$24,MATCH('KSB1 - Postings'!E1608,master1!$C$10:$C$24,0))</f>
        <v>HR</v>
      </c>
      <c r="B1608" s="9" t="str">
        <f>VLOOKUP(E1608,master1!$C$9:$E$24,3,0)</f>
        <v>Paula E</v>
      </c>
      <c r="C1608" s="8" t="str">
        <f>VLOOKUP(F1608,master2!$B$1:$C$24,2,0)</f>
        <v>CLEANING AND WASTE PROC.</v>
      </c>
      <c r="D1608" s="75">
        <v>2</v>
      </c>
      <c r="E1608" s="74" t="s">
        <v>75</v>
      </c>
      <c r="F1608" s="85" t="s">
        <v>128</v>
      </c>
      <c r="G1608" s="106">
        <v>185</v>
      </c>
      <c r="H1608" s="84" t="s">
        <v>86</v>
      </c>
      <c r="I1608" s="75"/>
    </row>
    <row r="1609" spans="1:9" s="76" customFormat="1" ht="12" hidden="1" customHeight="1">
      <c r="A1609" s="8" t="str">
        <f>INDEX(master1!$A$10:$A$24,MATCH('KSB1 - Postings'!E1609,master1!$C$10:$C$24,0))</f>
        <v>HR</v>
      </c>
      <c r="B1609" s="9" t="str">
        <f>VLOOKUP(E1609,master1!$C$9:$E$24,3,0)</f>
        <v>Paula E</v>
      </c>
      <c r="C1609" s="8" t="str">
        <f>VLOOKUP(F1609,master2!$B$1:$C$24,2,0)</f>
        <v>OTHER EXTERNAL SERVICES</v>
      </c>
      <c r="D1609" s="75">
        <v>2</v>
      </c>
      <c r="E1609" s="74" t="s">
        <v>75</v>
      </c>
      <c r="F1609" s="85" t="s">
        <v>150</v>
      </c>
      <c r="G1609" s="106">
        <v>2325</v>
      </c>
      <c r="H1609" s="84" t="s">
        <v>86</v>
      </c>
      <c r="I1609" s="75"/>
    </row>
    <row r="1610" spans="1:9" s="76" customFormat="1" ht="12" hidden="1" customHeight="1">
      <c r="A1610" s="8" t="str">
        <f>INDEX(master1!$A$10:$A$24,MATCH('KSB1 - Postings'!E1610,master1!$C$10:$C$24,0))</f>
        <v>HR</v>
      </c>
      <c r="B1610" s="9" t="str">
        <f>VLOOKUP(E1610,master1!$C$9:$E$24,3,0)</f>
        <v>Paula E</v>
      </c>
      <c r="C1610" s="8" t="str">
        <f>VLOOKUP(F1610,master2!$B$1:$C$24,2,0)</f>
        <v>OTHER EXTERNAL SERVICES</v>
      </c>
      <c r="D1610" s="75">
        <v>2</v>
      </c>
      <c r="E1610" s="74" t="s">
        <v>75</v>
      </c>
      <c r="F1610" s="85" t="s">
        <v>150</v>
      </c>
      <c r="G1610" s="106">
        <v>1650</v>
      </c>
      <c r="H1610" s="84" t="s">
        <v>86</v>
      </c>
      <c r="I1610" s="75"/>
    </row>
    <row r="1611" spans="1:9" s="76" customFormat="1" ht="12" hidden="1" customHeight="1">
      <c r="A1611" s="8" t="str">
        <f>INDEX(master1!$A$10:$A$24,MATCH('KSB1 - Postings'!E1611,master1!$C$10:$C$24,0))</f>
        <v>HR</v>
      </c>
      <c r="B1611" s="9" t="str">
        <f>VLOOKUP(E1611,master1!$C$9:$E$24,3,0)</f>
        <v>Paula E</v>
      </c>
      <c r="C1611" s="8" t="str">
        <f>VLOOKUP(F1611,master2!$B$1:$C$24,2,0)</f>
        <v>OTHER EXTERNAL SERVICES</v>
      </c>
      <c r="D1611" s="75">
        <v>2</v>
      </c>
      <c r="E1611" s="74" t="s">
        <v>75</v>
      </c>
      <c r="F1611" s="85" t="s">
        <v>138</v>
      </c>
      <c r="G1611" s="106">
        <v>12500</v>
      </c>
      <c r="H1611" s="84" t="s">
        <v>86</v>
      </c>
      <c r="I1611" s="75"/>
    </row>
    <row r="1612" spans="1:9" s="76" customFormat="1" ht="12" hidden="1" customHeight="1">
      <c r="A1612" s="8" t="str">
        <f>INDEX(master1!$A$10:$A$24,MATCH('KSB1 - Postings'!E1612,master1!$C$10:$C$24,0))</f>
        <v>HR</v>
      </c>
      <c r="B1612" s="9" t="str">
        <f>VLOOKUP(E1612,master1!$C$9:$E$24,3,0)</f>
        <v>Paula E</v>
      </c>
      <c r="C1612" s="8" t="str">
        <f>VLOOKUP(F1612,master2!$B$1:$C$24,2,0)</f>
        <v>OTHER EXTERNAL SERVICES</v>
      </c>
      <c r="D1612" s="75">
        <v>2</v>
      </c>
      <c r="E1612" s="74" t="s">
        <v>75</v>
      </c>
      <c r="F1612" s="85" t="s">
        <v>138</v>
      </c>
      <c r="G1612" s="106">
        <v>9100</v>
      </c>
      <c r="H1612" s="84" t="s">
        <v>86</v>
      </c>
      <c r="I1612" s="75"/>
    </row>
    <row r="1613" spans="1:9" s="76" customFormat="1" ht="12" hidden="1" customHeight="1">
      <c r="A1613" s="8" t="str">
        <f>INDEX(master1!$A$10:$A$24,MATCH('KSB1 - Postings'!E1613,master1!$C$10:$C$24,0))</f>
        <v>HR</v>
      </c>
      <c r="B1613" s="9" t="str">
        <f>VLOOKUP(E1613,master1!$C$9:$E$24,3,0)</f>
        <v>Paula E</v>
      </c>
      <c r="C1613" s="8" t="str">
        <f>VLOOKUP(F1613,master2!$B$1:$C$24,2,0)</f>
        <v>OTHER EXTERNAL SERVICES</v>
      </c>
      <c r="D1613" s="75">
        <v>2</v>
      </c>
      <c r="E1613" s="74" t="s">
        <v>75</v>
      </c>
      <c r="F1613" s="85" t="s">
        <v>138</v>
      </c>
      <c r="G1613" s="106">
        <v>525</v>
      </c>
      <c r="H1613" s="84" t="s">
        <v>86</v>
      </c>
      <c r="I1613" s="75"/>
    </row>
    <row r="1614" spans="1:9" s="76" customFormat="1" ht="12" hidden="1" customHeight="1">
      <c r="A1614" s="8" t="str">
        <f>INDEX(master1!$A$10:$A$24,MATCH('KSB1 - Postings'!E1614,master1!$C$10:$C$24,0))</f>
        <v>HR</v>
      </c>
      <c r="B1614" s="9" t="str">
        <f>VLOOKUP(E1614,master1!$C$9:$E$24,3,0)</f>
        <v>Paula E</v>
      </c>
      <c r="C1614" s="8" t="str">
        <f>VLOOKUP(F1614,master2!$B$1:$C$24,2,0)</f>
        <v>OTHER EXTERNAL SERVICES</v>
      </c>
      <c r="D1614" s="75">
        <v>2</v>
      </c>
      <c r="E1614" s="74" t="s">
        <v>75</v>
      </c>
      <c r="F1614" s="85" t="s">
        <v>138</v>
      </c>
      <c r="G1614" s="106">
        <v>1669</v>
      </c>
      <c r="H1614" s="84" t="s">
        <v>86</v>
      </c>
      <c r="I1614" s="75"/>
    </row>
    <row r="1615" spans="1:9" s="76" customFormat="1" ht="12" hidden="1" customHeight="1">
      <c r="A1615" s="8" t="str">
        <f>INDEX(master1!$A$10:$A$24,MATCH('KSB1 - Postings'!E1615,master1!$C$10:$C$24,0))</f>
        <v>HR</v>
      </c>
      <c r="B1615" s="9" t="str">
        <f>VLOOKUP(E1615,master1!$C$9:$E$24,3,0)</f>
        <v>Paula E</v>
      </c>
      <c r="C1615" s="8" t="str">
        <f>VLOOKUP(F1615,master2!$B$1:$C$24,2,0)</f>
        <v>OTHER EXTERNAL SERVICES</v>
      </c>
      <c r="D1615" s="75">
        <v>2</v>
      </c>
      <c r="E1615" s="74" t="s">
        <v>75</v>
      </c>
      <c r="F1615" s="85" t="s">
        <v>138</v>
      </c>
      <c r="G1615" s="106">
        <v>4550</v>
      </c>
      <c r="H1615" s="84" t="s">
        <v>86</v>
      </c>
      <c r="I1615" s="75"/>
    </row>
    <row r="1616" spans="1:9" s="76" customFormat="1" ht="12" hidden="1" customHeight="1">
      <c r="A1616" s="8" t="str">
        <f>INDEX(master1!$A$10:$A$24,MATCH('KSB1 - Postings'!E1616,master1!$C$10:$C$24,0))</f>
        <v>HR</v>
      </c>
      <c r="B1616" s="9" t="str">
        <f>VLOOKUP(E1616,master1!$C$9:$E$24,3,0)</f>
        <v>Paula E</v>
      </c>
      <c r="C1616" s="8" t="str">
        <f>VLOOKUP(F1616,master2!$B$1:$C$24,2,0)</f>
        <v>RENT EXPENSES</v>
      </c>
      <c r="D1616" s="75">
        <v>2</v>
      </c>
      <c r="E1616" s="74" t="s">
        <v>74</v>
      </c>
      <c r="F1616" s="85" t="s">
        <v>142</v>
      </c>
      <c r="G1616" s="106">
        <v>600</v>
      </c>
      <c r="H1616" s="84" t="s">
        <v>86</v>
      </c>
      <c r="I1616" s="75"/>
    </row>
    <row r="1617" spans="1:9" s="76" customFormat="1" ht="12" hidden="1" customHeight="1">
      <c r="A1617" s="8" t="str">
        <f>INDEX(master1!$A$10:$A$24,MATCH('KSB1 - Postings'!E1617,master1!$C$10:$C$24,0))</f>
        <v>HR</v>
      </c>
      <c r="B1617" s="9" t="str">
        <f>VLOOKUP(E1617,master1!$C$9:$E$24,3,0)</f>
        <v>Paula E</v>
      </c>
      <c r="C1617" s="8" t="str">
        <f>VLOOKUP(F1617,master2!$B$1:$C$24,2,0)</f>
        <v>RENT EXPENSES</v>
      </c>
      <c r="D1617" s="75">
        <v>2</v>
      </c>
      <c r="E1617" s="74" t="s">
        <v>74</v>
      </c>
      <c r="F1617" s="85" t="s">
        <v>142</v>
      </c>
      <c r="G1617" s="106">
        <v>1607.08</v>
      </c>
      <c r="H1617" s="84" t="s">
        <v>86</v>
      </c>
      <c r="I1617" s="75"/>
    </row>
    <row r="1618" spans="1:9" s="76" customFormat="1" ht="12" hidden="1" customHeight="1">
      <c r="A1618" s="8" t="str">
        <f>INDEX(master1!$A$10:$A$24,MATCH('KSB1 - Postings'!E1618,master1!$C$10:$C$24,0))</f>
        <v>HR</v>
      </c>
      <c r="B1618" s="9" t="str">
        <f>VLOOKUP(E1618,master1!$C$9:$E$24,3,0)</f>
        <v>Paula E</v>
      </c>
      <c r="C1618" s="8" t="str">
        <f>VLOOKUP(F1618,master2!$B$1:$C$24,2,0)</f>
        <v>RENT EXPENSES</v>
      </c>
      <c r="D1618" s="75">
        <v>2</v>
      </c>
      <c r="E1618" s="74" t="s">
        <v>74</v>
      </c>
      <c r="F1618" s="85" t="s">
        <v>142</v>
      </c>
      <c r="G1618" s="106">
        <v>122.13500000000001</v>
      </c>
      <c r="H1618" s="84" t="s">
        <v>86</v>
      </c>
      <c r="I1618" s="75"/>
    </row>
    <row r="1619" spans="1:9" s="76" customFormat="1" ht="12" hidden="1" customHeight="1">
      <c r="A1619" s="8" t="str">
        <f>INDEX(master1!$A$10:$A$24,MATCH('KSB1 - Postings'!E1619,master1!$C$10:$C$24,0))</f>
        <v>HR</v>
      </c>
      <c r="B1619" s="9" t="str">
        <f>VLOOKUP(E1619,master1!$C$9:$E$24,3,0)</f>
        <v>Paula E</v>
      </c>
      <c r="C1619" s="8" t="str">
        <f>VLOOKUP(F1619,master2!$B$1:$C$24,2,0)</f>
        <v>RENT EXPENSES</v>
      </c>
      <c r="D1619" s="75">
        <v>2</v>
      </c>
      <c r="E1619" s="74" t="s">
        <v>74</v>
      </c>
      <c r="F1619" s="85" t="s">
        <v>142</v>
      </c>
      <c r="G1619" s="106">
        <v>3588</v>
      </c>
      <c r="H1619" s="84" t="s">
        <v>86</v>
      </c>
      <c r="I1619" s="75"/>
    </row>
    <row r="1620" spans="1:9" s="76" customFormat="1" ht="12" hidden="1" customHeight="1">
      <c r="A1620" s="8" t="str">
        <f>INDEX(master1!$A$10:$A$24,MATCH('KSB1 - Postings'!E1620,master1!$C$10:$C$24,0))</f>
        <v>HR</v>
      </c>
      <c r="B1620" s="9" t="str">
        <f>VLOOKUP(E1620,master1!$C$9:$E$24,3,0)</f>
        <v>Paula E</v>
      </c>
      <c r="C1620" s="8" t="str">
        <f>VLOOKUP(F1620,master2!$B$1:$C$24,2,0)</f>
        <v>RENT EXPENSES</v>
      </c>
      <c r="D1620" s="75">
        <v>2</v>
      </c>
      <c r="E1620" s="74" t="s">
        <v>74</v>
      </c>
      <c r="F1620" s="85" t="s">
        <v>142</v>
      </c>
      <c r="G1620" s="106">
        <v>1645</v>
      </c>
      <c r="H1620" s="84" t="s">
        <v>86</v>
      </c>
      <c r="I1620" s="75"/>
    </row>
    <row r="1621" spans="1:9" s="76" customFormat="1" ht="12" hidden="1" customHeight="1">
      <c r="A1621" s="8" t="str">
        <f>INDEX(master1!$A$10:$A$24,MATCH('KSB1 - Postings'!E1621,master1!$C$10:$C$24,0))</f>
        <v>HR</v>
      </c>
      <c r="B1621" s="9" t="str">
        <f>VLOOKUP(E1621,master1!$C$9:$E$24,3,0)</f>
        <v>Paula E</v>
      </c>
      <c r="C1621" s="8" t="str">
        <f>VLOOKUP(F1621,master2!$B$1:$C$24,2,0)</f>
        <v>RENT EXPENSES</v>
      </c>
      <c r="D1621" s="78">
        <v>2</v>
      </c>
      <c r="E1621" s="79" t="s">
        <v>74</v>
      </c>
      <c r="F1621" s="85" t="s">
        <v>142</v>
      </c>
      <c r="G1621" s="106">
        <v>1699.355</v>
      </c>
      <c r="H1621" s="84" t="s">
        <v>86</v>
      </c>
      <c r="I1621" s="78"/>
    </row>
    <row r="1622" spans="1:9" s="76" customFormat="1" ht="12" hidden="1" customHeight="1">
      <c r="A1622" s="8" t="str">
        <f>INDEX(master1!$A$10:$A$24,MATCH('KSB1 - Postings'!E1622,master1!$C$10:$C$24,0))</f>
        <v>HR</v>
      </c>
      <c r="B1622" s="9" t="str">
        <f>VLOOKUP(E1622,master1!$C$9:$E$24,3,0)</f>
        <v>Paula E</v>
      </c>
      <c r="C1622" s="8" t="str">
        <f>VLOOKUP(F1622,master2!$B$1:$C$24,2,0)</f>
        <v>RENT EXPENSES</v>
      </c>
      <c r="D1622" s="78">
        <v>2</v>
      </c>
      <c r="E1622" s="79" t="s">
        <v>74</v>
      </c>
      <c r="F1622" s="85" t="s">
        <v>130</v>
      </c>
      <c r="G1622" s="106">
        <v>381.52499999999998</v>
      </c>
      <c r="H1622" s="84" t="s">
        <v>86</v>
      </c>
      <c r="I1622" s="78"/>
    </row>
    <row r="1623" spans="1:9" s="76" customFormat="1" ht="12" hidden="1" customHeight="1">
      <c r="A1623" s="8" t="str">
        <f>INDEX(master1!$A$10:$A$24,MATCH('KSB1 - Postings'!E1623,master1!$C$10:$C$24,0))</f>
        <v>HR</v>
      </c>
      <c r="B1623" s="9" t="str">
        <f>VLOOKUP(E1623,master1!$C$9:$E$24,3,0)</f>
        <v>Paula E</v>
      </c>
      <c r="C1623" s="8" t="str">
        <f>VLOOKUP(F1623,master2!$B$1:$C$24,2,0)</f>
        <v>RENT EXPENSES</v>
      </c>
      <c r="D1623" s="78">
        <v>2</v>
      </c>
      <c r="E1623" s="79" t="s">
        <v>74</v>
      </c>
      <c r="F1623" s="85" t="s">
        <v>130</v>
      </c>
      <c r="G1623" s="106">
        <v>615</v>
      </c>
      <c r="H1623" s="84" t="s">
        <v>86</v>
      </c>
      <c r="I1623" s="78"/>
    </row>
    <row r="1624" spans="1:9" s="76" customFormat="1" ht="12" hidden="1" customHeight="1">
      <c r="A1624" s="8" t="str">
        <f>INDEX(master1!$A$10:$A$24,MATCH('KSB1 - Postings'!E1624,master1!$C$10:$C$24,0))</f>
        <v>HR</v>
      </c>
      <c r="B1624" s="9" t="str">
        <f>VLOOKUP(E1624,master1!$C$9:$E$24,3,0)</f>
        <v>Paula E</v>
      </c>
      <c r="C1624" s="8" t="str">
        <f>VLOOKUP(F1624,master2!$B$1:$C$24,2,0)</f>
        <v>RENT EXPENSES</v>
      </c>
      <c r="D1624" s="78">
        <v>2</v>
      </c>
      <c r="E1624" s="79" t="s">
        <v>74</v>
      </c>
      <c r="F1624" s="85" t="s">
        <v>130</v>
      </c>
      <c r="G1624" s="106">
        <v>5233.0600000000004</v>
      </c>
      <c r="H1624" s="84" t="s">
        <v>86</v>
      </c>
      <c r="I1624" s="78"/>
    </row>
    <row r="1625" spans="1:9" s="76" customFormat="1" ht="12" hidden="1" customHeight="1">
      <c r="A1625" s="8" t="str">
        <f>INDEX(master1!$A$10:$A$24,MATCH('KSB1 - Postings'!E1625,master1!$C$10:$C$24,0))</f>
        <v>HR</v>
      </c>
      <c r="B1625" s="9" t="str">
        <f>VLOOKUP(E1625,master1!$C$9:$E$24,3,0)</f>
        <v>Paula E</v>
      </c>
      <c r="C1625" s="8" t="str">
        <f>VLOOKUP(F1625,master2!$B$1:$C$24,2,0)</f>
        <v>RENT EXPENSES</v>
      </c>
      <c r="D1625" s="78">
        <v>2</v>
      </c>
      <c r="E1625" s="79" t="s">
        <v>74</v>
      </c>
      <c r="F1625" s="85" t="s">
        <v>130</v>
      </c>
      <c r="G1625" s="106">
        <v>1145</v>
      </c>
      <c r="H1625" s="84" t="s">
        <v>86</v>
      </c>
      <c r="I1625" s="78"/>
    </row>
    <row r="1626" spans="1:9" s="76" customFormat="1" ht="12" hidden="1" customHeight="1">
      <c r="A1626" s="8" t="str">
        <f>INDEX(master1!$A$10:$A$24,MATCH('KSB1 - Postings'!E1626,master1!$C$10:$C$24,0))</f>
        <v>HR</v>
      </c>
      <c r="B1626" s="9" t="str">
        <f>VLOOKUP(E1626,master1!$C$9:$E$24,3,0)</f>
        <v>Paula E</v>
      </c>
      <c r="C1626" s="8" t="str">
        <f>VLOOKUP(F1626,master2!$B$1:$C$24,2,0)</f>
        <v>RENT EXPENSES</v>
      </c>
      <c r="D1626" s="78">
        <v>2</v>
      </c>
      <c r="E1626" s="79" t="s">
        <v>74</v>
      </c>
      <c r="F1626" s="85" t="s">
        <v>130</v>
      </c>
      <c r="G1626" s="106">
        <v>1500</v>
      </c>
      <c r="H1626" s="84" t="s">
        <v>86</v>
      </c>
      <c r="I1626" s="78"/>
    </row>
    <row r="1627" spans="1:9" s="76" customFormat="1" ht="12" hidden="1" customHeight="1">
      <c r="A1627" s="8" t="str">
        <f>INDEX(master1!$A$10:$A$24,MATCH('KSB1 - Postings'!E1627,master1!$C$10:$C$24,0))</f>
        <v>HR</v>
      </c>
      <c r="B1627" s="9" t="str">
        <f>VLOOKUP(E1627,master1!$C$9:$E$24,3,0)</f>
        <v>Paula E</v>
      </c>
      <c r="C1627" s="8" t="str">
        <f>VLOOKUP(F1627,master2!$B$1:$C$24,2,0)</f>
        <v>RENT EXPENSES</v>
      </c>
      <c r="D1627" s="78">
        <v>2</v>
      </c>
      <c r="E1627" s="79" t="s">
        <v>74</v>
      </c>
      <c r="F1627" s="85" t="s">
        <v>130</v>
      </c>
      <c r="G1627" s="106">
        <v>6428.33</v>
      </c>
      <c r="H1627" s="84" t="s">
        <v>86</v>
      </c>
      <c r="I1627" s="78"/>
    </row>
    <row r="1628" spans="1:9" s="76" customFormat="1" ht="12" hidden="1" customHeight="1">
      <c r="A1628" s="8" t="str">
        <f>INDEX(master1!$A$10:$A$24,MATCH('KSB1 - Postings'!E1628,master1!$C$10:$C$24,0))</f>
        <v>HR</v>
      </c>
      <c r="B1628" s="9" t="str">
        <f>VLOOKUP(E1628,master1!$C$9:$E$24,3,0)</f>
        <v>Paula E</v>
      </c>
      <c r="C1628" s="8" t="str">
        <f>VLOOKUP(F1628,master2!$B$1:$C$24,2,0)</f>
        <v>RENT EXPENSES</v>
      </c>
      <c r="D1628" s="78">
        <v>2</v>
      </c>
      <c r="E1628" s="79" t="s">
        <v>74</v>
      </c>
      <c r="F1628" s="85" t="s">
        <v>130</v>
      </c>
      <c r="G1628" s="106">
        <v>1111.18</v>
      </c>
      <c r="H1628" s="84" t="s">
        <v>86</v>
      </c>
      <c r="I1628" s="78"/>
    </row>
    <row r="1629" spans="1:9" s="76" customFormat="1" ht="12" hidden="1" customHeight="1">
      <c r="A1629" s="8" t="str">
        <f>INDEX(master1!$A$10:$A$24,MATCH('KSB1 - Postings'!E1629,master1!$C$10:$C$24,0))</f>
        <v>HR</v>
      </c>
      <c r="B1629" s="9" t="str">
        <f>VLOOKUP(E1629,master1!$C$9:$E$24,3,0)</f>
        <v>Paula E</v>
      </c>
      <c r="C1629" s="8" t="str">
        <f>VLOOKUP(F1629,master2!$B$1:$C$24,2,0)</f>
        <v>RENT EXPENSES</v>
      </c>
      <c r="D1629" s="78">
        <v>2</v>
      </c>
      <c r="E1629" s="79" t="s">
        <v>74</v>
      </c>
      <c r="F1629" s="85" t="s">
        <v>130</v>
      </c>
      <c r="G1629" s="106">
        <v>131.815</v>
      </c>
      <c r="H1629" s="84" t="s">
        <v>86</v>
      </c>
      <c r="I1629" s="78"/>
    </row>
    <row r="1630" spans="1:9" s="76" customFormat="1" ht="12" hidden="1" customHeight="1">
      <c r="A1630" s="8" t="str">
        <f>INDEX(master1!$A$10:$A$24,MATCH('KSB1 - Postings'!E1630,master1!$C$10:$C$24,0))</f>
        <v>HR</v>
      </c>
      <c r="B1630" s="9" t="str">
        <f>VLOOKUP(E1630,master1!$C$9:$E$24,3,0)</f>
        <v>Paula E</v>
      </c>
      <c r="C1630" s="8" t="str">
        <f>VLOOKUP(F1630,master2!$B$1:$C$24,2,0)</f>
        <v>COMMUNICATIONS</v>
      </c>
      <c r="D1630" s="78">
        <v>2</v>
      </c>
      <c r="E1630" s="79" t="s">
        <v>74</v>
      </c>
      <c r="F1630" s="85" t="s">
        <v>129</v>
      </c>
      <c r="G1630" s="106">
        <v>600</v>
      </c>
      <c r="H1630" s="84" t="s">
        <v>86</v>
      </c>
      <c r="I1630" s="78"/>
    </row>
    <row r="1631" spans="1:9" s="76" customFormat="1" ht="12" hidden="1" customHeight="1">
      <c r="A1631" s="8" t="str">
        <f>INDEX(master1!$A$10:$A$24,MATCH('KSB1 - Postings'!E1631,master1!$C$10:$C$24,0))</f>
        <v>HR</v>
      </c>
      <c r="B1631" s="9" t="str">
        <f>VLOOKUP(E1631,master1!$C$9:$E$24,3,0)</f>
        <v>Paula E</v>
      </c>
      <c r="C1631" s="8" t="str">
        <f>VLOOKUP(F1631,master2!$B$1:$C$24,2,0)</f>
        <v>OTHER EXTERNAL SERVICES</v>
      </c>
      <c r="D1631" s="78">
        <v>2</v>
      </c>
      <c r="E1631" s="79" t="s">
        <v>74</v>
      </c>
      <c r="F1631" s="85" t="s">
        <v>150</v>
      </c>
      <c r="G1631" s="106">
        <v>1816.665</v>
      </c>
      <c r="H1631" s="84" t="s">
        <v>86</v>
      </c>
      <c r="I1631" s="78"/>
    </row>
    <row r="1632" spans="1:9" s="76" customFormat="1" ht="12" hidden="1" customHeight="1">
      <c r="A1632" s="8" t="str">
        <f>INDEX(master1!$A$10:$A$24,MATCH('KSB1 - Postings'!E1632,master1!$C$10:$C$24,0))</f>
        <v>HR</v>
      </c>
      <c r="B1632" s="9" t="str">
        <f>VLOOKUP(E1632,master1!$C$9:$E$24,3,0)</f>
        <v>Paula E</v>
      </c>
      <c r="C1632" s="8" t="str">
        <f>VLOOKUP(F1632,master2!$B$1:$C$24,2,0)</f>
        <v>OTHER EXTERNAL SERVICES</v>
      </c>
      <c r="D1632" s="78">
        <v>2</v>
      </c>
      <c r="E1632" s="79" t="s">
        <v>74</v>
      </c>
      <c r="F1632" s="85" t="s">
        <v>150</v>
      </c>
      <c r="G1632" s="106">
        <v>8500</v>
      </c>
      <c r="H1632" s="84" t="s">
        <v>86</v>
      </c>
      <c r="I1632" s="78"/>
    </row>
    <row r="1633" spans="1:9" s="76" customFormat="1" ht="12" hidden="1" customHeight="1">
      <c r="A1633" s="8" t="str">
        <f>INDEX(master1!$A$10:$A$24,MATCH('KSB1 - Postings'!E1633,master1!$C$10:$C$24,0))</f>
        <v>HR</v>
      </c>
      <c r="B1633" s="9" t="str">
        <f>VLOOKUP(E1633,master1!$C$9:$E$24,3,0)</f>
        <v>Paula E</v>
      </c>
      <c r="C1633" s="8" t="str">
        <f>VLOOKUP(F1633,master2!$B$1:$C$24,2,0)</f>
        <v>OTHER EXTERNAL SERVICES</v>
      </c>
      <c r="D1633" s="78">
        <v>2</v>
      </c>
      <c r="E1633" s="79" t="s">
        <v>74</v>
      </c>
      <c r="F1633" s="85" t="s">
        <v>138</v>
      </c>
      <c r="G1633" s="106">
        <v>480</v>
      </c>
      <c r="H1633" s="84" t="s">
        <v>86</v>
      </c>
      <c r="I1633" s="78"/>
    </row>
    <row r="1634" spans="1:9" s="76" customFormat="1" ht="12" hidden="1" customHeight="1">
      <c r="A1634" s="8" t="str">
        <f>INDEX(master1!$A$10:$A$24,MATCH('KSB1 - Postings'!E1634,master1!$C$10:$C$24,0))</f>
        <v>HR</v>
      </c>
      <c r="B1634" s="9" t="str">
        <f>VLOOKUP(E1634,master1!$C$9:$E$24,3,0)</f>
        <v>Paula E</v>
      </c>
      <c r="C1634" s="8" t="str">
        <f>VLOOKUP(F1634,master2!$B$1:$C$24,2,0)</f>
        <v>STATIONERY</v>
      </c>
      <c r="D1634" s="78">
        <v>2</v>
      </c>
      <c r="E1634" s="79" t="s">
        <v>74</v>
      </c>
      <c r="F1634" s="85" t="s">
        <v>146</v>
      </c>
      <c r="G1634" s="106">
        <v>198.465</v>
      </c>
      <c r="H1634" s="84" t="s">
        <v>86</v>
      </c>
      <c r="I1634" s="78"/>
    </row>
    <row r="1635" spans="1:9" s="76" customFormat="1" ht="12" hidden="1" customHeight="1">
      <c r="A1635" s="8" t="str">
        <f>INDEX(master1!$A$10:$A$24,MATCH('KSB1 - Postings'!E1635,master1!$C$10:$C$24,0))</f>
        <v>HR</v>
      </c>
      <c r="B1635" s="9" t="str">
        <f>VLOOKUP(E1635,master1!$C$9:$E$24,3,0)</f>
        <v>Paula E</v>
      </c>
      <c r="C1635" s="8" t="str">
        <f>VLOOKUP(F1635,master2!$B$1:$C$24,2,0)</f>
        <v>OTHER EXTERNAL SERVICES</v>
      </c>
      <c r="D1635" s="78">
        <v>2</v>
      </c>
      <c r="E1635" s="79" t="s">
        <v>74</v>
      </c>
      <c r="F1635" s="85" t="s">
        <v>138</v>
      </c>
      <c r="G1635" s="106">
        <v>1539</v>
      </c>
      <c r="H1635" s="84" t="s">
        <v>86</v>
      </c>
      <c r="I1635" s="78"/>
    </row>
    <row r="1636" spans="1:9" s="76" customFormat="1" ht="12" hidden="1" customHeight="1">
      <c r="A1636" s="8" t="str">
        <f>INDEX(master1!$A$10:$A$24,MATCH('KSB1 - Postings'!E1636,master1!$C$10:$C$24,0))</f>
        <v>HR</v>
      </c>
      <c r="B1636" s="9" t="str">
        <f>VLOOKUP(E1636,master1!$C$9:$E$24,3,0)</f>
        <v>Paula E</v>
      </c>
      <c r="C1636" s="8" t="str">
        <f>VLOOKUP(F1636,master2!$B$1:$C$24,2,0)</f>
        <v>OTHER EXTERNAL SERVICES</v>
      </c>
      <c r="D1636" s="78">
        <v>2</v>
      </c>
      <c r="E1636" s="79" t="s">
        <v>74</v>
      </c>
      <c r="F1636" s="85" t="s">
        <v>138</v>
      </c>
      <c r="G1636" s="106">
        <v>720</v>
      </c>
      <c r="H1636" s="84" t="s">
        <v>86</v>
      </c>
      <c r="I1636" s="78"/>
    </row>
    <row r="1637" spans="1:9" s="76" customFormat="1" ht="12" hidden="1" customHeight="1">
      <c r="A1637" s="8" t="str">
        <f>INDEX(master1!$A$10:$A$24,MATCH('KSB1 - Postings'!E1637,master1!$C$10:$C$24,0))</f>
        <v>HR</v>
      </c>
      <c r="B1637" s="9" t="str">
        <f>VLOOKUP(E1637,master1!$C$9:$E$24,3,0)</f>
        <v>Paula E</v>
      </c>
      <c r="C1637" s="8" t="str">
        <f>VLOOKUP(F1637,master2!$B$1:$C$24,2,0)</f>
        <v>TRAVEL EXPENSES</v>
      </c>
      <c r="D1637" s="78">
        <v>2</v>
      </c>
      <c r="E1637" s="79" t="s">
        <v>74</v>
      </c>
      <c r="F1637" s="85" t="s">
        <v>147</v>
      </c>
      <c r="G1637" s="106">
        <v>216</v>
      </c>
      <c r="H1637" s="84" t="s">
        <v>86</v>
      </c>
      <c r="I1637" s="78"/>
    </row>
    <row r="1638" spans="1:9" s="76" customFormat="1" ht="12" hidden="1" customHeight="1">
      <c r="A1638" s="8" t="str">
        <f>INDEX(master1!$A$10:$A$24,MATCH('KSB1 - Postings'!E1638,master1!$C$10:$C$24,0))</f>
        <v>HR</v>
      </c>
      <c r="B1638" s="9" t="str">
        <f>VLOOKUP(E1638,master1!$C$9:$E$24,3,0)</f>
        <v>Paula E</v>
      </c>
      <c r="C1638" s="8" t="str">
        <f>VLOOKUP(F1638,master2!$B$1:$C$24,2,0)</f>
        <v>STATIONERY</v>
      </c>
      <c r="D1638" s="78">
        <v>2</v>
      </c>
      <c r="E1638" s="79" t="s">
        <v>74</v>
      </c>
      <c r="F1638" s="85" t="s">
        <v>146</v>
      </c>
      <c r="G1638" s="106">
        <v>44.7</v>
      </c>
      <c r="H1638" s="84" t="s">
        <v>86</v>
      </c>
      <c r="I1638" s="78"/>
    </row>
    <row r="1639" spans="1:9" s="76" customFormat="1" ht="12" hidden="1" customHeight="1">
      <c r="A1639" s="8" t="str">
        <f>INDEX(master1!$A$10:$A$24,MATCH('KSB1 - Postings'!E1639,master1!$C$10:$C$24,0))</f>
        <v>HR</v>
      </c>
      <c r="B1639" s="9" t="str">
        <f>VLOOKUP(E1639,master1!$C$9:$E$24,3,0)</f>
        <v>Paula E</v>
      </c>
      <c r="C1639" s="8" t="str">
        <f>VLOOKUP(F1639,master2!$B$1:$C$24,2,0)</f>
        <v>TRAVEL EXPENSES</v>
      </c>
      <c r="D1639" s="78">
        <v>2</v>
      </c>
      <c r="E1639" s="79" t="s">
        <v>74</v>
      </c>
      <c r="F1639" s="85" t="s">
        <v>147</v>
      </c>
      <c r="G1639" s="106">
        <v>769.32</v>
      </c>
      <c r="H1639" s="84" t="s">
        <v>86</v>
      </c>
      <c r="I1639" s="78"/>
    </row>
    <row r="1640" spans="1:9" s="76" customFormat="1" ht="12" hidden="1" customHeight="1">
      <c r="A1640" s="8" t="str">
        <f>INDEX(master1!$A$10:$A$24,MATCH('KSB1 - Postings'!E1640,master1!$C$10:$C$24,0))</f>
        <v>HR</v>
      </c>
      <c r="B1640" s="9" t="str">
        <f>VLOOKUP(E1640,master1!$C$9:$E$24,3,0)</f>
        <v>Paula E</v>
      </c>
      <c r="C1640" s="8" t="str">
        <f>VLOOKUP(F1640,master2!$B$1:$C$24,2,0)</f>
        <v>TRAVEL EXPENSES</v>
      </c>
      <c r="D1640" s="78">
        <v>2</v>
      </c>
      <c r="E1640" s="79" t="s">
        <v>74</v>
      </c>
      <c r="F1640" s="85" t="s">
        <v>147</v>
      </c>
      <c r="G1640" s="106">
        <v>538.6</v>
      </c>
      <c r="H1640" s="84" t="s">
        <v>86</v>
      </c>
      <c r="I1640" s="78"/>
    </row>
    <row r="1641" spans="1:9" s="76" customFormat="1" ht="12" hidden="1" customHeight="1">
      <c r="A1641" s="8" t="str">
        <f>INDEX(master1!$A$10:$A$24,MATCH('KSB1 - Postings'!E1641,master1!$C$10:$C$24,0))</f>
        <v>HR</v>
      </c>
      <c r="B1641" s="9" t="str">
        <f>VLOOKUP(E1641,master1!$C$9:$E$24,3,0)</f>
        <v>Paula E</v>
      </c>
      <c r="C1641" s="8" t="str">
        <f>VLOOKUP(F1641,master2!$B$1:$C$24,2,0)</f>
        <v>OTHER EXTERNAL SERVICES</v>
      </c>
      <c r="D1641" s="78">
        <v>2</v>
      </c>
      <c r="E1641" s="79" t="s">
        <v>74</v>
      </c>
      <c r="F1641" s="85" t="s">
        <v>138</v>
      </c>
      <c r="G1641" s="106">
        <v>2250</v>
      </c>
      <c r="H1641" s="84" t="s">
        <v>86</v>
      </c>
      <c r="I1641" s="78"/>
    </row>
    <row r="1642" spans="1:9" s="76" customFormat="1" ht="12" hidden="1" customHeight="1">
      <c r="A1642" s="8" t="str">
        <f>INDEX(master1!$A$10:$A$24,MATCH('KSB1 - Postings'!E1642,master1!$C$10:$C$24,0))</f>
        <v>HR</v>
      </c>
      <c r="B1642" s="9" t="str">
        <f>VLOOKUP(E1642,master1!$C$9:$E$24,3,0)</f>
        <v>Paula E</v>
      </c>
      <c r="C1642" s="8" t="str">
        <f>VLOOKUP(F1642,master2!$B$1:$C$24,2,0)</f>
        <v>OTHER EXTERNAL SERVICES</v>
      </c>
      <c r="D1642" s="78">
        <v>2</v>
      </c>
      <c r="E1642" s="79" t="s">
        <v>74</v>
      </c>
      <c r="F1642" s="85" t="s">
        <v>150</v>
      </c>
      <c r="G1642" s="106">
        <v>1500</v>
      </c>
      <c r="H1642" s="84" t="s">
        <v>86</v>
      </c>
      <c r="I1642" s="78"/>
    </row>
    <row r="1643" spans="1:9" s="76" customFormat="1" ht="12" hidden="1" customHeight="1">
      <c r="A1643" s="8" t="str">
        <f>INDEX(master1!$A$10:$A$24,MATCH('KSB1 - Postings'!E1643,master1!$C$10:$C$24,0))</f>
        <v>HR</v>
      </c>
      <c r="B1643" s="9" t="str">
        <f>VLOOKUP(E1643,master1!$C$9:$E$24,3,0)</f>
        <v>Paula E</v>
      </c>
      <c r="C1643" s="8" t="str">
        <f>VLOOKUP(F1643,master2!$B$1:$C$24,2,0)</f>
        <v>OTHER EXTERNAL SERVICES</v>
      </c>
      <c r="D1643" s="78">
        <v>2</v>
      </c>
      <c r="E1643" s="79" t="s">
        <v>74</v>
      </c>
      <c r="F1643" s="85" t="s">
        <v>138</v>
      </c>
      <c r="G1643" s="106">
        <v>1000</v>
      </c>
      <c r="H1643" s="84" t="s">
        <v>86</v>
      </c>
      <c r="I1643" s="78"/>
    </row>
    <row r="1644" spans="1:9" s="76" customFormat="1" ht="12" hidden="1" customHeight="1">
      <c r="A1644" s="8" t="str">
        <f>INDEX(master1!$A$10:$A$24,MATCH('KSB1 - Postings'!E1644,master1!$C$10:$C$24,0))</f>
        <v>HR</v>
      </c>
      <c r="B1644" s="9" t="str">
        <f>VLOOKUP(E1644,master1!$C$9:$E$24,3,0)</f>
        <v>Paula E</v>
      </c>
      <c r="C1644" s="8" t="str">
        <f>VLOOKUP(F1644,master2!$B$1:$C$24,2,0)</f>
        <v>STATIONERY</v>
      </c>
      <c r="D1644" s="78">
        <v>2</v>
      </c>
      <c r="E1644" s="79" t="s">
        <v>74</v>
      </c>
      <c r="F1644" s="85" t="s">
        <v>146</v>
      </c>
      <c r="G1644" s="106">
        <v>44.5</v>
      </c>
      <c r="H1644" s="84" t="s">
        <v>86</v>
      </c>
      <c r="I1644" s="78"/>
    </row>
    <row r="1645" spans="1:9" s="76" customFormat="1" ht="12" hidden="1" customHeight="1">
      <c r="A1645" s="8" t="str">
        <f>INDEX(master1!$A$10:$A$24,MATCH('KSB1 - Postings'!E1645,master1!$C$10:$C$24,0))</f>
        <v>HR</v>
      </c>
      <c r="B1645" s="9" t="str">
        <f>VLOOKUP(E1645,master1!$C$9:$E$24,3,0)</f>
        <v>Paula E</v>
      </c>
      <c r="C1645" s="8" t="str">
        <f>VLOOKUP(F1645,master2!$B$1:$C$24,2,0)</f>
        <v>TRAVEL EXPENSES</v>
      </c>
      <c r="D1645" s="78">
        <v>2</v>
      </c>
      <c r="E1645" s="79" t="s">
        <v>74</v>
      </c>
      <c r="F1645" s="85" t="s">
        <v>147</v>
      </c>
      <c r="G1645" s="106">
        <v>200</v>
      </c>
      <c r="H1645" s="84" t="s">
        <v>86</v>
      </c>
      <c r="I1645" s="78"/>
    </row>
    <row r="1646" spans="1:9" s="76" customFormat="1" ht="12" hidden="1" customHeight="1">
      <c r="A1646" s="8" t="str">
        <f>INDEX(master1!$A$10:$A$24,MATCH('KSB1 - Postings'!E1646,master1!$C$10:$C$24,0))</f>
        <v>HR</v>
      </c>
      <c r="B1646" s="9" t="str">
        <f>VLOOKUP(E1646,master1!$C$9:$E$24,3,0)</f>
        <v>Paula E</v>
      </c>
      <c r="C1646" s="8" t="str">
        <f>VLOOKUP(F1646,master2!$B$1:$C$24,2,0)</f>
        <v>TRAVEL EXPENSES</v>
      </c>
      <c r="D1646" s="78">
        <v>2</v>
      </c>
      <c r="E1646" s="79" t="s">
        <v>74</v>
      </c>
      <c r="F1646" s="85" t="s">
        <v>147</v>
      </c>
      <c r="G1646" s="106">
        <v>1488.425</v>
      </c>
      <c r="H1646" s="84" t="s">
        <v>86</v>
      </c>
      <c r="I1646" s="78"/>
    </row>
    <row r="1647" spans="1:9" s="76" customFormat="1" ht="12" hidden="1" customHeight="1">
      <c r="A1647" s="8" t="str">
        <f>INDEX(master1!$A$10:$A$24,MATCH('KSB1 - Postings'!E1647,master1!$C$10:$C$24,0))</f>
        <v>HR</v>
      </c>
      <c r="B1647" s="9" t="str">
        <f>VLOOKUP(E1647,master1!$C$9:$E$24,3,0)</f>
        <v>Paula E</v>
      </c>
      <c r="C1647" s="8" t="str">
        <f>VLOOKUP(F1647,master2!$B$1:$C$24,2,0)</f>
        <v>OTHER EXTERNAL SERVICES</v>
      </c>
      <c r="D1647" s="78">
        <v>2</v>
      </c>
      <c r="E1647" s="79" t="s">
        <v>74</v>
      </c>
      <c r="F1647" s="85" t="s">
        <v>138</v>
      </c>
      <c r="G1647" s="106">
        <v>1646.73</v>
      </c>
      <c r="H1647" s="84" t="s">
        <v>86</v>
      </c>
      <c r="I1647" s="78"/>
    </row>
    <row r="1648" spans="1:9" s="76" customFormat="1" ht="12" hidden="1" customHeight="1">
      <c r="A1648" s="8" t="str">
        <f>INDEX(master1!$A$10:$A$24,MATCH('KSB1 - Postings'!E1648,master1!$C$10:$C$24,0))</f>
        <v>HR</v>
      </c>
      <c r="B1648" s="9" t="str">
        <f>VLOOKUP(E1648,master1!$C$9:$E$24,3,0)</f>
        <v>Paula E</v>
      </c>
      <c r="C1648" s="8" t="str">
        <f>VLOOKUP(F1648,master2!$B$1:$C$24,2,0)</f>
        <v>OTHER EXTERNAL SERVICES</v>
      </c>
      <c r="D1648" s="78">
        <v>2</v>
      </c>
      <c r="E1648" s="79" t="s">
        <v>74</v>
      </c>
      <c r="F1648" s="85" t="s">
        <v>138</v>
      </c>
      <c r="G1648" s="106">
        <v>1202.5</v>
      </c>
      <c r="H1648" s="84" t="s">
        <v>86</v>
      </c>
      <c r="I1648" s="78"/>
    </row>
    <row r="1649" spans="1:9" s="76" customFormat="1" ht="12" hidden="1" customHeight="1">
      <c r="A1649" s="8" t="str">
        <f>INDEX(master1!$A$10:$A$24,MATCH('KSB1 - Postings'!E1649,master1!$C$10:$C$24,0))</f>
        <v>HR</v>
      </c>
      <c r="B1649" s="9" t="str">
        <f>VLOOKUP(E1649,master1!$C$9:$E$24,3,0)</f>
        <v>Paula E</v>
      </c>
      <c r="C1649" s="8" t="str">
        <f>VLOOKUP(F1649,master2!$B$1:$C$24,2,0)</f>
        <v>TRAVEL EXPENSES</v>
      </c>
      <c r="D1649" s="78">
        <v>2</v>
      </c>
      <c r="E1649" s="79" t="s">
        <v>74</v>
      </c>
      <c r="F1649" s="85" t="s">
        <v>147</v>
      </c>
      <c r="G1649" s="106">
        <v>533.73</v>
      </c>
      <c r="H1649" s="84" t="s">
        <v>86</v>
      </c>
      <c r="I1649" s="78"/>
    </row>
    <row r="1650" spans="1:9" s="76" customFormat="1" ht="12" hidden="1" customHeight="1">
      <c r="A1650" s="8" t="str">
        <f>INDEX(master1!$A$10:$A$24,MATCH('KSB1 - Postings'!E1650,master1!$C$10:$C$24,0))</f>
        <v>HR</v>
      </c>
      <c r="B1650" s="9" t="str">
        <f>VLOOKUP(E1650,master1!$C$9:$E$24,3,0)</f>
        <v>Paula E</v>
      </c>
      <c r="C1650" s="8" t="str">
        <f>VLOOKUP(F1650,master2!$B$1:$C$24,2,0)</f>
        <v>TRAVEL EXPENSES</v>
      </c>
      <c r="D1650" s="78">
        <v>2</v>
      </c>
      <c r="E1650" s="79" t="s">
        <v>74</v>
      </c>
      <c r="F1650" s="85" t="s">
        <v>147</v>
      </c>
      <c r="G1650" s="106">
        <v>592.88</v>
      </c>
      <c r="H1650" s="84" t="s">
        <v>86</v>
      </c>
      <c r="I1650" s="78"/>
    </row>
    <row r="1651" spans="1:9" s="76" customFormat="1" ht="12" hidden="1" customHeight="1">
      <c r="A1651" s="8" t="str">
        <f>INDEX(master1!$A$10:$A$24,MATCH('KSB1 - Postings'!E1651,master1!$C$10:$C$24,0))</f>
        <v>HR</v>
      </c>
      <c r="B1651" s="9" t="str">
        <f>VLOOKUP(E1651,master1!$C$9:$E$24,3,0)</f>
        <v>Paula E</v>
      </c>
      <c r="C1651" s="8" t="str">
        <f>VLOOKUP(F1651,master2!$B$1:$C$24,2,0)</f>
        <v>OTHER EXTERNAL SERVICES</v>
      </c>
      <c r="D1651" s="78">
        <v>2</v>
      </c>
      <c r="E1651" s="79" t="s">
        <v>74</v>
      </c>
      <c r="F1651" s="85" t="s">
        <v>138</v>
      </c>
      <c r="G1651" s="106">
        <v>934</v>
      </c>
      <c r="H1651" s="84" t="s">
        <v>86</v>
      </c>
      <c r="I1651" s="78"/>
    </row>
    <row r="1652" spans="1:9" s="76" customFormat="1" ht="12" hidden="1" customHeight="1">
      <c r="A1652" s="8" t="str">
        <f>INDEX(master1!$A$10:$A$24,MATCH('KSB1 - Postings'!E1652,master1!$C$10:$C$24,0))</f>
        <v>HR</v>
      </c>
      <c r="B1652" s="9" t="str">
        <f>VLOOKUP(E1652,master1!$C$9:$E$24,3,0)</f>
        <v>Paula E</v>
      </c>
      <c r="C1652" s="8" t="str">
        <f>VLOOKUP(F1652,master2!$B$1:$C$24,2,0)</f>
        <v>OTHER EXTERNAL SERVICES</v>
      </c>
      <c r="D1652" s="78">
        <v>2</v>
      </c>
      <c r="E1652" s="79" t="s">
        <v>74</v>
      </c>
      <c r="F1652" s="85" t="s">
        <v>138</v>
      </c>
      <c r="G1652" s="106">
        <v>627</v>
      </c>
      <c r="H1652" s="84" t="s">
        <v>86</v>
      </c>
      <c r="I1652" s="78"/>
    </row>
    <row r="1653" spans="1:9" s="76" customFormat="1" ht="12" hidden="1" customHeight="1">
      <c r="A1653" s="8" t="str">
        <f>INDEX(master1!$A$10:$A$24,MATCH('KSB1 - Postings'!E1653,master1!$C$10:$C$24,0))</f>
        <v>HR</v>
      </c>
      <c r="B1653" s="9" t="str">
        <f>VLOOKUP(E1653,master1!$C$9:$E$24,3,0)</f>
        <v>Paula E</v>
      </c>
      <c r="C1653" s="8" t="str">
        <f>VLOOKUP(F1653,master2!$B$1:$C$24,2,0)</f>
        <v>OTHER EXTERNAL SERVICES</v>
      </c>
      <c r="D1653" s="78">
        <v>2</v>
      </c>
      <c r="E1653" s="79" t="s">
        <v>74</v>
      </c>
      <c r="F1653" s="85" t="s">
        <v>138</v>
      </c>
      <c r="G1653" s="106">
        <v>1000</v>
      </c>
      <c r="H1653" s="84" t="s">
        <v>86</v>
      </c>
      <c r="I1653" s="78"/>
    </row>
    <row r="1654" spans="1:9" s="76" customFormat="1" ht="12" hidden="1" customHeight="1">
      <c r="A1654" s="8" t="str">
        <f>INDEX(master1!$A$10:$A$24,MATCH('KSB1 - Postings'!E1654,master1!$C$10:$C$24,0))</f>
        <v>HR</v>
      </c>
      <c r="B1654" s="9" t="str">
        <f>VLOOKUP(E1654,master1!$C$9:$E$24,3,0)</f>
        <v>Paula E</v>
      </c>
      <c r="C1654" s="8" t="str">
        <f>VLOOKUP(F1654,master2!$B$1:$C$24,2,0)</f>
        <v>PROTECTION EQUIPMENT</v>
      </c>
      <c r="D1654" s="78">
        <v>2</v>
      </c>
      <c r="E1654" s="79" t="s">
        <v>74</v>
      </c>
      <c r="F1654" s="85" t="s">
        <v>135</v>
      </c>
      <c r="G1654" s="106">
        <v>1130</v>
      </c>
      <c r="H1654" s="84" t="s">
        <v>86</v>
      </c>
      <c r="I1654" s="78"/>
    </row>
    <row r="1655" spans="1:9" s="76" customFormat="1" ht="12" hidden="1" customHeight="1">
      <c r="A1655" s="8" t="str">
        <f>INDEX(master1!$A$10:$A$24,MATCH('KSB1 - Postings'!E1655,master1!$C$10:$C$24,0))</f>
        <v>HR</v>
      </c>
      <c r="B1655" s="9" t="str">
        <f>VLOOKUP(E1655,master1!$C$9:$E$24,3,0)</f>
        <v>Paula E</v>
      </c>
      <c r="C1655" s="8" t="str">
        <f>VLOOKUP(F1655,master2!$B$1:$C$24,2,0)</f>
        <v>PROTECTION EQUIPMENT</v>
      </c>
      <c r="D1655" s="78">
        <v>2</v>
      </c>
      <c r="E1655" s="79" t="s">
        <v>74</v>
      </c>
      <c r="F1655" s="85" t="s">
        <v>135</v>
      </c>
      <c r="G1655" s="106">
        <v>82</v>
      </c>
      <c r="H1655" s="84" t="s">
        <v>86</v>
      </c>
      <c r="I1655" s="78"/>
    </row>
    <row r="1656" spans="1:9" s="76" customFormat="1" ht="12" hidden="1" customHeight="1">
      <c r="A1656" s="8" t="str">
        <f>INDEX(master1!$A$10:$A$24,MATCH('KSB1 - Postings'!E1656,master1!$C$10:$C$24,0))</f>
        <v>HR</v>
      </c>
      <c r="B1656" s="9" t="str">
        <f>VLOOKUP(E1656,master1!$C$9:$E$24,3,0)</f>
        <v>Paula E</v>
      </c>
      <c r="C1656" s="8" t="str">
        <f>VLOOKUP(F1656,master2!$B$1:$C$24,2,0)</f>
        <v>OTHER SOCIAL EXPENSES</v>
      </c>
      <c r="D1656" s="78">
        <v>2</v>
      </c>
      <c r="E1656" s="79" t="s">
        <v>74</v>
      </c>
      <c r="F1656" s="85" t="s">
        <v>131</v>
      </c>
      <c r="G1656" s="106">
        <v>3758.2</v>
      </c>
      <c r="H1656" s="84" t="s">
        <v>86</v>
      </c>
      <c r="I1656" s="78"/>
    </row>
    <row r="1657" spans="1:9" s="76" customFormat="1" ht="12" hidden="1" customHeight="1">
      <c r="A1657" s="8" t="str">
        <f>INDEX(master1!$A$10:$A$24,MATCH('KSB1 - Postings'!E1657,master1!$C$10:$C$24,0))</f>
        <v>HR</v>
      </c>
      <c r="B1657" s="9" t="str">
        <f>VLOOKUP(E1657,master1!$C$9:$E$24,3,0)</f>
        <v>Paula E</v>
      </c>
      <c r="C1657" s="8" t="str">
        <f>VLOOKUP(F1657,master2!$B$1:$C$24,2,0)</f>
        <v>RECRUITMENT EXPENSES</v>
      </c>
      <c r="D1657" s="78">
        <v>2</v>
      </c>
      <c r="E1657" s="79" t="s">
        <v>74</v>
      </c>
      <c r="F1657" s="85" t="s">
        <v>141</v>
      </c>
      <c r="G1657" s="106">
        <v>4000</v>
      </c>
      <c r="H1657" s="84" t="s">
        <v>86</v>
      </c>
      <c r="I1657" s="78"/>
    </row>
    <row r="1658" spans="1:9" s="76" customFormat="1" ht="12" hidden="1" customHeight="1">
      <c r="A1658" s="8" t="str">
        <f>INDEX(master1!$A$10:$A$24,MATCH('KSB1 - Postings'!E1658,master1!$C$10:$C$24,0))</f>
        <v>HR</v>
      </c>
      <c r="B1658" s="9" t="str">
        <f>VLOOKUP(E1658,master1!$C$9:$E$24,3,0)</f>
        <v>Paula E</v>
      </c>
      <c r="C1658" s="8" t="str">
        <f>VLOOKUP(F1658,master2!$B$1:$C$24,2,0)</f>
        <v>OTHER SOCIAL EXPENSES</v>
      </c>
      <c r="D1658" s="78">
        <v>2</v>
      </c>
      <c r="E1658" s="79" t="s">
        <v>74</v>
      </c>
      <c r="F1658" s="85" t="s">
        <v>139</v>
      </c>
      <c r="G1658" s="106">
        <v>150</v>
      </c>
      <c r="H1658" s="84" t="s">
        <v>86</v>
      </c>
      <c r="I1658" s="78"/>
    </row>
    <row r="1659" spans="1:9" s="76" customFormat="1" ht="12" hidden="1" customHeight="1">
      <c r="A1659" s="8" t="str">
        <f>INDEX(master1!$A$10:$A$24,MATCH('KSB1 - Postings'!E1659,master1!$C$10:$C$24,0))</f>
        <v>HR</v>
      </c>
      <c r="B1659" s="9" t="str">
        <f>VLOOKUP(E1659,master1!$C$9:$E$24,3,0)</f>
        <v>Paula E</v>
      </c>
      <c r="C1659" s="8" t="str">
        <f>VLOOKUP(F1659,master2!$B$1:$C$24,2,0)</f>
        <v>OTHER SOCIAL EXPENSES</v>
      </c>
      <c r="D1659" s="78">
        <v>2</v>
      </c>
      <c r="E1659" s="79" t="s">
        <v>74</v>
      </c>
      <c r="F1659" s="85" t="s">
        <v>139</v>
      </c>
      <c r="G1659" s="106">
        <v>20</v>
      </c>
      <c r="H1659" s="84" t="s">
        <v>86</v>
      </c>
      <c r="I1659" s="78"/>
    </row>
    <row r="1660" spans="1:9" s="76" customFormat="1" ht="12" hidden="1" customHeight="1">
      <c r="A1660" s="8" t="str">
        <f>INDEX(master1!$A$10:$A$24,MATCH('KSB1 - Postings'!E1660,master1!$C$10:$C$24,0))</f>
        <v>HR</v>
      </c>
      <c r="B1660" s="9" t="str">
        <f>VLOOKUP(E1660,master1!$C$9:$E$24,3,0)</f>
        <v>Paula E</v>
      </c>
      <c r="C1660" s="8" t="str">
        <f>VLOOKUP(F1660,master2!$B$1:$C$24,2,0)</f>
        <v>OTHER SOCIAL EXPENSES</v>
      </c>
      <c r="D1660" s="78">
        <v>2</v>
      </c>
      <c r="E1660" s="79" t="s">
        <v>74</v>
      </c>
      <c r="F1660" s="85" t="s">
        <v>139</v>
      </c>
      <c r="G1660" s="106">
        <v>121</v>
      </c>
      <c r="H1660" s="84" t="s">
        <v>86</v>
      </c>
      <c r="I1660" s="78"/>
    </row>
    <row r="1661" spans="1:9" s="76" customFormat="1" ht="12" hidden="1" customHeight="1">
      <c r="A1661" s="8" t="str">
        <f>INDEX(master1!$A$10:$A$24,MATCH('KSB1 - Postings'!E1661,master1!$C$10:$C$24,0))</f>
        <v>HR</v>
      </c>
      <c r="B1661" s="9" t="str">
        <f>VLOOKUP(E1661,master1!$C$9:$E$24,3,0)</f>
        <v>Paula E</v>
      </c>
      <c r="C1661" s="8" t="str">
        <f>VLOOKUP(F1661,master2!$B$1:$C$24,2,0)</f>
        <v>OTHER SOCIAL EXPENSES</v>
      </c>
      <c r="D1661" s="78">
        <v>2</v>
      </c>
      <c r="E1661" s="79" t="s">
        <v>74</v>
      </c>
      <c r="F1661" s="85" t="s">
        <v>139</v>
      </c>
      <c r="G1661" s="106">
        <v>8721.2049999999999</v>
      </c>
      <c r="H1661" s="84" t="s">
        <v>86</v>
      </c>
      <c r="I1661" s="78"/>
    </row>
    <row r="1662" spans="1:9" s="76" customFormat="1" ht="12" hidden="1" customHeight="1">
      <c r="A1662" s="8" t="str">
        <f>INDEX(master1!$A$10:$A$24,MATCH('KSB1 - Postings'!E1662,master1!$C$10:$C$24,0))</f>
        <v>HR</v>
      </c>
      <c r="B1662" s="9" t="str">
        <f>VLOOKUP(E1662,master1!$C$9:$E$24,3,0)</f>
        <v>Paula E</v>
      </c>
      <c r="C1662" s="8" t="str">
        <f>VLOOKUP(F1662,master2!$B$1:$C$24,2,0)</f>
        <v>OTHER SOCIAL EXPENSES</v>
      </c>
      <c r="D1662" s="78">
        <v>2</v>
      </c>
      <c r="E1662" s="79" t="s">
        <v>74</v>
      </c>
      <c r="F1662" s="85" t="s">
        <v>139</v>
      </c>
      <c r="G1662" s="106">
        <v>1170</v>
      </c>
      <c r="H1662" s="84" t="s">
        <v>86</v>
      </c>
      <c r="I1662" s="78"/>
    </row>
    <row r="1663" spans="1:9" s="76" customFormat="1" ht="12" hidden="1" customHeight="1">
      <c r="A1663" s="8" t="str">
        <f>INDEX(master1!$A$10:$A$24,MATCH('KSB1 - Postings'!E1663,master1!$C$10:$C$24,0))</f>
        <v>HR</v>
      </c>
      <c r="B1663" s="9" t="str">
        <f>VLOOKUP(E1663,master1!$C$9:$E$24,3,0)</f>
        <v>Paula E</v>
      </c>
      <c r="C1663" s="8" t="str">
        <f>VLOOKUP(F1663,master2!$B$1:$C$24,2,0)</f>
        <v>OTHER SOCIAL EXPENSES</v>
      </c>
      <c r="D1663" s="78">
        <v>2</v>
      </c>
      <c r="E1663" s="79" t="s">
        <v>74</v>
      </c>
      <c r="F1663" s="85" t="s">
        <v>139</v>
      </c>
      <c r="G1663" s="106">
        <v>8721.2049999999999</v>
      </c>
      <c r="H1663" s="84" t="s">
        <v>86</v>
      </c>
      <c r="I1663" s="78"/>
    </row>
    <row r="1664" spans="1:9" s="76" customFormat="1" ht="12" hidden="1" customHeight="1">
      <c r="A1664" s="8" t="str">
        <f>INDEX(master1!$A$10:$A$24,MATCH('KSB1 - Postings'!E1664,master1!$C$10:$C$24,0))</f>
        <v>HR</v>
      </c>
      <c r="B1664" s="9" t="str">
        <f>VLOOKUP(E1664,master1!$C$9:$E$24,3,0)</f>
        <v>Paula E</v>
      </c>
      <c r="C1664" s="8" t="str">
        <f>VLOOKUP(F1664,master2!$B$1:$C$24,2,0)</f>
        <v>RECRUITMENT EXPENSES</v>
      </c>
      <c r="D1664" s="78">
        <v>2</v>
      </c>
      <c r="E1664" s="79" t="s">
        <v>74</v>
      </c>
      <c r="F1664" s="85" t="s">
        <v>141</v>
      </c>
      <c r="G1664" s="106">
        <v>300</v>
      </c>
      <c r="H1664" s="84" t="s">
        <v>86</v>
      </c>
      <c r="I1664" s="78"/>
    </row>
    <row r="1665" spans="1:9" s="76" customFormat="1" ht="12" hidden="1" customHeight="1">
      <c r="A1665" s="8" t="str">
        <f>INDEX(master1!$A$10:$A$24,MATCH('KSB1 - Postings'!E1665,master1!$C$10:$C$24,0))</f>
        <v>HR</v>
      </c>
      <c r="B1665" s="9" t="str">
        <f>VLOOKUP(E1665,master1!$C$9:$E$24,3,0)</f>
        <v>Paula E</v>
      </c>
      <c r="C1665" s="8" t="str">
        <f>VLOOKUP(F1665,master2!$B$1:$C$24,2,0)</f>
        <v>OTHER SOCIAL EXPENSES</v>
      </c>
      <c r="D1665" s="78">
        <v>2</v>
      </c>
      <c r="E1665" s="79" t="s">
        <v>74</v>
      </c>
      <c r="F1665" s="85" t="s">
        <v>139</v>
      </c>
      <c r="G1665" s="106">
        <v>78</v>
      </c>
      <c r="H1665" s="84" t="s">
        <v>86</v>
      </c>
      <c r="I1665" s="78"/>
    </row>
    <row r="1666" spans="1:9" s="76" customFormat="1" ht="12" hidden="1" customHeight="1">
      <c r="A1666" s="8" t="str">
        <f>INDEX(master1!$A$10:$A$24,MATCH('KSB1 - Postings'!E1666,master1!$C$10:$C$24,0))</f>
        <v>QUALITY</v>
      </c>
      <c r="B1666" s="9" t="str">
        <f>VLOOKUP(E1666,master1!$C$9:$E$24,3,0)</f>
        <v>Jennifer A</v>
      </c>
      <c r="C1666" s="8" t="str">
        <f>VLOOKUP(F1666,master2!$B$1:$C$24,2,0)</f>
        <v>SPARE PARTS</v>
      </c>
      <c r="D1666" s="78">
        <v>2</v>
      </c>
      <c r="E1666" s="79" t="s">
        <v>73</v>
      </c>
      <c r="F1666" s="85" t="s">
        <v>136</v>
      </c>
      <c r="G1666" s="106">
        <v>44.25</v>
      </c>
      <c r="H1666" s="84" t="s">
        <v>86</v>
      </c>
      <c r="I1666" s="78"/>
    </row>
    <row r="1667" spans="1:9" s="76" customFormat="1" ht="12" hidden="1" customHeight="1">
      <c r="A1667" s="8" t="str">
        <f>INDEX(master1!$A$10:$A$24,MATCH('KSB1 - Postings'!E1667,master1!$C$10:$C$24,0))</f>
        <v>QUALITY</v>
      </c>
      <c r="B1667" s="9" t="str">
        <f>VLOOKUP(E1667,master1!$C$9:$E$24,3,0)</f>
        <v>Jennifer A</v>
      </c>
      <c r="C1667" s="8" t="str">
        <f>VLOOKUP(F1667,master2!$B$1:$C$24,2,0)</f>
        <v>SPARE PARTS</v>
      </c>
      <c r="D1667" s="78">
        <v>2</v>
      </c>
      <c r="E1667" s="79" t="s">
        <v>73</v>
      </c>
      <c r="F1667" s="85" t="s">
        <v>136</v>
      </c>
      <c r="G1667" s="106">
        <v>545.36</v>
      </c>
      <c r="H1667" s="84" t="s">
        <v>86</v>
      </c>
      <c r="I1667" s="78"/>
    </row>
    <row r="1668" spans="1:9" s="76" customFormat="1" ht="12" hidden="1" customHeight="1">
      <c r="A1668" s="8" t="str">
        <f>INDEX(master1!$A$10:$A$24,MATCH('KSB1 - Postings'!E1668,master1!$C$10:$C$24,0))</f>
        <v>QUALITY</v>
      </c>
      <c r="B1668" s="9" t="str">
        <f>VLOOKUP(E1668,master1!$C$9:$E$24,3,0)</f>
        <v>Jennifer A</v>
      </c>
      <c r="C1668" s="8" t="str">
        <f>VLOOKUP(F1668,master2!$B$1:$C$24,2,0)</f>
        <v>SPARE PARTS</v>
      </c>
      <c r="D1668" s="78">
        <v>2</v>
      </c>
      <c r="E1668" s="79" t="s">
        <v>73</v>
      </c>
      <c r="F1668" s="85" t="s">
        <v>137</v>
      </c>
      <c r="G1668" s="106">
        <v>260</v>
      </c>
      <c r="H1668" s="84" t="s">
        <v>86</v>
      </c>
      <c r="I1668" s="78"/>
    </row>
    <row r="1669" spans="1:9" s="76" customFormat="1" ht="12" hidden="1" customHeight="1">
      <c r="A1669" s="8" t="str">
        <f>INDEX(master1!$A$10:$A$24,MATCH('KSB1 - Postings'!E1669,master1!$C$10:$C$24,0))</f>
        <v>QUALITY</v>
      </c>
      <c r="B1669" s="9" t="str">
        <f>VLOOKUP(E1669,master1!$C$9:$E$24,3,0)</f>
        <v>Jennifer A</v>
      </c>
      <c r="C1669" s="8" t="str">
        <f>VLOOKUP(F1669,master2!$B$1:$C$24,2,0)</f>
        <v>SPARE PARTS</v>
      </c>
      <c r="D1669" s="78">
        <v>2</v>
      </c>
      <c r="E1669" s="79" t="s">
        <v>73</v>
      </c>
      <c r="F1669" s="85" t="s">
        <v>137</v>
      </c>
      <c r="G1669" s="106">
        <v>295</v>
      </c>
      <c r="H1669" s="84" t="s">
        <v>86</v>
      </c>
      <c r="I1669" s="78"/>
    </row>
    <row r="1670" spans="1:9" s="76" customFormat="1" ht="12" hidden="1" customHeight="1">
      <c r="A1670" s="8" t="str">
        <f>INDEX(master1!$A$10:$A$24,MATCH('KSB1 - Postings'!E1670,master1!$C$10:$C$24,0))</f>
        <v>QUALITY</v>
      </c>
      <c r="B1670" s="9" t="str">
        <f>VLOOKUP(E1670,master1!$C$9:$E$24,3,0)</f>
        <v>Jennifer A</v>
      </c>
      <c r="C1670" s="8" t="str">
        <f>VLOOKUP(F1670,master2!$B$1:$C$24,2,0)</f>
        <v>SPARE PARTS</v>
      </c>
      <c r="D1670" s="78">
        <v>2</v>
      </c>
      <c r="E1670" s="79" t="s">
        <v>73</v>
      </c>
      <c r="F1670" s="85" t="s">
        <v>137</v>
      </c>
      <c r="G1670" s="106">
        <v>278.2</v>
      </c>
      <c r="H1670" s="84" t="s">
        <v>86</v>
      </c>
      <c r="I1670" s="78"/>
    </row>
    <row r="1671" spans="1:9" s="76" customFormat="1" ht="12" hidden="1" customHeight="1">
      <c r="A1671" s="8" t="str">
        <f>INDEX(master1!$A$10:$A$24,MATCH('KSB1 - Postings'!E1671,master1!$C$10:$C$24,0))</f>
        <v>QUALITY</v>
      </c>
      <c r="B1671" s="9" t="str">
        <f>VLOOKUP(E1671,master1!$C$9:$E$24,3,0)</f>
        <v>Jennifer A</v>
      </c>
      <c r="C1671" s="8" t="str">
        <f>VLOOKUP(F1671,master2!$B$1:$C$24,2,0)</f>
        <v>SPARE PARTS</v>
      </c>
      <c r="D1671" s="78">
        <v>2</v>
      </c>
      <c r="E1671" s="79" t="s">
        <v>73</v>
      </c>
      <c r="F1671" s="85" t="s">
        <v>137</v>
      </c>
      <c r="G1671" s="106">
        <v>1076</v>
      </c>
      <c r="H1671" s="84" t="s">
        <v>86</v>
      </c>
      <c r="I1671" s="78"/>
    </row>
    <row r="1672" spans="1:9" s="76" customFormat="1" ht="12" hidden="1" customHeight="1">
      <c r="A1672" s="8" t="str">
        <f>INDEX(master1!$A$10:$A$24,MATCH('KSB1 - Postings'!E1672,master1!$C$10:$C$24,0))</f>
        <v>QUALITY</v>
      </c>
      <c r="B1672" s="9" t="str">
        <f>VLOOKUP(E1672,master1!$C$9:$E$24,3,0)</f>
        <v>Jennifer A</v>
      </c>
      <c r="C1672" s="8" t="str">
        <f>VLOOKUP(F1672,master2!$B$1:$C$24,2,0)</f>
        <v>SPARE PARTS</v>
      </c>
      <c r="D1672" s="78">
        <v>2</v>
      </c>
      <c r="E1672" s="79" t="s">
        <v>73</v>
      </c>
      <c r="F1672" s="85" t="s">
        <v>137</v>
      </c>
      <c r="G1672" s="106">
        <v>28.46</v>
      </c>
      <c r="H1672" s="84" t="s">
        <v>86</v>
      </c>
      <c r="I1672" s="78"/>
    </row>
    <row r="1673" spans="1:9" s="76" customFormat="1" ht="12" hidden="1" customHeight="1">
      <c r="A1673" s="8" t="str">
        <f>INDEX(master1!$A$10:$A$24,MATCH('KSB1 - Postings'!E1673,master1!$C$10:$C$24,0))</f>
        <v>QUALITY</v>
      </c>
      <c r="B1673" s="9" t="str">
        <f>VLOOKUP(E1673,master1!$C$9:$E$24,3,0)</f>
        <v>Jennifer A</v>
      </c>
      <c r="C1673" s="8" t="str">
        <f>VLOOKUP(F1673,master2!$B$1:$C$24,2,0)</f>
        <v>SPARE PARTS</v>
      </c>
      <c r="D1673" s="78">
        <v>2</v>
      </c>
      <c r="E1673" s="79" t="s">
        <v>73</v>
      </c>
      <c r="F1673" s="85" t="s">
        <v>137</v>
      </c>
      <c r="G1673" s="106">
        <v>490</v>
      </c>
      <c r="H1673" s="84" t="s">
        <v>86</v>
      </c>
      <c r="I1673" s="78"/>
    </row>
    <row r="1674" spans="1:9" s="76" customFormat="1" ht="12" hidden="1" customHeight="1">
      <c r="A1674" s="8" t="str">
        <f>INDEX(master1!$A$10:$A$24,MATCH('KSB1 - Postings'!E1674,master1!$C$10:$C$24,0))</f>
        <v>QUALITY</v>
      </c>
      <c r="B1674" s="9" t="str">
        <f>VLOOKUP(E1674,master1!$C$9:$E$24,3,0)</f>
        <v>Jennifer A</v>
      </c>
      <c r="C1674" s="8" t="str">
        <f>VLOOKUP(F1674,master2!$B$1:$C$24,2,0)</f>
        <v>SPARE PARTS</v>
      </c>
      <c r="D1674" s="78">
        <v>2</v>
      </c>
      <c r="E1674" s="79" t="s">
        <v>73</v>
      </c>
      <c r="F1674" s="85" t="s">
        <v>137</v>
      </c>
      <c r="G1674" s="106">
        <v>516</v>
      </c>
      <c r="H1674" s="84" t="s">
        <v>86</v>
      </c>
      <c r="I1674" s="78"/>
    </row>
    <row r="1675" spans="1:9" s="76" customFormat="1" ht="12" hidden="1" customHeight="1">
      <c r="A1675" s="8" t="str">
        <f>INDEX(master1!$A$10:$A$24,MATCH('KSB1 - Postings'!E1675,master1!$C$10:$C$24,0))</f>
        <v>QUALITY</v>
      </c>
      <c r="B1675" s="9" t="str">
        <f>VLOOKUP(E1675,master1!$C$9:$E$24,3,0)</f>
        <v>Jennifer A</v>
      </c>
      <c r="C1675" s="8" t="str">
        <f>VLOOKUP(F1675,master2!$B$1:$C$24,2,0)</f>
        <v>SPARE PARTS</v>
      </c>
      <c r="D1675" s="78">
        <v>2</v>
      </c>
      <c r="E1675" s="79" t="s">
        <v>73</v>
      </c>
      <c r="F1675" s="85" t="s">
        <v>137</v>
      </c>
      <c r="G1675" s="106">
        <v>199.9</v>
      </c>
      <c r="H1675" s="84" t="s">
        <v>86</v>
      </c>
      <c r="I1675" s="78"/>
    </row>
    <row r="1676" spans="1:9" s="76" customFormat="1" ht="12" hidden="1" customHeight="1">
      <c r="A1676" s="8" t="str">
        <f>INDEX(master1!$A$10:$A$24,MATCH('KSB1 - Postings'!E1676,master1!$C$10:$C$24,0))</f>
        <v>QUALITY</v>
      </c>
      <c r="B1676" s="9" t="str">
        <f>VLOOKUP(E1676,master1!$C$9:$E$24,3,0)</f>
        <v>Jennifer A</v>
      </c>
      <c r="C1676" s="8" t="str">
        <f>VLOOKUP(F1676,master2!$B$1:$C$24,2,0)</f>
        <v>STATIONERY</v>
      </c>
      <c r="D1676" s="78">
        <v>2</v>
      </c>
      <c r="E1676" s="79" t="s">
        <v>73</v>
      </c>
      <c r="F1676" s="85" t="s">
        <v>146</v>
      </c>
      <c r="G1676" s="106">
        <v>500</v>
      </c>
      <c r="H1676" s="84" t="s">
        <v>86</v>
      </c>
      <c r="I1676" s="78"/>
    </row>
    <row r="1677" spans="1:9" s="76" customFormat="1" ht="12" hidden="1" customHeight="1">
      <c r="A1677" s="8" t="str">
        <f>INDEX(master1!$A$10:$A$24,MATCH('KSB1 - Postings'!E1677,master1!$C$10:$C$24,0))</f>
        <v>QUALITY</v>
      </c>
      <c r="B1677" s="9" t="str">
        <f>VLOOKUP(E1677,master1!$C$9:$E$24,3,0)</f>
        <v>Jennifer A</v>
      </c>
      <c r="C1677" s="8" t="str">
        <f>VLOOKUP(F1677,master2!$B$1:$C$24,2,0)</f>
        <v>OTHER EXTERNAL SERVICES</v>
      </c>
      <c r="D1677" s="78">
        <v>2</v>
      </c>
      <c r="E1677" s="79" t="s">
        <v>73</v>
      </c>
      <c r="F1677" s="85" t="s">
        <v>138</v>
      </c>
      <c r="G1677" s="106">
        <v>410</v>
      </c>
      <c r="H1677" s="84" t="s">
        <v>86</v>
      </c>
      <c r="I1677" s="78"/>
    </row>
    <row r="1678" spans="1:9" s="76" customFormat="1" ht="12" hidden="1" customHeight="1">
      <c r="A1678" s="8" t="str">
        <f>INDEX(master1!$A$10:$A$24,MATCH('KSB1 - Postings'!E1678,master1!$C$10:$C$24,0))</f>
        <v>QUALITY</v>
      </c>
      <c r="B1678" s="9" t="str">
        <f>VLOOKUP(E1678,master1!$C$9:$E$24,3,0)</f>
        <v>Jennifer A</v>
      </c>
      <c r="C1678" s="8" t="str">
        <f>VLOOKUP(F1678,master2!$B$1:$C$24,2,0)</f>
        <v>OTHER EXTERNAL SERVICES</v>
      </c>
      <c r="D1678" s="78">
        <v>2</v>
      </c>
      <c r="E1678" s="79" t="s">
        <v>73</v>
      </c>
      <c r="F1678" s="85" t="s">
        <v>138</v>
      </c>
      <c r="G1678" s="106">
        <v>540</v>
      </c>
      <c r="H1678" s="84" t="s">
        <v>86</v>
      </c>
      <c r="I1678" s="78"/>
    </row>
    <row r="1679" spans="1:9" s="76" customFormat="1" ht="12" hidden="1" customHeight="1">
      <c r="A1679" s="8" t="str">
        <f>INDEX(master1!$A$10:$A$24,MATCH('KSB1 - Postings'!E1679,master1!$C$10:$C$24,0))</f>
        <v>QUALITY</v>
      </c>
      <c r="B1679" s="9" t="str">
        <f>VLOOKUP(E1679,master1!$C$9:$E$24,3,0)</f>
        <v>Jennifer A</v>
      </c>
      <c r="C1679" s="8" t="str">
        <f>VLOOKUP(F1679,master2!$B$1:$C$24,2,0)</f>
        <v>OTHER EXTERNAL SERVICES</v>
      </c>
      <c r="D1679" s="78">
        <v>2</v>
      </c>
      <c r="E1679" s="79" t="s">
        <v>73</v>
      </c>
      <c r="F1679" s="85" t="s">
        <v>138</v>
      </c>
      <c r="G1679" s="106">
        <v>1350</v>
      </c>
      <c r="H1679" s="84" t="s">
        <v>86</v>
      </c>
      <c r="I1679" s="78"/>
    </row>
    <row r="1680" spans="1:9" s="76" customFormat="1" ht="12" hidden="1" customHeight="1">
      <c r="A1680" s="8" t="str">
        <f>INDEX(master1!$A$10:$A$24,MATCH('KSB1 - Postings'!E1680,master1!$C$10:$C$24,0))</f>
        <v>QUALITY</v>
      </c>
      <c r="B1680" s="9" t="str">
        <f>VLOOKUP(E1680,master1!$C$9:$E$24,3,0)</f>
        <v>Jennifer A</v>
      </c>
      <c r="C1680" s="8" t="str">
        <f>VLOOKUP(F1680,master2!$B$1:$C$24,2,0)</f>
        <v>OTHER EXTERNAL SERVICES</v>
      </c>
      <c r="D1680" s="78">
        <v>2</v>
      </c>
      <c r="E1680" s="79" t="s">
        <v>73</v>
      </c>
      <c r="F1680" s="85" t="s">
        <v>138</v>
      </c>
      <c r="G1680" s="106">
        <v>250.5</v>
      </c>
      <c r="H1680" s="84" t="s">
        <v>86</v>
      </c>
      <c r="I1680" s="78"/>
    </row>
    <row r="1681" spans="1:9" s="76" customFormat="1" ht="12" hidden="1" customHeight="1">
      <c r="A1681" s="8" t="str">
        <f>INDEX(master1!$A$10:$A$24,MATCH('KSB1 - Postings'!E1681,master1!$C$10:$C$24,0))</f>
        <v>QUALITY</v>
      </c>
      <c r="B1681" s="9" t="str">
        <f>VLOOKUP(E1681,master1!$C$9:$E$24,3,0)</f>
        <v>Jennifer A</v>
      </c>
      <c r="C1681" s="8" t="str">
        <f>VLOOKUP(F1681,master2!$B$1:$C$24,2,0)</f>
        <v>OTHER EXTERNAL SERVICES</v>
      </c>
      <c r="D1681" s="78">
        <v>2</v>
      </c>
      <c r="E1681" s="79" t="s">
        <v>73</v>
      </c>
      <c r="F1681" s="85" t="s">
        <v>138</v>
      </c>
      <c r="G1681" s="106">
        <v>90</v>
      </c>
      <c r="H1681" s="84" t="s">
        <v>86</v>
      </c>
      <c r="I1681" s="78"/>
    </row>
    <row r="1682" spans="1:9" s="76" customFormat="1" ht="12" hidden="1" customHeight="1">
      <c r="A1682" s="8" t="str">
        <f>INDEX(master1!$A$10:$A$24,MATCH('KSB1 - Postings'!E1682,master1!$C$10:$C$24,0))</f>
        <v>QUALITY</v>
      </c>
      <c r="B1682" s="9" t="str">
        <f>VLOOKUP(E1682,master1!$C$9:$E$24,3,0)</f>
        <v>Jennifer A</v>
      </c>
      <c r="C1682" s="8" t="str">
        <f>VLOOKUP(F1682,master2!$B$1:$C$24,2,0)</f>
        <v>OTHER EXTERNAL SERVICES</v>
      </c>
      <c r="D1682" s="78">
        <v>2</v>
      </c>
      <c r="E1682" s="79" t="s">
        <v>73</v>
      </c>
      <c r="F1682" s="85" t="s">
        <v>138</v>
      </c>
      <c r="G1682" s="106">
        <v>1186.8800000000001</v>
      </c>
      <c r="H1682" s="84" t="s">
        <v>86</v>
      </c>
      <c r="I1682" s="78"/>
    </row>
    <row r="1683" spans="1:9" s="76" customFormat="1" ht="12" hidden="1" customHeight="1">
      <c r="A1683" s="8" t="str">
        <f>INDEX(master1!$A$10:$A$24,MATCH('KSB1 - Postings'!E1683,master1!$C$10:$C$24,0))</f>
        <v>QUALITY</v>
      </c>
      <c r="B1683" s="9" t="str">
        <f>VLOOKUP(E1683,master1!$C$9:$E$24,3,0)</f>
        <v>Jennifer A</v>
      </c>
      <c r="C1683" s="8" t="str">
        <f>VLOOKUP(F1683,master2!$B$1:$C$24,2,0)</f>
        <v>OTHER EXTERNAL SERVICES</v>
      </c>
      <c r="D1683" s="78">
        <v>2</v>
      </c>
      <c r="E1683" s="79" t="s">
        <v>73</v>
      </c>
      <c r="F1683" s="85" t="s">
        <v>138</v>
      </c>
      <c r="G1683" s="106">
        <v>1875.72</v>
      </c>
      <c r="H1683" s="84" t="s">
        <v>86</v>
      </c>
      <c r="I1683" s="78"/>
    </row>
    <row r="1684" spans="1:9" s="76" customFormat="1" ht="12" hidden="1" customHeight="1">
      <c r="A1684" s="8" t="str">
        <f>INDEX(master1!$A$10:$A$24,MATCH('KSB1 - Postings'!E1684,master1!$C$10:$C$24,0))</f>
        <v>QUALITY</v>
      </c>
      <c r="B1684" s="9" t="str">
        <f>VLOOKUP(E1684,master1!$C$9:$E$24,3,0)</f>
        <v>Jennifer A</v>
      </c>
      <c r="C1684" s="8" t="str">
        <f>VLOOKUP(F1684,master2!$B$1:$C$24,2,0)</f>
        <v>OTHER EXTERNAL SERVICES</v>
      </c>
      <c r="D1684" s="78">
        <v>2</v>
      </c>
      <c r="E1684" s="79" t="s">
        <v>73</v>
      </c>
      <c r="F1684" s="85" t="s">
        <v>138</v>
      </c>
      <c r="G1684" s="106">
        <v>3686.76</v>
      </c>
      <c r="H1684" s="84" t="s">
        <v>86</v>
      </c>
      <c r="I1684" s="78"/>
    </row>
    <row r="1685" spans="1:9" s="76" customFormat="1" ht="12" hidden="1" customHeight="1">
      <c r="A1685" s="8" t="str">
        <f>INDEX(master1!$A$10:$A$24,MATCH('KSB1 - Postings'!E1685,master1!$C$10:$C$24,0))</f>
        <v>QUALITY</v>
      </c>
      <c r="B1685" s="9" t="str">
        <f>VLOOKUP(E1685,master1!$C$9:$E$24,3,0)</f>
        <v>Jennifer A</v>
      </c>
      <c r="C1685" s="8" t="str">
        <f>VLOOKUP(F1685,master2!$B$1:$C$24,2,0)</f>
        <v>OTHER EXTERNAL SERVICES</v>
      </c>
      <c r="D1685" s="78">
        <v>2</v>
      </c>
      <c r="E1685" s="79" t="s">
        <v>73</v>
      </c>
      <c r="F1685" s="85" t="s">
        <v>138</v>
      </c>
      <c r="G1685" s="106">
        <v>1186.8800000000001</v>
      </c>
      <c r="H1685" s="84" t="s">
        <v>86</v>
      </c>
      <c r="I1685" s="78"/>
    </row>
    <row r="1686" spans="1:9" s="76" customFormat="1" ht="12" hidden="1" customHeight="1">
      <c r="A1686" s="8" t="str">
        <f>INDEX(master1!$A$10:$A$24,MATCH('KSB1 - Postings'!E1686,master1!$C$10:$C$24,0))</f>
        <v>QUALITY</v>
      </c>
      <c r="B1686" s="9" t="str">
        <f>VLOOKUP(E1686,master1!$C$9:$E$24,3,0)</f>
        <v>Jennifer A</v>
      </c>
      <c r="C1686" s="8" t="str">
        <f>VLOOKUP(F1686,master2!$B$1:$C$24,2,0)</f>
        <v>OTHER EXTERNAL SERVICES</v>
      </c>
      <c r="D1686" s="78">
        <v>2</v>
      </c>
      <c r="E1686" s="79" t="s">
        <v>73</v>
      </c>
      <c r="F1686" s="85" t="s">
        <v>138</v>
      </c>
      <c r="G1686" s="106">
        <v>39933.43</v>
      </c>
      <c r="H1686" s="84" t="s">
        <v>86</v>
      </c>
      <c r="I1686" s="78"/>
    </row>
    <row r="1687" spans="1:9" s="76" customFormat="1" ht="12" hidden="1" customHeight="1">
      <c r="A1687" s="8" t="str">
        <f>INDEX(master1!$A$10:$A$24,MATCH('KSB1 - Postings'!E1687,master1!$C$10:$C$24,0))</f>
        <v>QUALITY</v>
      </c>
      <c r="B1687" s="9" t="str">
        <f>VLOOKUP(E1687,master1!$C$9:$E$24,3,0)</f>
        <v>Jennifer A</v>
      </c>
      <c r="C1687" s="8" t="str">
        <f>VLOOKUP(F1687,master2!$B$1:$C$24,2,0)</f>
        <v>OTHER EXTERNAL SERVICES</v>
      </c>
      <c r="D1687" s="78">
        <v>2</v>
      </c>
      <c r="E1687" s="79" t="s">
        <v>73</v>
      </c>
      <c r="F1687" s="85" t="s">
        <v>138</v>
      </c>
      <c r="G1687" s="106">
        <v>296.5</v>
      </c>
      <c r="H1687" s="84" t="s">
        <v>86</v>
      </c>
      <c r="I1687" s="78"/>
    </row>
    <row r="1688" spans="1:9" s="76" customFormat="1" ht="12" hidden="1" customHeight="1">
      <c r="A1688" s="8" t="str">
        <f>INDEX(master1!$A$10:$A$24,MATCH('KSB1 - Postings'!E1688,master1!$C$10:$C$24,0))</f>
        <v>QUALITY</v>
      </c>
      <c r="B1688" s="9" t="str">
        <f>VLOOKUP(E1688,master1!$C$9:$E$24,3,0)</f>
        <v>Jennifer A</v>
      </c>
      <c r="C1688" s="8" t="str">
        <f>VLOOKUP(F1688,master2!$B$1:$C$24,2,0)</f>
        <v>OTHER EXTERNAL SERVICES</v>
      </c>
      <c r="D1688" s="78">
        <v>2</v>
      </c>
      <c r="E1688" s="79" t="s">
        <v>73</v>
      </c>
      <c r="F1688" s="85" t="s">
        <v>138</v>
      </c>
      <c r="G1688" s="106">
        <v>410</v>
      </c>
      <c r="H1688" s="84" t="s">
        <v>86</v>
      </c>
      <c r="I1688" s="78"/>
    </row>
    <row r="1689" spans="1:9" s="76" customFormat="1" ht="12" hidden="1" customHeight="1">
      <c r="A1689" s="8" t="str">
        <f>INDEX(master1!$A$10:$A$24,MATCH('KSB1 - Postings'!E1689,master1!$C$10:$C$24,0))</f>
        <v>QUALITY</v>
      </c>
      <c r="B1689" s="9" t="str">
        <f>VLOOKUP(E1689,master1!$C$9:$E$24,3,0)</f>
        <v>Jennifer A</v>
      </c>
      <c r="C1689" s="8" t="str">
        <f>VLOOKUP(F1689,master2!$B$1:$C$24,2,0)</f>
        <v>OTHER EXTERNAL SERVICES</v>
      </c>
      <c r="D1689" s="78">
        <v>2</v>
      </c>
      <c r="E1689" s="79" t="s">
        <v>73</v>
      </c>
      <c r="F1689" s="85" t="s">
        <v>138</v>
      </c>
      <c r="G1689" s="106">
        <v>132.5</v>
      </c>
      <c r="H1689" s="84" t="s">
        <v>86</v>
      </c>
      <c r="I1689" s="78"/>
    </row>
    <row r="1690" spans="1:9" s="76" customFormat="1" ht="12" hidden="1" customHeight="1">
      <c r="A1690" s="8" t="str">
        <f>INDEX(master1!$A$10:$A$24,MATCH('KSB1 - Postings'!E1690,master1!$C$10:$C$24,0))</f>
        <v>QUALITY</v>
      </c>
      <c r="B1690" s="9" t="str">
        <f>VLOOKUP(E1690,master1!$C$9:$E$24,3,0)</f>
        <v>Jennifer A</v>
      </c>
      <c r="C1690" s="8" t="str">
        <f>VLOOKUP(F1690,master2!$B$1:$C$24,2,0)</f>
        <v>OTHER EXTERNAL SERVICES</v>
      </c>
      <c r="D1690" s="78">
        <v>2</v>
      </c>
      <c r="E1690" s="79" t="s">
        <v>72</v>
      </c>
      <c r="F1690" s="85" t="s">
        <v>138</v>
      </c>
      <c r="G1690" s="106">
        <v>230.91</v>
      </c>
      <c r="H1690" s="84" t="s">
        <v>86</v>
      </c>
      <c r="I1690" s="78"/>
    </row>
    <row r="1691" spans="1:9" s="76" customFormat="1" ht="12" hidden="1" customHeight="1">
      <c r="A1691" s="8" t="str">
        <f>INDEX(master1!$A$10:$A$24,MATCH('KSB1 - Postings'!E1691,master1!$C$10:$C$24,0))</f>
        <v>QUALITY</v>
      </c>
      <c r="B1691" s="9" t="str">
        <f>VLOOKUP(E1691,master1!$C$9:$E$24,3,0)</f>
        <v>Jennifer A</v>
      </c>
      <c r="C1691" s="8" t="str">
        <f>VLOOKUP(F1691,master2!$B$1:$C$24,2,0)</f>
        <v>OTHER EXTERNAL SERVICES</v>
      </c>
      <c r="D1691" s="78">
        <v>2</v>
      </c>
      <c r="E1691" s="79" t="s">
        <v>72</v>
      </c>
      <c r="F1691" s="85" t="s">
        <v>138</v>
      </c>
      <c r="G1691" s="106">
        <v>10432.174999999999</v>
      </c>
      <c r="H1691" s="84" t="s">
        <v>86</v>
      </c>
      <c r="I1691" s="78"/>
    </row>
    <row r="1692" spans="1:9" s="76" customFormat="1" ht="12" hidden="1" customHeight="1">
      <c r="A1692" s="8" t="str">
        <f>INDEX(master1!$A$10:$A$24,MATCH('KSB1 - Postings'!E1692,master1!$C$10:$C$24,0))</f>
        <v>QUALITY</v>
      </c>
      <c r="B1692" s="9" t="str">
        <f>VLOOKUP(E1692,master1!$C$9:$E$24,3,0)</f>
        <v>Jennifer A</v>
      </c>
      <c r="C1692" s="8" t="str">
        <f>VLOOKUP(F1692,master2!$B$1:$C$24,2,0)</f>
        <v>OTHER EXTERNAL SERVICES</v>
      </c>
      <c r="D1692" s="78">
        <v>2</v>
      </c>
      <c r="E1692" s="79" t="s">
        <v>72</v>
      </c>
      <c r="F1692" s="85" t="s">
        <v>138</v>
      </c>
      <c r="G1692" s="106">
        <v>178.51499999999999</v>
      </c>
      <c r="H1692" s="84" t="s">
        <v>86</v>
      </c>
      <c r="I1692" s="78"/>
    </row>
    <row r="1693" spans="1:9" s="76" customFormat="1" ht="12" hidden="1" customHeight="1">
      <c r="A1693" s="8" t="str">
        <f>INDEX(master1!$A$10:$A$24,MATCH('KSB1 - Postings'!E1693,master1!$C$10:$C$24,0))</f>
        <v>QUALITY</v>
      </c>
      <c r="B1693" s="9" t="str">
        <f>VLOOKUP(E1693,master1!$C$9:$E$24,3,0)</f>
        <v>Jennifer A</v>
      </c>
      <c r="C1693" s="8" t="str">
        <f>VLOOKUP(F1693,master2!$B$1:$C$24,2,0)</f>
        <v>OTHER EXTERNAL SERVICES</v>
      </c>
      <c r="D1693" s="78">
        <v>2</v>
      </c>
      <c r="E1693" s="79" t="s">
        <v>72</v>
      </c>
      <c r="F1693" s="85" t="s">
        <v>138</v>
      </c>
      <c r="G1693" s="106">
        <v>145.53</v>
      </c>
      <c r="H1693" s="84" t="s">
        <v>86</v>
      </c>
      <c r="I1693" s="78"/>
    </row>
    <row r="1694" spans="1:9" s="76" customFormat="1" ht="12" hidden="1" customHeight="1">
      <c r="A1694" s="8" t="str">
        <f>INDEX(master1!$A$10:$A$24,MATCH('KSB1 - Postings'!E1694,master1!$C$10:$C$24,0))</f>
        <v>QUALITY</v>
      </c>
      <c r="B1694" s="9" t="str">
        <f>VLOOKUP(E1694,master1!$C$9:$E$24,3,0)</f>
        <v>Jennifer A</v>
      </c>
      <c r="C1694" s="8" t="str">
        <f>VLOOKUP(F1694,master2!$B$1:$C$24,2,0)</f>
        <v>OTHER EXTERNAL SERVICES</v>
      </c>
      <c r="D1694" s="78">
        <v>2</v>
      </c>
      <c r="E1694" s="79" t="s">
        <v>72</v>
      </c>
      <c r="F1694" s="85" t="s">
        <v>138</v>
      </c>
      <c r="G1694" s="106">
        <v>97.88</v>
      </c>
      <c r="H1694" s="84" t="s">
        <v>86</v>
      </c>
      <c r="I1694" s="78"/>
    </row>
    <row r="1695" spans="1:9" s="76" customFormat="1" ht="12" hidden="1" customHeight="1">
      <c r="A1695" s="8" t="str">
        <f>INDEX(master1!$A$10:$A$24,MATCH('KSB1 - Postings'!E1695,master1!$C$10:$C$24,0))</f>
        <v>QUALITY</v>
      </c>
      <c r="B1695" s="9" t="str">
        <f>VLOOKUP(E1695,master1!$C$9:$E$24,3,0)</f>
        <v>Jennifer A</v>
      </c>
      <c r="C1695" s="8" t="str">
        <f>VLOOKUP(F1695,master2!$B$1:$C$24,2,0)</f>
        <v>OTHER EXTERNAL SERVICES</v>
      </c>
      <c r="D1695" s="78">
        <v>2</v>
      </c>
      <c r="E1695" s="79" t="s">
        <v>72</v>
      </c>
      <c r="F1695" s="85" t="s">
        <v>138</v>
      </c>
      <c r="G1695" s="106">
        <v>404.64</v>
      </c>
      <c r="H1695" s="84" t="s">
        <v>86</v>
      </c>
      <c r="I1695" s="78"/>
    </row>
    <row r="1696" spans="1:9" s="76" customFormat="1" ht="12" hidden="1" customHeight="1">
      <c r="A1696" s="8" t="str">
        <f>INDEX(master1!$A$10:$A$24,MATCH('KSB1 - Postings'!E1696,master1!$C$10:$C$24,0))</f>
        <v>QUALITY</v>
      </c>
      <c r="B1696" s="9" t="str">
        <f>VLOOKUP(E1696,master1!$C$9:$E$24,3,0)</f>
        <v>Jennifer A</v>
      </c>
      <c r="C1696" s="8" t="str">
        <f>VLOOKUP(F1696,master2!$B$1:$C$24,2,0)</f>
        <v>OTHER EXTERNAL SERVICES</v>
      </c>
      <c r="D1696" s="78">
        <v>2</v>
      </c>
      <c r="E1696" s="79" t="s">
        <v>72</v>
      </c>
      <c r="F1696" s="85" t="s">
        <v>138</v>
      </c>
      <c r="G1696" s="106">
        <v>11250</v>
      </c>
      <c r="H1696" s="84" t="s">
        <v>86</v>
      </c>
      <c r="I1696" s="78"/>
    </row>
    <row r="1697" spans="1:9" s="76" customFormat="1" ht="12" hidden="1" customHeight="1">
      <c r="A1697" s="8" t="str">
        <f>INDEX(master1!$A$10:$A$24,MATCH('KSB1 - Postings'!E1697,master1!$C$10:$C$24,0))</f>
        <v>QUALITY</v>
      </c>
      <c r="B1697" s="9" t="str">
        <f>VLOOKUP(E1697,master1!$C$9:$E$24,3,0)</f>
        <v>Jennifer A</v>
      </c>
      <c r="C1697" s="8" t="str">
        <f>VLOOKUP(F1697,master2!$B$1:$C$24,2,0)</f>
        <v>OTHER EXTERNAL SERVICES</v>
      </c>
      <c r="D1697" s="78">
        <v>2</v>
      </c>
      <c r="E1697" s="79" t="s">
        <v>72</v>
      </c>
      <c r="F1697" s="85" t="s">
        <v>138</v>
      </c>
      <c r="G1697" s="106">
        <v>13050</v>
      </c>
      <c r="H1697" s="84" t="s">
        <v>86</v>
      </c>
      <c r="I1697" s="78"/>
    </row>
    <row r="1698" spans="1:9" s="76" customFormat="1" ht="12" hidden="1" customHeight="1">
      <c r="A1698" s="8" t="str">
        <f>INDEX(master1!$A$10:$A$24,MATCH('KSB1 - Postings'!E1698,master1!$C$10:$C$24,0))</f>
        <v>QUALITY</v>
      </c>
      <c r="B1698" s="9" t="str">
        <f>VLOOKUP(E1698,master1!$C$9:$E$24,3,0)</f>
        <v>Jennifer A</v>
      </c>
      <c r="C1698" s="8" t="str">
        <f>VLOOKUP(F1698,master2!$B$1:$C$24,2,0)</f>
        <v>OTHER EXTERNAL SERVICES</v>
      </c>
      <c r="D1698" s="78">
        <v>2</v>
      </c>
      <c r="E1698" s="79" t="s">
        <v>72</v>
      </c>
      <c r="F1698" s="85" t="s">
        <v>138</v>
      </c>
      <c r="G1698" s="106">
        <v>289.02499999999998</v>
      </c>
      <c r="H1698" s="84" t="s">
        <v>86</v>
      </c>
      <c r="I1698" s="78"/>
    </row>
    <row r="1699" spans="1:9" s="76" customFormat="1" ht="12" hidden="1" customHeight="1">
      <c r="A1699" s="8" t="str">
        <f>INDEX(master1!$A$10:$A$24,MATCH('KSB1 - Postings'!E1699,master1!$C$10:$C$24,0))</f>
        <v>QUALITY</v>
      </c>
      <c r="B1699" s="9" t="str">
        <f>VLOOKUP(E1699,master1!$C$9:$E$24,3,0)</f>
        <v>Jennifer A</v>
      </c>
      <c r="C1699" s="8" t="str">
        <f>VLOOKUP(F1699,master2!$B$1:$C$24,2,0)</f>
        <v>OTHER EXTERNAL SERVICES</v>
      </c>
      <c r="D1699" s="78">
        <v>2</v>
      </c>
      <c r="E1699" s="79" t="s">
        <v>72</v>
      </c>
      <c r="F1699" s="85" t="s">
        <v>138</v>
      </c>
      <c r="G1699" s="106">
        <v>542.30999999999995</v>
      </c>
      <c r="H1699" s="84" t="s">
        <v>86</v>
      </c>
      <c r="I1699" s="78"/>
    </row>
    <row r="1700" spans="1:9" s="76" customFormat="1" ht="12" hidden="1" customHeight="1">
      <c r="A1700" s="8" t="str">
        <f>INDEX(master1!$A$10:$A$24,MATCH('KSB1 - Postings'!E1700,master1!$C$10:$C$24,0))</f>
        <v>QUALITY</v>
      </c>
      <c r="B1700" s="9" t="str">
        <f>VLOOKUP(E1700,master1!$C$9:$E$24,3,0)</f>
        <v>Jennifer A</v>
      </c>
      <c r="C1700" s="8" t="str">
        <f>VLOOKUP(F1700,master2!$B$1:$C$24,2,0)</f>
        <v>OTHER EXTERNAL SERVICES</v>
      </c>
      <c r="D1700" s="78">
        <v>2</v>
      </c>
      <c r="E1700" s="79" t="s">
        <v>72</v>
      </c>
      <c r="F1700" s="85" t="s">
        <v>138</v>
      </c>
      <c r="G1700" s="106">
        <v>289.23</v>
      </c>
      <c r="H1700" s="84" t="s">
        <v>86</v>
      </c>
      <c r="I1700" s="78"/>
    </row>
    <row r="1701" spans="1:9" s="76" customFormat="1" ht="12" hidden="1" customHeight="1">
      <c r="A1701" s="8" t="str">
        <f>INDEX(master1!$A$10:$A$24,MATCH('KSB1 - Postings'!E1701,master1!$C$10:$C$24,0))</f>
        <v>LOGISTICS</v>
      </c>
      <c r="B1701" s="9" t="str">
        <f>VLOOKUP(E1701,master1!$C$9:$E$24,3,0)</f>
        <v>María L</v>
      </c>
      <c r="C1701" s="8" t="str">
        <f>VLOOKUP(F1701,master2!$B$1:$C$24,2,0)</f>
        <v>FREIGHT</v>
      </c>
      <c r="D1701" s="78">
        <v>2</v>
      </c>
      <c r="E1701" s="79" t="s">
        <v>69</v>
      </c>
      <c r="F1701" s="85" t="s">
        <v>132</v>
      </c>
      <c r="G1701" s="106">
        <v>191.60499999999999</v>
      </c>
      <c r="H1701" s="84" t="s">
        <v>86</v>
      </c>
      <c r="I1701" s="78"/>
    </row>
    <row r="1702" spans="1:9" s="76" customFormat="1" ht="12" hidden="1" customHeight="1">
      <c r="A1702" s="8" t="str">
        <f>INDEX(master1!$A$10:$A$24,MATCH('KSB1 - Postings'!E1702,master1!$C$10:$C$24,0))</f>
        <v>LOGISTICS</v>
      </c>
      <c r="B1702" s="9" t="str">
        <f>VLOOKUP(E1702,master1!$C$9:$E$24,3,0)</f>
        <v>María L</v>
      </c>
      <c r="C1702" s="8" t="str">
        <f>VLOOKUP(F1702,master2!$B$1:$C$24,2,0)</f>
        <v>FREIGHT</v>
      </c>
      <c r="D1702" s="78">
        <v>2</v>
      </c>
      <c r="E1702" s="79" t="s">
        <v>69</v>
      </c>
      <c r="F1702" s="85" t="s">
        <v>132</v>
      </c>
      <c r="G1702" s="106">
        <v>1950</v>
      </c>
      <c r="H1702" s="84" t="s">
        <v>86</v>
      </c>
      <c r="I1702" s="78"/>
    </row>
    <row r="1703" spans="1:9" s="76" customFormat="1" ht="12" hidden="1" customHeight="1">
      <c r="A1703" s="8" t="str">
        <f>INDEX(master1!$A$10:$A$24,MATCH('KSB1 - Postings'!E1703,master1!$C$10:$C$24,0))</f>
        <v>LOGISTICS</v>
      </c>
      <c r="B1703" s="9" t="str">
        <f>VLOOKUP(E1703,master1!$C$9:$E$24,3,0)</f>
        <v>María L</v>
      </c>
      <c r="C1703" s="8" t="str">
        <f>VLOOKUP(F1703,master2!$B$1:$C$24,2,0)</f>
        <v>FREIGHT</v>
      </c>
      <c r="D1703" s="78">
        <v>2</v>
      </c>
      <c r="E1703" s="79" t="s">
        <v>69</v>
      </c>
      <c r="F1703" s="85" t="s">
        <v>132</v>
      </c>
      <c r="G1703" s="106">
        <v>1800</v>
      </c>
      <c r="H1703" s="84" t="s">
        <v>86</v>
      </c>
      <c r="I1703" s="78"/>
    </row>
    <row r="1704" spans="1:9" s="76" customFormat="1" ht="12" hidden="1" customHeight="1">
      <c r="A1704" s="8" t="str">
        <f>INDEX(master1!$A$10:$A$24,MATCH('KSB1 - Postings'!E1704,master1!$C$10:$C$24,0))</f>
        <v>LOGISTICS</v>
      </c>
      <c r="B1704" s="9" t="str">
        <f>VLOOKUP(E1704,master1!$C$9:$E$24,3,0)</f>
        <v>María L</v>
      </c>
      <c r="C1704" s="8" t="str">
        <f>VLOOKUP(F1704,master2!$B$1:$C$24,2,0)</f>
        <v>FREIGHT</v>
      </c>
      <c r="D1704" s="78">
        <v>2</v>
      </c>
      <c r="E1704" s="79" t="s">
        <v>69</v>
      </c>
      <c r="F1704" s="85" t="s">
        <v>132</v>
      </c>
      <c r="G1704" s="106">
        <v>1790.125</v>
      </c>
      <c r="H1704" s="84" t="s">
        <v>86</v>
      </c>
      <c r="I1704" s="78"/>
    </row>
    <row r="1705" spans="1:9" s="76" customFormat="1" ht="12" hidden="1" customHeight="1">
      <c r="A1705" s="8" t="str">
        <f>INDEX(master1!$A$10:$A$24,MATCH('KSB1 - Postings'!E1705,master1!$C$10:$C$24,0))</f>
        <v>LOGISTICS</v>
      </c>
      <c r="B1705" s="9" t="str">
        <f>VLOOKUP(E1705,master1!$C$9:$E$24,3,0)</f>
        <v>María L</v>
      </c>
      <c r="C1705" s="8" t="str">
        <f>VLOOKUP(F1705,master2!$B$1:$C$24,2,0)</f>
        <v>FREIGHT</v>
      </c>
      <c r="D1705" s="78">
        <v>2</v>
      </c>
      <c r="E1705" s="79" t="s">
        <v>69</v>
      </c>
      <c r="F1705" s="85" t="s">
        <v>132</v>
      </c>
      <c r="G1705" s="106">
        <v>4170</v>
      </c>
      <c r="H1705" s="84" t="s">
        <v>86</v>
      </c>
      <c r="I1705" s="78"/>
    </row>
    <row r="1706" spans="1:9" s="76" customFormat="1" ht="12" hidden="1" customHeight="1">
      <c r="A1706" s="8" t="str">
        <f>INDEX(master1!$A$10:$A$24,MATCH('KSB1 - Postings'!E1706,master1!$C$10:$C$24,0))</f>
        <v>LOGISTICS</v>
      </c>
      <c r="B1706" s="9" t="str">
        <f>VLOOKUP(E1706,master1!$C$9:$E$24,3,0)</f>
        <v>María L</v>
      </c>
      <c r="C1706" s="8" t="str">
        <f>VLOOKUP(F1706,master2!$B$1:$C$24,2,0)</f>
        <v>FREIGHT</v>
      </c>
      <c r="D1706" s="78">
        <v>2</v>
      </c>
      <c r="E1706" s="79" t="s">
        <v>69</v>
      </c>
      <c r="F1706" s="85" t="s">
        <v>132</v>
      </c>
      <c r="G1706" s="106">
        <v>3900</v>
      </c>
      <c r="H1706" s="84" t="s">
        <v>86</v>
      </c>
      <c r="I1706" s="78"/>
    </row>
    <row r="1707" spans="1:9" s="76" customFormat="1" ht="12" hidden="1" customHeight="1">
      <c r="A1707" s="8" t="str">
        <f>INDEX(master1!$A$10:$A$24,MATCH('KSB1 - Postings'!E1707,master1!$C$10:$C$24,0))</f>
        <v>LOGISTICS</v>
      </c>
      <c r="B1707" s="9" t="str">
        <f>VLOOKUP(E1707,master1!$C$9:$E$24,3,0)</f>
        <v>María L</v>
      </c>
      <c r="C1707" s="8" t="str">
        <f>VLOOKUP(F1707,master2!$B$1:$C$24,2,0)</f>
        <v>FREIGHT</v>
      </c>
      <c r="D1707" s="78">
        <v>2</v>
      </c>
      <c r="E1707" s="79" t="s">
        <v>69</v>
      </c>
      <c r="F1707" s="85" t="s">
        <v>132</v>
      </c>
      <c r="G1707" s="106">
        <v>3065</v>
      </c>
      <c r="H1707" s="84" t="s">
        <v>86</v>
      </c>
      <c r="I1707" s="78"/>
    </row>
    <row r="1708" spans="1:9" s="76" customFormat="1" ht="12" hidden="1" customHeight="1">
      <c r="A1708" s="8" t="str">
        <f>INDEX(master1!$A$10:$A$24,MATCH('KSB1 - Postings'!E1708,master1!$C$10:$C$24,0))</f>
        <v>LOGISTICS</v>
      </c>
      <c r="B1708" s="9" t="str">
        <f>VLOOKUP(E1708,master1!$C$9:$E$24,3,0)</f>
        <v>María L</v>
      </c>
      <c r="C1708" s="8" t="str">
        <f>VLOOKUP(F1708,master2!$B$1:$C$24,2,0)</f>
        <v>FREIGHT</v>
      </c>
      <c r="D1708" s="78">
        <v>2</v>
      </c>
      <c r="E1708" s="79" t="s">
        <v>69</v>
      </c>
      <c r="F1708" s="85" t="s">
        <v>132</v>
      </c>
      <c r="G1708" s="106">
        <v>1210</v>
      </c>
      <c r="H1708" s="84" t="s">
        <v>86</v>
      </c>
      <c r="I1708" s="78"/>
    </row>
    <row r="1709" spans="1:9" s="76" customFormat="1" ht="12" hidden="1" customHeight="1">
      <c r="A1709" s="8" t="str">
        <f>INDEX(master1!$A$10:$A$24,MATCH('KSB1 - Postings'!E1709,master1!$C$10:$C$24,0))</f>
        <v>LOGISTICS</v>
      </c>
      <c r="B1709" s="9" t="str">
        <f>VLOOKUP(E1709,master1!$C$9:$E$24,3,0)</f>
        <v>María L</v>
      </c>
      <c r="C1709" s="8" t="str">
        <f>VLOOKUP(F1709,master2!$B$1:$C$24,2,0)</f>
        <v>FREIGHT</v>
      </c>
      <c r="D1709" s="78">
        <v>2</v>
      </c>
      <c r="E1709" s="79" t="s">
        <v>69</v>
      </c>
      <c r="F1709" s="85" t="s">
        <v>132</v>
      </c>
      <c r="G1709" s="106">
        <v>95</v>
      </c>
      <c r="H1709" s="84" t="s">
        <v>86</v>
      </c>
      <c r="I1709" s="78"/>
    </row>
    <row r="1710" spans="1:9" s="76" customFormat="1" ht="12" hidden="1" customHeight="1">
      <c r="A1710" s="8" t="str">
        <f>INDEX(master1!$A$10:$A$24,MATCH('KSB1 - Postings'!E1710,master1!$C$10:$C$24,0))</f>
        <v>LOGISTICS</v>
      </c>
      <c r="B1710" s="9" t="str">
        <f>VLOOKUP(E1710,master1!$C$9:$E$24,3,0)</f>
        <v>María L</v>
      </c>
      <c r="C1710" s="8" t="str">
        <f>VLOOKUP(F1710,master2!$B$1:$C$24,2,0)</f>
        <v>FREIGHT</v>
      </c>
      <c r="D1710" s="78">
        <v>2</v>
      </c>
      <c r="E1710" s="79" t="s">
        <v>69</v>
      </c>
      <c r="F1710" s="85" t="s">
        <v>132</v>
      </c>
      <c r="G1710" s="106">
        <v>190</v>
      </c>
      <c r="H1710" s="84" t="s">
        <v>86</v>
      </c>
      <c r="I1710" s="78"/>
    </row>
    <row r="1711" spans="1:9" s="76" customFormat="1" ht="12" hidden="1" customHeight="1">
      <c r="A1711" s="8" t="str">
        <f>INDEX(master1!$A$10:$A$24,MATCH('KSB1 - Postings'!E1711,master1!$C$10:$C$24,0))</f>
        <v>LOGISTICS</v>
      </c>
      <c r="B1711" s="9" t="str">
        <f>VLOOKUP(E1711,master1!$C$9:$E$24,3,0)</f>
        <v>María L</v>
      </c>
      <c r="C1711" s="8" t="str">
        <f>VLOOKUP(F1711,master2!$B$1:$C$24,2,0)</f>
        <v>FREIGHT</v>
      </c>
      <c r="D1711" s="78">
        <v>2</v>
      </c>
      <c r="E1711" s="79" t="s">
        <v>69</v>
      </c>
      <c r="F1711" s="85" t="s">
        <v>132</v>
      </c>
      <c r="G1711" s="106">
        <v>95</v>
      </c>
      <c r="H1711" s="84" t="s">
        <v>86</v>
      </c>
      <c r="I1711" s="78"/>
    </row>
    <row r="1712" spans="1:9" s="76" customFormat="1" ht="12" hidden="1" customHeight="1">
      <c r="A1712" s="8" t="str">
        <f>INDEX(master1!$A$10:$A$24,MATCH('KSB1 - Postings'!E1712,master1!$C$10:$C$24,0))</f>
        <v>LOGISTICS</v>
      </c>
      <c r="B1712" s="9" t="str">
        <f>VLOOKUP(E1712,master1!$C$9:$E$24,3,0)</f>
        <v>María L</v>
      </c>
      <c r="C1712" s="8" t="str">
        <f>VLOOKUP(F1712,master2!$B$1:$C$24,2,0)</f>
        <v>FREIGHT</v>
      </c>
      <c r="D1712" s="78">
        <v>2</v>
      </c>
      <c r="E1712" s="79" t="s">
        <v>69</v>
      </c>
      <c r="F1712" s="85" t="s">
        <v>132</v>
      </c>
      <c r="G1712" s="106">
        <v>1748.85</v>
      </c>
      <c r="H1712" s="84" t="s">
        <v>86</v>
      </c>
      <c r="I1712" s="78"/>
    </row>
    <row r="1713" spans="1:9" s="76" customFormat="1" ht="12" hidden="1" customHeight="1">
      <c r="A1713" s="8" t="str">
        <f>INDEX(master1!$A$10:$A$24,MATCH('KSB1 - Postings'!E1713,master1!$C$10:$C$24,0))</f>
        <v>LOGISTICS</v>
      </c>
      <c r="B1713" s="9" t="str">
        <f>VLOOKUP(E1713,master1!$C$9:$E$24,3,0)</f>
        <v>María L</v>
      </c>
      <c r="C1713" s="8" t="str">
        <f>VLOOKUP(F1713,master2!$B$1:$C$24,2,0)</f>
        <v>FREIGHT</v>
      </c>
      <c r="D1713" s="78">
        <v>2</v>
      </c>
      <c r="E1713" s="79" t="s">
        <v>69</v>
      </c>
      <c r="F1713" s="85" t="s">
        <v>132</v>
      </c>
      <c r="G1713" s="106">
        <v>1357.0350000000001</v>
      </c>
      <c r="H1713" s="84" t="s">
        <v>86</v>
      </c>
      <c r="I1713" s="78"/>
    </row>
    <row r="1714" spans="1:9" s="76" customFormat="1" ht="12" hidden="1" customHeight="1">
      <c r="A1714" s="8" t="str">
        <f>INDEX(master1!$A$10:$A$24,MATCH('KSB1 - Postings'!E1714,master1!$C$10:$C$24,0))</f>
        <v>LOGISTICS</v>
      </c>
      <c r="B1714" s="9" t="str">
        <f>VLOOKUP(E1714,master1!$C$9:$E$24,3,0)</f>
        <v>María L</v>
      </c>
      <c r="C1714" s="8" t="str">
        <f>VLOOKUP(F1714,master2!$B$1:$C$24,2,0)</f>
        <v>FREIGHT</v>
      </c>
      <c r="D1714" s="78">
        <v>2</v>
      </c>
      <c r="E1714" s="79" t="s">
        <v>69</v>
      </c>
      <c r="F1714" s="85" t="s">
        <v>132</v>
      </c>
      <c r="G1714" s="106">
        <v>190</v>
      </c>
      <c r="H1714" s="84" t="s">
        <v>86</v>
      </c>
      <c r="I1714" s="78"/>
    </row>
    <row r="1715" spans="1:9" s="76" customFormat="1" ht="12" hidden="1" customHeight="1">
      <c r="A1715" s="8" t="str">
        <f>INDEX(master1!$A$10:$A$24,MATCH('KSB1 - Postings'!E1715,master1!$C$10:$C$24,0))</f>
        <v>LOGISTICS</v>
      </c>
      <c r="B1715" s="9" t="str">
        <f>VLOOKUP(E1715,master1!$C$9:$E$24,3,0)</f>
        <v>María L</v>
      </c>
      <c r="C1715" s="8" t="str">
        <f>VLOOKUP(F1715,master2!$B$1:$C$24,2,0)</f>
        <v>RENT EXPENSES</v>
      </c>
      <c r="D1715" s="78">
        <v>2</v>
      </c>
      <c r="E1715" s="79" t="s">
        <v>68</v>
      </c>
      <c r="F1715" s="85" t="s">
        <v>142</v>
      </c>
      <c r="G1715" s="106">
        <v>31523.87</v>
      </c>
      <c r="H1715" s="84" t="s">
        <v>86</v>
      </c>
      <c r="I1715" s="78"/>
    </row>
    <row r="1716" spans="1:9" s="76" customFormat="1" ht="12" hidden="1" customHeight="1">
      <c r="A1716" s="8" t="str">
        <f>INDEX(master1!$A$10:$A$24,MATCH('KSB1 - Postings'!E1716,master1!$C$10:$C$24,0))</f>
        <v>LOGISTICS</v>
      </c>
      <c r="B1716" s="9" t="str">
        <f>VLOOKUP(E1716,master1!$C$9:$E$24,3,0)</f>
        <v>María L</v>
      </c>
      <c r="C1716" s="8" t="str">
        <f>VLOOKUP(F1716,master2!$B$1:$C$24,2,0)</f>
        <v>RENT EXPENSES</v>
      </c>
      <c r="D1716" s="78">
        <v>2</v>
      </c>
      <c r="E1716" s="79" t="s">
        <v>68</v>
      </c>
      <c r="F1716" s="85" t="s">
        <v>142</v>
      </c>
      <c r="G1716" s="106">
        <v>632.44000000000005</v>
      </c>
      <c r="H1716" s="84" t="s">
        <v>86</v>
      </c>
      <c r="I1716" s="78"/>
    </row>
    <row r="1717" spans="1:9" s="76" customFormat="1" ht="12" hidden="1" customHeight="1">
      <c r="A1717" s="8" t="str">
        <f>INDEX(master1!$A$10:$A$24,MATCH('KSB1 - Postings'!E1717,master1!$C$10:$C$24,0))</f>
        <v>LOGISTICS</v>
      </c>
      <c r="B1717" s="9" t="str">
        <f>VLOOKUP(E1717,master1!$C$9:$E$24,3,0)</f>
        <v>María L</v>
      </c>
      <c r="C1717" s="8" t="str">
        <f>VLOOKUP(F1717,master2!$B$1:$C$24,2,0)</f>
        <v>RENT EXPENSES</v>
      </c>
      <c r="D1717" s="78">
        <v>2</v>
      </c>
      <c r="E1717" s="79" t="s">
        <v>68</v>
      </c>
      <c r="F1717" s="85" t="s">
        <v>142</v>
      </c>
      <c r="G1717" s="106">
        <v>1023</v>
      </c>
      <c r="H1717" s="84" t="s">
        <v>86</v>
      </c>
      <c r="I1717" s="78"/>
    </row>
    <row r="1718" spans="1:9" s="76" customFormat="1" ht="12" hidden="1" customHeight="1">
      <c r="A1718" s="8" t="str">
        <f>INDEX(master1!$A$10:$A$24,MATCH('KSB1 - Postings'!E1718,master1!$C$10:$C$24,0))</f>
        <v>LOGISTICS</v>
      </c>
      <c r="B1718" s="9" t="str">
        <f>VLOOKUP(E1718,master1!$C$9:$E$24,3,0)</f>
        <v>María L</v>
      </c>
      <c r="C1718" s="8" t="str">
        <f>VLOOKUP(F1718,master2!$B$1:$C$24,2,0)</f>
        <v>RENT EXPENSES</v>
      </c>
      <c r="D1718" s="78">
        <v>2</v>
      </c>
      <c r="E1718" s="79" t="s">
        <v>68</v>
      </c>
      <c r="F1718" s="85" t="s">
        <v>142</v>
      </c>
      <c r="G1718" s="106">
        <v>620</v>
      </c>
      <c r="H1718" s="84" t="s">
        <v>86</v>
      </c>
      <c r="I1718" s="78"/>
    </row>
    <row r="1719" spans="1:9" s="76" customFormat="1" ht="12" hidden="1" customHeight="1">
      <c r="A1719" s="8" t="str">
        <f>INDEX(master1!$A$10:$A$24,MATCH('KSB1 - Postings'!E1719,master1!$C$10:$C$24,0))</f>
        <v>LOGISTICS</v>
      </c>
      <c r="B1719" s="9" t="str">
        <f>VLOOKUP(E1719,master1!$C$9:$E$24,3,0)</f>
        <v>María L</v>
      </c>
      <c r="C1719" s="8" t="str">
        <f>VLOOKUP(F1719,master2!$B$1:$C$24,2,0)</f>
        <v>RENT EXPENSES</v>
      </c>
      <c r="D1719" s="78">
        <v>2</v>
      </c>
      <c r="E1719" s="79" t="s">
        <v>68</v>
      </c>
      <c r="F1719" s="85" t="s">
        <v>142</v>
      </c>
      <c r="G1719" s="106">
        <v>1023</v>
      </c>
      <c r="H1719" s="84" t="s">
        <v>86</v>
      </c>
      <c r="I1719" s="78"/>
    </row>
    <row r="1720" spans="1:9" s="76" customFormat="1" ht="12" hidden="1" customHeight="1">
      <c r="A1720" s="8" t="str">
        <f>INDEX(master1!$A$10:$A$24,MATCH('KSB1 - Postings'!E1720,master1!$C$10:$C$24,0))</f>
        <v>LOGISTICS</v>
      </c>
      <c r="B1720" s="9" t="str">
        <f>VLOOKUP(E1720,master1!$C$9:$E$24,3,0)</f>
        <v>María L</v>
      </c>
      <c r="C1720" s="8" t="str">
        <f>VLOOKUP(F1720,master2!$B$1:$C$24,2,0)</f>
        <v>FREIGHT</v>
      </c>
      <c r="D1720" s="78">
        <v>2</v>
      </c>
      <c r="E1720" s="79" t="s">
        <v>68</v>
      </c>
      <c r="F1720" s="85" t="s">
        <v>132</v>
      </c>
      <c r="G1720" s="106">
        <v>1023</v>
      </c>
      <c r="H1720" s="84" t="s">
        <v>86</v>
      </c>
      <c r="I1720" s="78"/>
    </row>
    <row r="1721" spans="1:9" s="76" customFormat="1" ht="12" hidden="1" customHeight="1">
      <c r="A1721" s="8" t="str">
        <f>INDEX(master1!$A$10:$A$24,MATCH('KSB1 - Postings'!E1721,master1!$C$10:$C$24,0))</f>
        <v>LOGISTICS</v>
      </c>
      <c r="B1721" s="9" t="str">
        <f>VLOOKUP(E1721,master1!$C$9:$E$24,3,0)</f>
        <v>María L</v>
      </c>
      <c r="C1721" s="8" t="str">
        <f>VLOOKUP(F1721,master2!$B$1:$C$24,2,0)</f>
        <v>FREIGHT</v>
      </c>
      <c r="D1721" s="78">
        <v>2</v>
      </c>
      <c r="E1721" s="79" t="s">
        <v>68</v>
      </c>
      <c r="F1721" s="85" t="s">
        <v>132</v>
      </c>
      <c r="G1721" s="106">
        <v>220.71</v>
      </c>
      <c r="H1721" s="84" t="s">
        <v>86</v>
      </c>
      <c r="I1721" s="78"/>
    </row>
    <row r="1722" spans="1:9" s="76" customFormat="1" ht="12" hidden="1" customHeight="1">
      <c r="A1722" s="8" t="str">
        <f>INDEX(master1!$A$10:$A$24,MATCH('KSB1 - Postings'!E1722,master1!$C$10:$C$24,0))</f>
        <v>LOGISTICS</v>
      </c>
      <c r="B1722" s="9" t="str">
        <f>VLOOKUP(E1722,master1!$C$9:$E$24,3,0)</f>
        <v>María L</v>
      </c>
      <c r="C1722" s="8" t="str">
        <f>VLOOKUP(F1722,master2!$B$1:$C$24,2,0)</f>
        <v>FREIGHT</v>
      </c>
      <c r="D1722" s="78">
        <v>2</v>
      </c>
      <c r="E1722" s="79" t="s">
        <v>68</v>
      </c>
      <c r="F1722" s="85" t="s">
        <v>132</v>
      </c>
      <c r="G1722" s="106">
        <v>5174.3999999999996</v>
      </c>
      <c r="H1722" s="84" t="s">
        <v>86</v>
      </c>
      <c r="I1722" s="78"/>
    </row>
    <row r="1723" spans="1:9" s="76" customFormat="1" ht="12" hidden="1" customHeight="1">
      <c r="A1723" s="8" t="str">
        <f>INDEX(master1!$A$10:$A$24,MATCH('KSB1 - Postings'!E1723,master1!$C$10:$C$24,0))</f>
        <v>LOGISTICS</v>
      </c>
      <c r="B1723" s="9" t="str">
        <f>VLOOKUP(E1723,master1!$C$9:$E$24,3,0)</f>
        <v>María L</v>
      </c>
      <c r="C1723" s="8" t="str">
        <f>VLOOKUP(F1723,master2!$B$1:$C$24,2,0)</f>
        <v>FREIGHT</v>
      </c>
      <c r="D1723" s="78">
        <v>2</v>
      </c>
      <c r="E1723" s="79" t="s">
        <v>68</v>
      </c>
      <c r="F1723" s="85" t="s">
        <v>132</v>
      </c>
      <c r="G1723" s="106">
        <v>20535.060000000001</v>
      </c>
      <c r="H1723" s="84" t="s">
        <v>86</v>
      </c>
      <c r="I1723" s="78"/>
    </row>
    <row r="1724" spans="1:9" s="76" customFormat="1" ht="12" hidden="1" customHeight="1">
      <c r="A1724" s="8" t="str">
        <f>INDEX(master1!$A$10:$A$24,MATCH('KSB1 - Postings'!E1724,master1!$C$10:$C$24,0))</f>
        <v>LOGISTICS</v>
      </c>
      <c r="B1724" s="9" t="str">
        <f>VLOOKUP(E1724,master1!$C$9:$E$24,3,0)</f>
        <v>María L</v>
      </c>
      <c r="C1724" s="8" t="str">
        <f>VLOOKUP(F1724,master2!$B$1:$C$24,2,0)</f>
        <v>FREIGHT</v>
      </c>
      <c r="D1724" s="78">
        <v>2</v>
      </c>
      <c r="E1724" s="79" t="s">
        <v>68</v>
      </c>
      <c r="F1724" s="85" t="s">
        <v>132</v>
      </c>
      <c r="G1724" s="106">
        <v>20301.2</v>
      </c>
      <c r="H1724" s="84" t="s">
        <v>86</v>
      </c>
      <c r="I1724" s="78"/>
    </row>
    <row r="1725" spans="1:9" s="76" customFormat="1" ht="12" hidden="1" customHeight="1">
      <c r="A1725" s="8" t="str">
        <f>INDEX(master1!$A$10:$A$24,MATCH('KSB1 - Postings'!E1725,master1!$C$10:$C$24,0))</f>
        <v>LOGISTICS</v>
      </c>
      <c r="B1725" s="9" t="str">
        <f>VLOOKUP(E1725,master1!$C$9:$E$24,3,0)</f>
        <v>María L</v>
      </c>
      <c r="C1725" s="8" t="str">
        <f>VLOOKUP(F1725,master2!$B$1:$C$24,2,0)</f>
        <v>FREIGHT</v>
      </c>
      <c r="D1725" s="78">
        <v>2</v>
      </c>
      <c r="E1725" s="79" t="s">
        <v>68</v>
      </c>
      <c r="F1725" s="85" t="s">
        <v>132</v>
      </c>
      <c r="G1725" s="106">
        <v>6154.4750000000004</v>
      </c>
      <c r="H1725" s="84" t="s">
        <v>86</v>
      </c>
      <c r="I1725" s="78"/>
    </row>
    <row r="1726" spans="1:9" s="76" customFormat="1" ht="12" hidden="1" customHeight="1">
      <c r="A1726" s="8" t="str">
        <f>INDEX(master1!$A$10:$A$24,MATCH('KSB1 - Postings'!E1726,master1!$C$10:$C$24,0))</f>
        <v>LOGISTICS</v>
      </c>
      <c r="B1726" s="9" t="str">
        <f>VLOOKUP(E1726,master1!$C$9:$E$24,3,0)</f>
        <v>María L</v>
      </c>
      <c r="C1726" s="8" t="str">
        <f>VLOOKUP(F1726,master2!$B$1:$C$24,2,0)</f>
        <v>FREIGHT</v>
      </c>
      <c r="D1726" s="78">
        <v>2</v>
      </c>
      <c r="E1726" s="79" t="s">
        <v>68</v>
      </c>
      <c r="F1726" s="85" t="s">
        <v>132</v>
      </c>
      <c r="G1726" s="106">
        <v>6154.4750000000004</v>
      </c>
      <c r="H1726" s="84" t="s">
        <v>86</v>
      </c>
      <c r="I1726" s="78"/>
    </row>
    <row r="1727" spans="1:9" s="76" customFormat="1" ht="12" hidden="1" customHeight="1">
      <c r="A1727" s="8" t="str">
        <f>INDEX(master1!$A$10:$A$24,MATCH('KSB1 - Postings'!E1727,master1!$C$10:$C$24,0))</f>
        <v>LOGISTICS</v>
      </c>
      <c r="B1727" s="9" t="str">
        <f>VLOOKUP(E1727,master1!$C$9:$E$24,3,0)</f>
        <v>María L</v>
      </c>
      <c r="C1727" s="8" t="str">
        <f>VLOOKUP(F1727,master2!$B$1:$C$24,2,0)</f>
        <v>FREIGHT</v>
      </c>
      <c r="D1727" s="78">
        <v>2</v>
      </c>
      <c r="E1727" s="79" t="s">
        <v>68</v>
      </c>
      <c r="F1727" s="85" t="s">
        <v>132</v>
      </c>
      <c r="G1727" s="106">
        <v>2414.7199999999998</v>
      </c>
      <c r="H1727" s="84" t="s">
        <v>86</v>
      </c>
      <c r="I1727" s="78"/>
    </row>
    <row r="1728" spans="1:9" s="76" customFormat="1" ht="12" hidden="1" customHeight="1">
      <c r="A1728" s="8" t="str">
        <f>INDEX(master1!$A$10:$A$24,MATCH('KSB1 - Postings'!E1728,master1!$C$10:$C$24,0))</f>
        <v>LOGISTICS</v>
      </c>
      <c r="B1728" s="9" t="str">
        <f>VLOOKUP(E1728,master1!$C$9:$E$24,3,0)</f>
        <v>María L</v>
      </c>
      <c r="C1728" s="8" t="str">
        <f>VLOOKUP(F1728,master2!$B$1:$C$24,2,0)</f>
        <v>RENT EXPENSES</v>
      </c>
      <c r="D1728" s="78">
        <v>2</v>
      </c>
      <c r="E1728" s="79" t="s">
        <v>68</v>
      </c>
      <c r="F1728" s="85" t="s">
        <v>142</v>
      </c>
      <c r="G1728" s="106">
        <v>3003</v>
      </c>
      <c r="H1728" s="84" t="s">
        <v>86</v>
      </c>
      <c r="I1728" s="78"/>
    </row>
    <row r="1729" spans="1:9" s="76" customFormat="1" ht="12" hidden="1" customHeight="1">
      <c r="A1729" s="8" t="str">
        <f>INDEX(master1!$A$10:$A$24,MATCH('KSB1 - Postings'!E1729,master1!$C$10:$C$24,0))</f>
        <v>LOGISTICS</v>
      </c>
      <c r="B1729" s="9" t="str">
        <f>VLOOKUP(E1729,master1!$C$9:$E$24,3,0)</f>
        <v>María L</v>
      </c>
      <c r="C1729" s="8" t="str">
        <f>VLOOKUP(F1729,master2!$B$1:$C$24,2,0)</f>
        <v>FREIGHT</v>
      </c>
      <c r="D1729" s="78">
        <v>2</v>
      </c>
      <c r="E1729" s="79" t="s">
        <v>68</v>
      </c>
      <c r="F1729" s="85" t="s">
        <v>132</v>
      </c>
      <c r="G1729" s="106">
        <v>250</v>
      </c>
      <c r="H1729" s="84" t="s">
        <v>86</v>
      </c>
      <c r="I1729" s="78"/>
    </row>
    <row r="1730" spans="1:9" s="76" customFormat="1" ht="12" hidden="1" customHeight="1">
      <c r="A1730" s="8" t="str">
        <f>INDEX(master1!$A$10:$A$24,MATCH('KSB1 - Postings'!E1730,master1!$C$10:$C$24,0))</f>
        <v>LOGISTICS</v>
      </c>
      <c r="B1730" s="9" t="str">
        <f>VLOOKUP(E1730,master1!$C$9:$E$24,3,0)</f>
        <v>María L</v>
      </c>
      <c r="C1730" s="8" t="str">
        <f>VLOOKUP(F1730,master2!$B$1:$C$24,2,0)</f>
        <v>REP &amp; MAINTENANCE SERVICES</v>
      </c>
      <c r="D1730" s="78">
        <v>2</v>
      </c>
      <c r="E1730" s="79" t="s">
        <v>68</v>
      </c>
      <c r="F1730" s="85" t="s">
        <v>144</v>
      </c>
      <c r="G1730" s="106">
        <v>24789.19</v>
      </c>
      <c r="H1730" s="84" t="s">
        <v>86</v>
      </c>
      <c r="I1730" s="78"/>
    </row>
    <row r="1731" spans="1:9" s="76" customFormat="1" ht="12" hidden="1" customHeight="1">
      <c r="A1731" s="8" t="str">
        <f>INDEX(master1!$A$10:$A$24,MATCH('KSB1 - Postings'!E1731,master1!$C$10:$C$24,0))</f>
        <v>LOGISTICS</v>
      </c>
      <c r="B1731" s="9" t="str">
        <f>VLOOKUP(E1731,master1!$C$9:$E$24,3,0)</f>
        <v>María L</v>
      </c>
      <c r="C1731" s="8" t="str">
        <f>VLOOKUP(F1731,master2!$B$1:$C$24,2,0)</f>
        <v>FREIGHT</v>
      </c>
      <c r="D1731" s="78">
        <v>2</v>
      </c>
      <c r="E1731" s="79" t="s">
        <v>68</v>
      </c>
      <c r="F1731" s="85" t="s">
        <v>132</v>
      </c>
      <c r="G1731" s="106">
        <v>122.22</v>
      </c>
      <c r="H1731" s="84" t="s">
        <v>86</v>
      </c>
      <c r="I1731" s="78"/>
    </row>
    <row r="1732" spans="1:9" s="76" customFormat="1" ht="12" hidden="1" customHeight="1">
      <c r="A1732" s="8" t="str">
        <f>INDEX(master1!$A$10:$A$24,MATCH('KSB1 - Postings'!E1732,master1!$C$10:$C$24,0))</f>
        <v>LOGISTICS</v>
      </c>
      <c r="B1732" s="9" t="str">
        <f>VLOOKUP(E1732,master1!$C$9:$E$24,3,0)</f>
        <v>María L</v>
      </c>
      <c r="C1732" s="8" t="str">
        <f>VLOOKUP(F1732,master2!$B$1:$C$24,2,0)</f>
        <v>FREIGHT</v>
      </c>
      <c r="D1732" s="78">
        <v>2</v>
      </c>
      <c r="E1732" s="79" t="s">
        <v>68</v>
      </c>
      <c r="F1732" s="85" t="s">
        <v>132</v>
      </c>
      <c r="G1732" s="106">
        <v>352.125</v>
      </c>
      <c r="H1732" s="84" t="s">
        <v>86</v>
      </c>
      <c r="I1732" s="78"/>
    </row>
    <row r="1733" spans="1:9" s="76" customFormat="1" ht="12" hidden="1" customHeight="1">
      <c r="A1733" s="8" t="str">
        <f>INDEX(master1!$A$10:$A$24,MATCH('KSB1 - Postings'!E1733,master1!$C$10:$C$24,0))</f>
        <v>LOGISTICS</v>
      </c>
      <c r="B1733" s="9" t="str">
        <f>VLOOKUP(E1733,master1!$C$9:$E$24,3,0)</f>
        <v>María L</v>
      </c>
      <c r="C1733" s="8" t="str">
        <f>VLOOKUP(F1733,master2!$B$1:$C$24,2,0)</f>
        <v>REP &amp; MAINTENANCE SERVICES</v>
      </c>
      <c r="D1733" s="78">
        <v>2</v>
      </c>
      <c r="E1733" s="79" t="s">
        <v>68</v>
      </c>
      <c r="F1733" s="85" t="s">
        <v>144</v>
      </c>
      <c r="G1733" s="106">
        <v>70.069999999999993</v>
      </c>
      <c r="H1733" s="84" t="s">
        <v>86</v>
      </c>
      <c r="I1733" s="78"/>
    </row>
    <row r="1734" spans="1:9" s="76" customFormat="1" ht="12" hidden="1" customHeight="1">
      <c r="A1734" s="8" t="str">
        <f>INDEX(master1!$A$10:$A$24,MATCH('KSB1 - Postings'!E1734,master1!$C$10:$C$24,0))</f>
        <v>LOGISTICS</v>
      </c>
      <c r="B1734" s="9" t="str">
        <f>VLOOKUP(E1734,master1!$C$9:$E$24,3,0)</f>
        <v>María L</v>
      </c>
      <c r="C1734" s="8" t="str">
        <f>VLOOKUP(F1734,master2!$B$1:$C$24,2,0)</f>
        <v>REP &amp; MAINTENANCE SERVICES</v>
      </c>
      <c r="D1734" s="78">
        <v>2</v>
      </c>
      <c r="E1734" s="79" t="s">
        <v>68</v>
      </c>
      <c r="F1734" s="85" t="s">
        <v>144</v>
      </c>
      <c r="G1734" s="106">
        <v>292.52</v>
      </c>
      <c r="H1734" s="84" t="s">
        <v>86</v>
      </c>
      <c r="I1734" s="78"/>
    </row>
    <row r="1735" spans="1:9" s="76" customFormat="1" ht="12" hidden="1" customHeight="1">
      <c r="A1735" s="8" t="str">
        <f>INDEX(master1!$A$10:$A$24,MATCH('KSB1 - Postings'!E1735,master1!$C$10:$C$24,0))</f>
        <v>LOGISTICS</v>
      </c>
      <c r="B1735" s="9" t="str">
        <f>VLOOKUP(E1735,master1!$C$9:$E$24,3,0)</f>
        <v>María L</v>
      </c>
      <c r="C1735" s="8" t="str">
        <f>VLOOKUP(F1735,master2!$B$1:$C$24,2,0)</f>
        <v>REP &amp; MAINTENANCE SERVICES</v>
      </c>
      <c r="D1735" s="78">
        <v>2</v>
      </c>
      <c r="E1735" s="79" t="s">
        <v>68</v>
      </c>
      <c r="F1735" s="85" t="s">
        <v>144</v>
      </c>
      <c r="G1735" s="106">
        <v>577.76</v>
      </c>
      <c r="H1735" s="84" t="s">
        <v>86</v>
      </c>
      <c r="I1735" s="78"/>
    </row>
    <row r="1736" spans="1:9" s="76" customFormat="1" ht="12" hidden="1" customHeight="1">
      <c r="A1736" s="8" t="str">
        <f>INDEX(master1!$A$10:$A$24,MATCH('KSB1 - Postings'!E1736,master1!$C$10:$C$24,0))</f>
        <v>LOGISTICS</v>
      </c>
      <c r="B1736" s="9" t="str">
        <f>VLOOKUP(E1736,master1!$C$9:$E$24,3,0)</f>
        <v>María L</v>
      </c>
      <c r="C1736" s="8" t="str">
        <f>VLOOKUP(F1736,master2!$B$1:$C$24,2,0)</f>
        <v>REP &amp; MAINTENANCE SERVICES</v>
      </c>
      <c r="D1736" s="78">
        <v>2</v>
      </c>
      <c r="E1736" s="79" t="s">
        <v>68</v>
      </c>
      <c r="F1736" s="85" t="s">
        <v>144</v>
      </c>
      <c r="G1736" s="106">
        <v>144.61500000000001</v>
      </c>
      <c r="H1736" s="84" t="s">
        <v>86</v>
      </c>
      <c r="I1736" s="78"/>
    </row>
    <row r="1737" spans="1:9" s="76" customFormat="1" ht="12" hidden="1" customHeight="1">
      <c r="A1737" s="8" t="str">
        <f>INDEX(master1!$A$10:$A$24,MATCH('KSB1 - Postings'!E1737,master1!$C$10:$C$24,0))</f>
        <v>LOGISTICS</v>
      </c>
      <c r="B1737" s="9" t="str">
        <f>VLOOKUP(E1737,master1!$C$9:$E$24,3,0)</f>
        <v>María L</v>
      </c>
      <c r="C1737" s="8" t="str">
        <f>VLOOKUP(F1737,master2!$B$1:$C$24,2,0)</f>
        <v>REP &amp; MAINTENANCE SERVICES</v>
      </c>
      <c r="D1737" s="78">
        <v>2</v>
      </c>
      <c r="E1737" s="79" t="s">
        <v>68</v>
      </c>
      <c r="F1737" s="85" t="s">
        <v>144</v>
      </c>
      <c r="G1737" s="106">
        <v>144.61500000000001</v>
      </c>
      <c r="H1737" s="84" t="s">
        <v>86</v>
      </c>
      <c r="I1737" s="78"/>
    </row>
    <row r="1738" spans="1:9" s="76" customFormat="1" ht="12" hidden="1" customHeight="1">
      <c r="A1738" s="8" t="str">
        <f>INDEX(master1!$A$10:$A$24,MATCH('KSB1 - Postings'!E1738,master1!$C$10:$C$24,0))</f>
        <v>LOGISTICS</v>
      </c>
      <c r="B1738" s="9" t="str">
        <f>VLOOKUP(E1738,master1!$C$9:$E$24,3,0)</f>
        <v>María L</v>
      </c>
      <c r="C1738" s="8" t="str">
        <f>VLOOKUP(F1738,master2!$B$1:$C$24,2,0)</f>
        <v>REP &amp; MAINTENANCE SERVICES</v>
      </c>
      <c r="D1738" s="78">
        <v>2</v>
      </c>
      <c r="E1738" s="79" t="s">
        <v>68</v>
      </c>
      <c r="F1738" s="85" t="s">
        <v>144</v>
      </c>
      <c r="G1738" s="106">
        <v>243.9</v>
      </c>
      <c r="H1738" s="84" t="s">
        <v>86</v>
      </c>
      <c r="I1738" s="78"/>
    </row>
    <row r="1739" spans="1:9" s="76" customFormat="1" ht="12" hidden="1" customHeight="1">
      <c r="A1739" s="8" t="str">
        <f>INDEX(master1!$A$10:$A$24,MATCH('KSB1 - Postings'!E1739,master1!$C$10:$C$24,0))</f>
        <v>LOGISTICS</v>
      </c>
      <c r="B1739" s="9" t="str">
        <f>VLOOKUP(E1739,master1!$C$9:$E$24,3,0)</f>
        <v>María L</v>
      </c>
      <c r="C1739" s="8" t="str">
        <f>VLOOKUP(F1739,master2!$B$1:$C$24,2,0)</f>
        <v>FREIGHT</v>
      </c>
      <c r="D1739" s="78">
        <v>2</v>
      </c>
      <c r="E1739" s="79" t="s">
        <v>68</v>
      </c>
      <c r="F1739" s="85" t="s">
        <v>132</v>
      </c>
      <c r="G1739" s="106">
        <v>70.069999999999993</v>
      </c>
      <c r="H1739" s="84" t="s">
        <v>86</v>
      </c>
      <c r="I1739" s="78"/>
    </row>
    <row r="1740" spans="1:9" s="76" customFormat="1" ht="12" hidden="1" customHeight="1">
      <c r="A1740" s="8" t="str">
        <f>INDEX(master1!$A$10:$A$24,MATCH('KSB1 - Postings'!E1740,master1!$C$10:$C$24,0))</f>
        <v>LOGISTICS</v>
      </c>
      <c r="B1740" s="9" t="str">
        <f>VLOOKUP(E1740,master1!$C$9:$E$24,3,0)</f>
        <v>María L</v>
      </c>
      <c r="C1740" s="8" t="str">
        <f>VLOOKUP(F1740,master2!$B$1:$C$24,2,0)</f>
        <v>FREIGHT</v>
      </c>
      <c r="D1740" s="78">
        <v>2</v>
      </c>
      <c r="E1740" s="79" t="s">
        <v>68</v>
      </c>
      <c r="F1740" s="85" t="s">
        <v>132</v>
      </c>
      <c r="G1740" s="106">
        <v>3874.16</v>
      </c>
      <c r="H1740" s="84" t="s">
        <v>86</v>
      </c>
      <c r="I1740" s="78"/>
    </row>
    <row r="1741" spans="1:9" s="76" customFormat="1" ht="12" hidden="1" customHeight="1">
      <c r="A1741" s="8" t="str">
        <f>INDEX(master1!$A$10:$A$24,MATCH('KSB1 - Postings'!E1741,master1!$C$10:$C$24,0))</f>
        <v>LOGISTICS</v>
      </c>
      <c r="B1741" s="9" t="str">
        <f>VLOOKUP(E1741,master1!$C$9:$E$24,3,0)</f>
        <v>María L</v>
      </c>
      <c r="C1741" s="8" t="str">
        <f>VLOOKUP(F1741,master2!$B$1:$C$24,2,0)</f>
        <v>REP &amp; MAINTENANCE SERVICES</v>
      </c>
      <c r="D1741" s="78">
        <v>2</v>
      </c>
      <c r="E1741" s="79" t="s">
        <v>68</v>
      </c>
      <c r="F1741" s="85" t="s">
        <v>144</v>
      </c>
      <c r="G1741" s="106">
        <v>5500</v>
      </c>
      <c r="H1741" s="84" t="s">
        <v>86</v>
      </c>
      <c r="I1741" s="78"/>
    </row>
    <row r="1742" spans="1:9" s="76" customFormat="1" ht="12" hidden="1" customHeight="1">
      <c r="A1742" s="8" t="str">
        <f>INDEX(master1!$A$10:$A$24,MATCH('KSB1 - Postings'!E1742,master1!$C$10:$C$24,0))</f>
        <v>LOGISTICS</v>
      </c>
      <c r="B1742" s="9" t="str">
        <f>VLOOKUP(E1742,master1!$C$9:$E$24,3,0)</f>
        <v>María L</v>
      </c>
      <c r="C1742" s="8" t="str">
        <f>VLOOKUP(F1742,master2!$B$1:$C$24,2,0)</f>
        <v>UTILITIES</v>
      </c>
      <c r="D1742" s="78">
        <v>2</v>
      </c>
      <c r="E1742" s="79" t="s">
        <v>68</v>
      </c>
      <c r="F1742" s="85" t="s">
        <v>148</v>
      </c>
      <c r="G1742" s="106">
        <v>15166.48</v>
      </c>
      <c r="H1742" s="84" t="s">
        <v>86</v>
      </c>
      <c r="I1742" s="78"/>
    </row>
    <row r="1743" spans="1:9" s="76" customFormat="1" ht="12" hidden="1" customHeight="1">
      <c r="A1743" s="8" t="str">
        <f>INDEX(master1!$A$10:$A$24,MATCH('KSB1 - Postings'!E1743,master1!$C$10:$C$24,0))</f>
        <v>LOGISTICS</v>
      </c>
      <c r="B1743" s="9" t="str">
        <f>VLOOKUP(E1743,master1!$C$9:$E$24,3,0)</f>
        <v>María L</v>
      </c>
      <c r="C1743" s="8" t="str">
        <f>VLOOKUP(F1743,master2!$B$1:$C$24,2,0)</f>
        <v>FREIGHT</v>
      </c>
      <c r="D1743" s="78">
        <v>2</v>
      </c>
      <c r="E1743" s="79" t="s">
        <v>68</v>
      </c>
      <c r="F1743" s="85" t="s">
        <v>133</v>
      </c>
      <c r="G1743" s="106">
        <v>66.36</v>
      </c>
      <c r="H1743" s="84" t="s">
        <v>86</v>
      </c>
      <c r="I1743" s="78"/>
    </row>
    <row r="1744" spans="1:9" s="76" customFormat="1" ht="12" hidden="1" customHeight="1">
      <c r="A1744" s="8" t="str">
        <f>INDEX(master1!$A$10:$A$24,MATCH('KSB1 - Postings'!E1744,master1!$C$10:$C$24,0))</f>
        <v>LOGISTICS</v>
      </c>
      <c r="B1744" s="9" t="str">
        <f>VLOOKUP(E1744,master1!$C$9:$E$24,3,0)</f>
        <v>María L</v>
      </c>
      <c r="C1744" s="8" t="str">
        <f>VLOOKUP(F1744,master2!$B$1:$C$24,2,0)</f>
        <v>FREIGHT</v>
      </c>
      <c r="D1744" s="78">
        <v>2</v>
      </c>
      <c r="E1744" s="79" t="s">
        <v>68</v>
      </c>
      <c r="F1744" s="85" t="s">
        <v>133</v>
      </c>
      <c r="G1744" s="106">
        <v>2134.44</v>
      </c>
      <c r="H1744" s="84" t="s">
        <v>86</v>
      </c>
      <c r="I1744" s="78"/>
    </row>
    <row r="1745" spans="1:9" s="76" customFormat="1" ht="12" hidden="1" customHeight="1">
      <c r="A1745" s="8" t="str">
        <f>INDEX(master1!$A$10:$A$24,MATCH('KSB1 - Postings'!E1745,master1!$C$10:$C$24,0))</f>
        <v>LOGISTICS</v>
      </c>
      <c r="B1745" s="9" t="str">
        <f>VLOOKUP(E1745,master1!$C$9:$E$24,3,0)</f>
        <v>María L</v>
      </c>
      <c r="C1745" s="8" t="str">
        <f>VLOOKUP(F1745,master2!$B$1:$C$24,2,0)</f>
        <v>FREIGHT</v>
      </c>
      <c r="D1745" s="78">
        <v>2</v>
      </c>
      <c r="E1745" s="79" t="s">
        <v>68</v>
      </c>
      <c r="F1745" s="85" t="s">
        <v>133</v>
      </c>
      <c r="G1745" s="106">
        <v>231.21</v>
      </c>
      <c r="H1745" s="84" t="s">
        <v>86</v>
      </c>
      <c r="I1745" s="78"/>
    </row>
    <row r="1746" spans="1:9" s="76" customFormat="1" ht="12" hidden="1" customHeight="1">
      <c r="A1746" s="8" t="str">
        <f>INDEX(master1!$A$10:$A$24,MATCH('KSB1 - Postings'!E1746,master1!$C$10:$C$24,0))</f>
        <v>LOGISTICS</v>
      </c>
      <c r="B1746" s="9" t="str">
        <f>VLOOKUP(E1746,master1!$C$9:$E$24,3,0)</f>
        <v>María L</v>
      </c>
      <c r="C1746" s="8" t="str">
        <f>VLOOKUP(F1746,master2!$B$1:$C$24,2,0)</f>
        <v>FREIGHT</v>
      </c>
      <c r="D1746" s="78">
        <v>2</v>
      </c>
      <c r="E1746" s="79" t="s">
        <v>68</v>
      </c>
      <c r="F1746" s="85" t="s">
        <v>133</v>
      </c>
      <c r="G1746" s="106">
        <v>264.45499999999998</v>
      </c>
      <c r="H1746" s="84" t="s">
        <v>86</v>
      </c>
      <c r="I1746" s="78"/>
    </row>
    <row r="1747" spans="1:9" s="76" customFormat="1" ht="12" hidden="1" customHeight="1">
      <c r="A1747" s="8" t="str">
        <f>INDEX(master1!$A$10:$A$24,MATCH('KSB1 - Postings'!E1747,master1!$C$10:$C$24,0))</f>
        <v>LOGISTICS</v>
      </c>
      <c r="B1747" s="9" t="str">
        <f>VLOOKUP(E1747,master1!$C$9:$E$24,3,0)</f>
        <v>María L</v>
      </c>
      <c r="C1747" s="8" t="str">
        <f>VLOOKUP(F1747,master2!$B$1:$C$24,2,0)</f>
        <v>FREIGHT</v>
      </c>
      <c r="D1747" s="78">
        <v>2</v>
      </c>
      <c r="E1747" s="79" t="s">
        <v>68</v>
      </c>
      <c r="F1747" s="85" t="s">
        <v>133</v>
      </c>
      <c r="G1747" s="106">
        <v>5454.68</v>
      </c>
      <c r="H1747" s="84" t="s">
        <v>86</v>
      </c>
      <c r="I1747" s="78"/>
    </row>
    <row r="1748" spans="1:9" s="76" customFormat="1" ht="12" hidden="1" customHeight="1">
      <c r="A1748" s="8" t="str">
        <f>INDEX(master1!$A$10:$A$24,MATCH('KSB1 - Postings'!E1748,master1!$C$10:$C$24,0))</f>
        <v>LOGISTICS</v>
      </c>
      <c r="B1748" s="9" t="str">
        <f>VLOOKUP(E1748,master1!$C$9:$E$24,3,0)</f>
        <v>María L</v>
      </c>
      <c r="C1748" s="8" t="str">
        <f>VLOOKUP(F1748,master2!$B$1:$C$24,2,0)</f>
        <v>FREIGHT</v>
      </c>
      <c r="D1748" s="78">
        <v>2</v>
      </c>
      <c r="E1748" s="79" t="s">
        <v>68</v>
      </c>
      <c r="F1748" s="85" t="s">
        <v>133</v>
      </c>
      <c r="G1748" s="106">
        <v>364.3</v>
      </c>
      <c r="H1748" s="84" t="s">
        <v>86</v>
      </c>
      <c r="I1748" s="78"/>
    </row>
    <row r="1749" spans="1:9" s="76" customFormat="1" ht="12" hidden="1" customHeight="1">
      <c r="A1749" s="8" t="str">
        <f>INDEX(master1!$A$10:$A$24,MATCH('KSB1 - Postings'!E1749,master1!$C$10:$C$24,0))</f>
        <v>LOGISTICS</v>
      </c>
      <c r="B1749" s="9" t="str">
        <f>VLOOKUP(E1749,master1!$C$9:$E$24,3,0)</f>
        <v>María L</v>
      </c>
      <c r="C1749" s="8" t="str">
        <f>VLOOKUP(F1749,master2!$B$1:$C$24,2,0)</f>
        <v>FREIGHT</v>
      </c>
      <c r="D1749" s="78">
        <v>2</v>
      </c>
      <c r="E1749" s="79" t="s">
        <v>68</v>
      </c>
      <c r="F1749" s="85" t="s">
        <v>133</v>
      </c>
      <c r="G1749" s="106">
        <v>28033.584999999999</v>
      </c>
      <c r="H1749" s="84" t="s">
        <v>86</v>
      </c>
      <c r="I1749" s="78"/>
    </row>
    <row r="1750" spans="1:9" s="76" customFormat="1" ht="12" hidden="1" customHeight="1">
      <c r="A1750" s="8" t="str">
        <f>INDEX(master1!$A$10:$A$24,MATCH('KSB1 - Postings'!E1750,master1!$C$10:$C$24,0))</f>
        <v>LOGISTICS</v>
      </c>
      <c r="B1750" s="9" t="str">
        <f>VLOOKUP(E1750,master1!$C$9:$E$24,3,0)</f>
        <v>María L</v>
      </c>
      <c r="C1750" s="8" t="str">
        <f>VLOOKUP(F1750,master2!$B$1:$C$24,2,0)</f>
        <v>FREIGHT</v>
      </c>
      <c r="D1750" s="78">
        <v>2</v>
      </c>
      <c r="E1750" s="79" t="s">
        <v>68</v>
      </c>
      <c r="F1750" s="85" t="s">
        <v>133</v>
      </c>
      <c r="G1750" s="106">
        <v>157.64500000000001</v>
      </c>
      <c r="H1750" s="84" t="s">
        <v>86</v>
      </c>
      <c r="I1750" s="78"/>
    </row>
    <row r="1751" spans="1:9" s="76" customFormat="1" ht="12" hidden="1" customHeight="1">
      <c r="A1751" s="8" t="str">
        <f>INDEX(master1!$A$10:$A$24,MATCH('KSB1 - Postings'!E1751,master1!$C$10:$C$24,0))</f>
        <v>LOGISTICS</v>
      </c>
      <c r="B1751" s="9" t="str">
        <f>VLOOKUP(E1751,master1!$C$9:$E$24,3,0)</f>
        <v>María L</v>
      </c>
      <c r="C1751" s="8" t="str">
        <f>VLOOKUP(F1751,master2!$B$1:$C$24,2,0)</f>
        <v>FREIGHT</v>
      </c>
      <c r="D1751" s="78">
        <v>2</v>
      </c>
      <c r="E1751" s="79" t="s">
        <v>68</v>
      </c>
      <c r="F1751" s="85" t="s">
        <v>133</v>
      </c>
      <c r="G1751" s="106">
        <v>264.86500000000001</v>
      </c>
      <c r="H1751" s="84" t="s">
        <v>86</v>
      </c>
      <c r="I1751" s="78"/>
    </row>
    <row r="1752" spans="1:9" s="76" customFormat="1" ht="12" hidden="1" customHeight="1">
      <c r="A1752" s="8" t="str">
        <f>INDEX(master1!$A$10:$A$24,MATCH('KSB1 - Postings'!E1752,master1!$C$10:$C$24,0))</f>
        <v>LOGISTICS</v>
      </c>
      <c r="B1752" s="9" t="str">
        <f>VLOOKUP(E1752,master1!$C$9:$E$24,3,0)</f>
        <v>María L</v>
      </c>
      <c r="C1752" s="8" t="str">
        <f>VLOOKUP(F1752,master2!$B$1:$C$24,2,0)</f>
        <v>FREIGHT</v>
      </c>
      <c r="D1752" s="78">
        <v>2</v>
      </c>
      <c r="E1752" s="79" t="s">
        <v>68</v>
      </c>
      <c r="F1752" s="85" t="s">
        <v>133</v>
      </c>
      <c r="G1752" s="106">
        <v>1255.44</v>
      </c>
      <c r="H1752" s="84" t="s">
        <v>86</v>
      </c>
      <c r="I1752" s="78"/>
    </row>
    <row r="1753" spans="1:9" s="76" customFormat="1" ht="12" hidden="1" customHeight="1">
      <c r="A1753" s="8" t="str">
        <f>INDEX(master1!$A$10:$A$24,MATCH('KSB1 - Postings'!E1753,master1!$C$10:$C$24,0))</f>
        <v>LOGISTICS</v>
      </c>
      <c r="B1753" s="9" t="str">
        <f>VLOOKUP(E1753,master1!$C$9:$E$24,3,0)</f>
        <v>María L</v>
      </c>
      <c r="C1753" s="8" t="str">
        <f>VLOOKUP(F1753,master2!$B$1:$C$24,2,0)</f>
        <v>FREIGHT</v>
      </c>
      <c r="D1753" s="78">
        <v>2</v>
      </c>
      <c r="E1753" s="79" t="s">
        <v>68</v>
      </c>
      <c r="F1753" s="85" t="s">
        <v>133</v>
      </c>
      <c r="G1753" s="106">
        <v>2006.115</v>
      </c>
      <c r="H1753" s="84" t="s">
        <v>86</v>
      </c>
      <c r="I1753" s="78"/>
    </row>
    <row r="1754" spans="1:9" s="76" customFormat="1" ht="12" hidden="1" customHeight="1">
      <c r="A1754" s="8" t="str">
        <f>INDEX(master1!$A$10:$A$24,MATCH('KSB1 - Postings'!E1754,master1!$C$10:$C$24,0))</f>
        <v>LOGISTICS</v>
      </c>
      <c r="B1754" s="9" t="str">
        <f>VLOOKUP(E1754,master1!$C$9:$E$24,3,0)</f>
        <v>María L</v>
      </c>
      <c r="C1754" s="8" t="str">
        <f>VLOOKUP(F1754,master2!$B$1:$C$24,2,0)</f>
        <v>FREIGHT</v>
      </c>
      <c r="D1754" s="78">
        <v>2</v>
      </c>
      <c r="E1754" s="79" t="s">
        <v>68</v>
      </c>
      <c r="F1754" s="85" t="s">
        <v>133</v>
      </c>
      <c r="G1754" s="106">
        <v>10165</v>
      </c>
      <c r="H1754" s="84" t="s">
        <v>86</v>
      </c>
      <c r="I1754" s="78"/>
    </row>
    <row r="1755" spans="1:9" s="76" customFormat="1" ht="12" hidden="1" customHeight="1">
      <c r="A1755" s="8" t="str">
        <f>INDEX(master1!$A$10:$A$24,MATCH('KSB1 - Postings'!E1755,master1!$C$10:$C$24,0))</f>
        <v>LOGISTICS</v>
      </c>
      <c r="B1755" s="9" t="str">
        <f>VLOOKUP(E1755,master1!$C$9:$E$24,3,0)</f>
        <v>María L</v>
      </c>
      <c r="C1755" s="8" t="str">
        <f>VLOOKUP(F1755,master2!$B$1:$C$24,2,0)</f>
        <v>FREIGHT</v>
      </c>
      <c r="D1755" s="78">
        <v>2</v>
      </c>
      <c r="E1755" s="79" t="s">
        <v>68</v>
      </c>
      <c r="F1755" s="85" t="s">
        <v>133</v>
      </c>
      <c r="G1755" s="106">
        <v>525</v>
      </c>
      <c r="H1755" s="84" t="s">
        <v>86</v>
      </c>
      <c r="I1755" s="78"/>
    </row>
    <row r="1756" spans="1:9" s="76" customFormat="1" ht="12" hidden="1" customHeight="1">
      <c r="A1756" s="8" t="str">
        <f>INDEX(master1!$A$10:$A$24,MATCH('KSB1 - Postings'!E1756,master1!$C$10:$C$24,0))</f>
        <v>LOGISTICS</v>
      </c>
      <c r="B1756" s="9" t="str">
        <f>VLOOKUP(E1756,master1!$C$9:$E$24,3,0)</f>
        <v>María L</v>
      </c>
      <c r="C1756" s="8" t="str">
        <f>VLOOKUP(F1756,master2!$B$1:$C$24,2,0)</f>
        <v>FREIGHT</v>
      </c>
      <c r="D1756" s="78">
        <v>2</v>
      </c>
      <c r="E1756" s="79" t="s">
        <v>68</v>
      </c>
      <c r="F1756" s="85" t="s">
        <v>133</v>
      </c>
      <c r="G1756" s="106">
        <v>425</v>
      </c>
      <c r="H1756" s="84" t="s">
        <v>86</v>
      </c>
      <c r="I1756" s="78"/>
    </row>
    <row r="1757" spans="1:9" s="76" customFormat="1" ht="12" hidden="1" customHeight="1">
      <c r="A1757" s="8" t="str">
        <f>INDEX(master1!$A$10:$A$24,MATCH('KSB1 - Postings'!E1757,master1!$C$10:$C$24,0))</f>
        <v>LOGISTICS</v>
      </c>
      <c r="B1757" s="9" t="str">
        <f>VLOOKUP(E1757,master1!$C$9:$E$24,3,0)</f>
        <v>María L</v>
      </c>
      <c r="C1757" s="8" t="str">
        <f>VLOOKUP(F1757,master2!$B$1:$C$24,2,0)</f>
        <v>FREIGHT</v>
      </c>
      <c r="D1757" s="78">
        <v>2</v>
      </c>
      <c r="E1757" s="79" t="s">
        <v>68</v>
      </c>
      <c r="F1757" s="85" t="s">
        <v>133</v>
      </c>
      <c r="G1757" s="106">
        <v>15415.19</v>
      </c>
      <c r="H1757" s="84" t="s">
        <v>86</v>
      </c>
      <c r="I1757" s="78"/>
    </row>
    <row r="1758" spans="1:9" s="76" customFormat="1" ht="12" hidden="1" customHeight="1">
      <c r="A1758" s="8" t="str">
        <f>INDEX(master1!$A$10:$A$24,MATCH('KSB1 - Postings'!E1758,master1!$C$10:$C$24,0))</f>
        <v>LOGISTICS</v>
      </c>
      <c r="B1758" s="9" t="str">
        <f>VLOOKUP(E1758,master1!$C$9:$E$24,3,0)</f>
        <v>María L</v>
      </c>
      <c r="C1758" s="8" t="str">
        <f>VLOOKUP(F1758,master2!$B$1:$C$24,2,0)</f>
        <v>FREIGHT</v>
      </c>
      <c r="D1758" s="78">
        <v>2</v>
      </c>
      <c r="E1758" s="79" t="s">
        <v>68</v>
      </c>
      <c r="F1758" s="85" t="s">
        <v>133</v>
      </c>
      <c r="G1758" s="106">
        <v>8025</v>
      </c>
      <c r="H1758" s="84" t="s">
        <v>86</v>
      </c>
      <c r="I1758" s="78"/>
    </row>
    <row r="1759" spans="1:9" s="76" customFormat="1" ht="12" hidden="1" customHeight="1">
      <c r="A1759" s="8" t="str">
        <f>INDEX(master1!$A$10:$A$24,MATCH('KSB1 - Postings'!E1759,master1!$C$10:$C$24,0))</f>
        <v>LOGISTICS</v>
      </c>
      <c r="B1759" s="9" t="str">
        <f>VLOOKUP(E1759,master1!$C$9:$E$24,3,0)</f>
        <v>María L</v>
      </c>
      <c r="C1759" s="8" t="str">
        <f>VLOOKUP(F1759,master2!$B$1:$C$24,2,0)</f>
        <v>FREIGHT</v>
      </c>
      <c r="D1759" s="78">
        <v>2</v>
      </c>
      <c r="E1759" s="79" t="s">
        <v>68</v>
      </c>
      <c r="F1759" s="85" t="s">
        <v>133</v>
      </c>
      <c r="G1759" s="106">
        <v>250</v>
      </c>
      <c r="H1759" s="84" t="s">
        <v>86</v>
      </c>
      <c r="I1759" s="78"/>
    </row>
    <row r="1760" spans="1:9" s="76" customFormat="1" ht="12" hidden="1" customHeight="1">
      <c r="A1760" s="8" t="str">
        <f>INDEX(master1!$A$10:$A$24,MATCH('KSB1 - Postings'!E1760,master1!$C$10:$C$24,0))</f>
        <v>LOGISTICS</v>
      </c>
      <c r="B1760" s="9" t="str">
        <f>VLOOKUP(E1760,master1!$C$9:$E$24,3,0)</f>
        <v>María L</v>
      </c>
      <c r="C1760" s="8" t="str">
        <f>VLOOKUP(F1760,master2!$B$1:$C$24,2,0)</f>
        <v>FREIGHT</v>
      </c>
      <c r="D1760" s="78">
        <v>2</v>
      </c>
      <c r="E1760" s="79" t="s">
        <v>68</v>
      </c>
      <c r="F1760" s="85" t="s">
        <v>133</v>
      </c>
      <c r="G1760" s="106">
        <v>1550</v>
      </c>
      <c r="H1760" s="84" t="s">
        <v>86</v>
      </c>
      <c r="I1760" s="78"/>
    </row>
    <row r="1761" spans="1:9" s="76" customFormat="1" ht="12" hidden="1" customHeight="1">
      <c r="A1761" s="8" t="str">
        <f>INDEX(master1!$A$10:$A$24,MATCH('KSB1 - Postings'!E1761,master1!$C$10:$C$24,0))</f>
        <v>LOGISTICS</v>
      </c>
      <c r="B1761" s="9" t="str">
        <f>VLOOKUP(E1761,master1!$C$9:$E$24,3,0)</f>
        <v>María L</v>
      </c>
      <c r="C1761" s="8" t="str">
        <f>VLOOKUP(F1761,master2!$B$1:$C$24,2,0)</f>
        <v>FREIGHT</v>
      </c>
      <c r="D1761" s="78">
        <v>2</v>
      </c>
      <c r="E1761" s="79" t="s">
        <v>68</v>
      </c>
      <c r="F1761" s="85" t="s">
        <v>133</v>
      </c>
      <c r="G1761" s="106">
        <v>4895.8549999999996</v>
      </c>
      <c r="H1761" s="84" t="s">
        <v>86</v>
      </c>
      <c r="I1761" s="78"/>
    </row>
    <row r="1762" spans="1:9" s="76" customFormat="1" ht="12" hidden="1" customHeight="1">
      <c r="A1762" s="8" t="str">
        <f>INDEX(master1!$A$10:$A$24,MATCH('KSB1 - Postings'!E1762,master1!$C$10:$C$24,0))</f>
        <v>LOGISTICS</v>
      </c>
      <c r="B1762" s="9" t="str">
        <f>VLOOKUP(E1762,master1!$C$9:$E$24,3,0)</f>
        <v>María L</v>
      </c>
      <c r="C1762" s="8" t="str">
        <f>VLOOKUP(F1762,master2!$B$1:$C$24,2,0)</f>
        <v>FREIGHT</v>
      </c>
      <c r="D1762" s="78">
        <v>2</v>
      </c>
      <c r="E1762" s="79" t="s">
        <v>68</v>
      </c>
      <c r="F1762" s="85" t="s">
        <v>133</v>
      </c>
      <c r="G1762" s="106">
        <v>10135</v>
      </c>
      <c r="H1762" s="84" t="s">
        <v>86</v>
      </c>
      <c r="I1762" s="78"/>
    </row>
    <row r="1763" spans="1:9" s="76" customFormat="1" ht="12" hidden="1" customHeight="1">
      <c r="A1763" s="8" t="str">
        <f>INDEX(master1!$A$10:$A$24,MATCH('KSB1 - Postings'!E1763,master1!$C$10:$C$24,0))</f>
        <v>LOGISTICS</v>
      </c>
      <c r="B1763" s="9" t="str">
        <f>VLOOKUP(E1763,master1!$C$9:$E$24,3,0)</f>
        <v>María L</v>
      </c>
      <c r="C1763" s="8" t="str">
        <f>VLOOKUP(F1763,master2!$B$1:$C$24,2,0)</f>
        <v>FREIGHT</v>
      </c>
      <c r="D1763" s="78">
        <v>2</v>
      </c>
      <c r="E1763" s="79" t="s">
        <v>68</v>
      </c>
      <c r="F1763" s="85" t="s">
        <v>133</v>
      </c>
      <c r="G1763" s="106">
        <v>750</v>
      </c>
      <c r="H1763" s="84" t="s">
        <v>86</v>
      </c>
      <c r="I1763" s="78"/>
    </row>
    <row r="1764" spans="1:9" s="76" customFormat="1" ht="12" hidden="1" customHeight="1">
      <c r="A1764" s="8" t="str">
        <f>INDEX(master1!$A$10:$A$24,MATCH('KSB1 - Postings'!E1764,master1!$C$10:$C$24,0))</f>
        <v>LOGISTICS</v>
      </c>
      <c r="B1764" s="9" t="str">
        <f>VLOOKUP(E1764,master1!$C$9:$E$24,3,0)</f>
        <v>María L</v>
      </c>
      <c r="C1764" s="8" t="str">
        <f>VLOOKUP(F1764,master2!$B$1:$C$24,2,0)</f>
        <v>FREIGHT</v>
      </c>
      <c r="D1764" s="78">
        <v>2</v>
      </c>
      <c r="E1764" s="79" t="s">
        <v>68</v>
      </c>
      <c r="F1764" s="85" t="s">
        <v>133</v>
      </c>
      <c r="G1764" s="106">
        <v>350</v>
      </c>
      <c r="H1764" s="84" t="s">
        <v>86</v>
      </c>
      <c r="I1764" s="78"/>
    </row>
    <row r="1765" spans="1:9" s="76" customFormat="1" ht="12" hidden="1" customHeight="1">
      <c r="A1765" s="8" t="str">
        <f>INDEX(master1!$A$10:$A$24,MATCH('KSB1 - Postings'!E1765,master1!$C$10:$C$24,0))</f>
        <v>MAINTE</v>
      </c>
      <c r="B1765" s="9" t="str">
        <f>VLOOKUP(E1765,master1!$C$9:$E$24,3,0)</f>
        <v>Joaquin P</v>
      </c>
      <c r="C1765" s="8" t="str">
        <f>VLOOKUP(F1765,master2!$B$1:$C$24,2,0)</f>
        <v>RENT EXPENSES</v>
      </c>
      <c r="D1765" s="78">
        <v>2</v>
      </c>
      <c r="E1765" s="79" t="s">
        <v>57</v>
      </c>
      <c r="F1765" s="85" t="s">
        <v>142</v>
      </c>
      <c r="G1765" s="106">
        <v>1678.25</v>
      </c>
      <c r="H1765" s="84" t="s">
        <v>86</v>
      </c>
      <c r="I1765" s="78"/>
    </row>
    <row r="1766" spans="1:9" s="76" customFormat="1" ht="12" hidden="1" customHeight="1">
      <c r="A1766" s="8" t="str">
        <f>INDEX(master1!$A$10:$A$24,MATCH('KSB1 - Postings'!E1766,master1!$C$10:$C$24,0))</f>
        <v>MAINTE</v>
      </c>
      <c r="B1766" s="9" t="str">
        <f>VLOOKUP(E1766,master1!$C$9:$E$24,3,0)</f>
        <v>Joaquin P</v>
      </c>
      <c r="C1766" s="8" t="str">
        <f>VLOOKUP(F1766,master2!$B$1:$C$24,2,0)</f>
        <v>RENT EXPENSES</v>
      </c>
      <c r="D1766" s="78">
        <v>2</v>
      </c>
      <c r="E1766" s="79" t="s">
        <v>57</v>
      </c>
      <c r="F1766" s="85" t="s">
        <v>142</v>
      </c>
      <c r="G1766" s="106">
        <v>1125</v>
      </c>
      <c r="H1766" s="84" t="s">
        <v>86</v>
      </c>
      <c r="I1766" s="78"/>
    </row>
    <row r="1767" spans="1:9" s="76" customFormat="1" ht="12" hidden="1" customHeight="1">
      <c r="A1767" s="8" t="str">
        <f>INDEX(master1!$A$10:$A$24,MATCH('KSB1 - Postings'!E1767,master1!$C$10:$C$24,0))</f>
        <v>MAINTE</v>
      </c>
      <c r="B1767" s="9" t="str">
        <f>VLOOKUP(E1767,master1!$C$9:$E$24,3,0)</f>
        <v>Joaquin P</v>
      </c>
      <c r="C1767" s="8" t="str">
        <f>VLOOKUP(F1767,master2!$B$1:$C$24,2,0)</f>
        <v>RENT EXPENSES</v>
      </c>
      <c r="D1767" s="78">
        <v>2</v>
      </c>
      <c r="E1767" s="79" t="s">
        <v>57</v>
      </c>
      <c r="F1767" s="85" t="s">
        <v>142</v>
      </c>
      <c r="G1767" s="106">
        <v>2147.5</v>
      </c>
      <c r="H1767" s="84" t="s">
        <v>86</v>
      </c>
      <c r="I1767" s="78"/>
    </row>
    <row r="1768" spans="1:9" s="76" customFormat="1" ht="12" hidden="1" customHeight="1">
      <c r="A1768" s="8" t="str">
        <f>INDEX(master1!$A$10:$A$24,MATCH('KSB1 - Postings'!E1768,master1!$C$10:$C$24,0))</f>
        <v>MAINTE</v>
      </c>
      <c r="B1768" s="9" t="str">
        <f>VLOOKUP(E1768,master1!$C$9:$E$24,3,0)</f>
        <v>Joaquin P</v>
      </c>
      <c r="C1768" s="8" t="str">
        <f>VLOOKUP(F1768,master2!$B$1:$C$24,2,0)</f>
        <v>REP &amp; MAINTENANCE SERVICES</v>
      </c>
      <c r="D1768" s="78">
        <v>2</v>
      </c>
      <c r="E1768" s="79" t="s">
        <v>57</v>
      </c>
      <c r="F1768" s="85" t="s">
        <v>143</v>
      </c>
      <c r="G1768" s="106">
        <v>733.04</v>
      </c>
      <c r="H1768" s="84" t="s">
        <v>86</v>
      </c>
      <c r="I1768" s="78"/>
    </row>
    <row r="1769" spans="1:9" s="76" customFormat="1" ht="12" hidden="1" customHeight="1">
      <c r="A1769" s="8" t="str">
        <f>INDEX(master1!$A$10:$A$24,MATCH('KSB1 - Postings'!E1769,master1!$C$10:$C$24,0))</f>
        <v>MAINTE</v>
      </c>
      <c r="B1769" s="9" t="str">
        <f>VLOOKUP(E1769,master1!$C$9:$E$24,3,0)</f>
        <v>Joaquin P</v>
      </c>
      <c r="C1769" s="8" t="str">
        <f>VLOOKUP(F1769,master2!$B$1:$C$24,2,0)</f>
        <v>REP &amp; MAINTENANCE SERVICES</v>
      </c>
      <c r="D1769" s="78">
        <v>2</v>
      </c>
      <c r="E1769" s="79" t="s">
        <v>57</v>
      </c>
      <c r="F1769" s="85" t="s">
        <v>143</v>
      </c>
      <c r="G1769" s="106">
        <v>444.005</v>
      </c>
      <c r="H1769" s="84" t="s">
        <v>86</v>
      </c>
      <c r="I1769" s="78"/>
    </row>
    <row r="1770" spans="1:9" s="76" customFormat="1" ht="12" hidden="1" customHeight="1">
      <c r="A1770" s="8" t="str">
        <f>INDEX(master1!$A$10:$A$24,MATCH('KSB1 - Postings'!E1770,master1!$C$10:$C$24,0))</f>
        <v>MAINTE</v>
      </c>
      <c r="B1770" s="9" t="str">
        <f>VLOOKUP(E1770,master1!$C$9:$E$24,3,0)</f>
        <v>Joaquin P</v>
      </c>
      <c r="C1770" s="8" t="str">
        <f>VLOOKUP(F1770,master2!$B$1:$C$24,2,0)</f>
        <v>REP &amp; MAINTENANCE SERVICES</v>
      </c>
      <c r="D1770" s="78">
        <v>2</v>
      </c>
      <c r="E1770" s="79" t="s">
        <v>57</v>
      </c>
      <c r="F1770" s="85" t="s">
        <v>143</v>
      </c>
      <c r="G1770" s="106">
        <v>2316.4050000000002</v>
      </c>
      <c r="H1770" s="84" t="s">
        <v>86</v>
      </c>
      <c r="I1770" s="78"/>
    </row>
    <row r="1771" spans="1:9" s="76" customFormat="1" ht="12" hidden="1" customHeight="1">
      <c r="A1771" s="8" t="str">
        <f>INDEX(master1!$A$10:$A$24,MATCH('KSB1 - Postings'!E1771,master1!$C$10:$C$24,0))</f>
        <v>MAINTE</v>
      </c>
      <c r="B1771" s="9" t="str">
        <f>VLOOKUP(E1771,master1!$C$9:$E$24,3,0)</f>
        <v>Joaquin P</v>
      </c>
      <c r="C1771" s="8" t="str">
        <f>VLOOKUP(F1771,master2!$B$1:$C$24,2,0)</f>
        <v>REP &amp; MAINTENANCE SERVICES</v>
      </c>
      <c r="D1771" s="78">
        <v>2</v>
      </c>
      <c r="E1771" s="79" t="s">
        <v>57</v>
      </c>
      <c r="F1771" s="85" t="s">
        <v>143</v>
      </c>
      <c r="G1771" s="106">
        <v>1768.46</v>
      </c>
      <c r="H1771" s="84" t="s">
        <v>86</v>
      </c>
      <c r="I1771" s="78"/>
    </row>
    <row r="1772" spans="1:9" s="76" customFormat="1" ht="12" hidden="1" customHeight="1">
      <c r="A1772" s="8" t="str">
        <f>INDEX(master1!$A$10:$A$24,MATCH('KSB1 - Postings'!E1772,master1!$C$10:$C$24,0))</f>
        <v>MAINTE</v>
      </c>
      <c r="B1772" s="9" t="str">
        <f>VLOOKUP(E1772,master1!$C$9:$E$24,3,0)</f>
        <v>Joaquin P</v>
      </c>
      <c r="C1772" s="8" t="str">
        <f>VLOOKUP(F1772,master2!$B$1:$C$24,2,0)</f>
        <v>REP &amp; MAINTENANCE SERVICES</v>
      </c>
      <c r="D1772" s="78">
        <v>2</v>
      </c>
      <c r="E1772" s="79" t="s">
        <v>57</v>
      </c>
      <c r="F1772" s="85" t="s">
        <v>143</v>
      </c>
      <c r="G1772" s="106">
        <v>797.18</v>
      </c>
      <c r="H1772" s="84" t="s">
        <v>86</v>
      </c>
      <c r="I1772" s="78"/>
    </row>
    <row r="1773" spans="1:9" s="76" customFormat="1" ht="12" hidden="1" customHeight="1">
      <c r="A1773" s="8" t="str">
        <f>INDEX(master1!$A$10:$A$24,MATCH('KSB1 - Postings'!E1773,master1!$C$10:$C$24,0))</f>
        <v>MAINTE</v>
      </c>
      <c r="B1773" s="9" t="str">
        <f>VLOOKUP(E1773,master1!$C$9:$E$24,3,0)</f>
        <v>Joaquin P</v>
      </c>
      <c r="C1773" s="8" t="str">
        <f>VLOOKUP(F1773,master2!$B$1:$C$24,2,0)</f>
        <v>REP &amp; MAINTENANCE SERVICES</v>
      </c>
      <c r="D1773" s="78">
        <v>2</v>
      </c>
      <c r="E1773" s="79" t="s">
        <v>57</v>
      </c>
      <c r="F1773" s="85" t="s">
        <v>143</v>
      </c>
      <c r="G1773" s="106">
        <v>93.23</v>
      </c>
      <c r="H1773" s="84" t="s">
        <v>86</v>
      </c>
      <c r="I1773" s="78"/>
    </row>
    <row r="1774" spans="1:9" s="76" customFormat="1" ht="12" hidden="1" customHeight="1">
      <c r="A1774" s="8" t="str">
        <f>INDEX(master1!$A$10:$A$24,MATCH('KSB1 - Postings'!E1774,master1!$C$10:$C$24,0))</f>
        <v>MAINTE</v>
      </c>
      <c r="B1774" s="9" t="str">
        <f>VLOOKUP(E1774,master1!$C$9:$E$24,3,0)</f>
        <v>Joaquin P</v>
      </c>
      <c r="C1774" s="8" t="str">
        <f>VLOOKUP(F1774,master2!$B$1:$C$24,2,0)</f>
        <v>CLEANING AND WASTE PROC.</v>
      </c>
      <c r="D1774" s="78">
        <v>2</v>
      </c>
      <c r="E1774" s="79" t="s">
        <v>57</v>
      </c>
      <c r="F1774" s="85" t="s">
        <v>128</v>
      </c>
      <c r="G1774" s="106">
        <v>1446.58</v>
      </c>
      <c r="H1774" s="84" t="s">
        <v>86</v>
      </c>
      <c r="I1774" s="78"/>
    </row>
    <row r="1775" spans="1:9" s="76" customFormat="1" ht="12" hidden="1" customHeight="1">
      <c r="A1775" s="8" t="str">
        <f>INDEX(master1!$A$10:$A$24,MATCH('KSB1 - Postings'!E1775,master1!$C$10:$C$24,0))</f>
        <v>MAINTE</v>
      </c>
      <c r="B1775" s="9" t="str">
        <f>VLOOKUP(E1775,master1!$C$9:$E$24,3,0)</f>
        <v>Joaquin P</v>
      </c>
      <c r="C1775" s="8" t="str">
        <f>VLOOKUP(F1775,master2!$B$1:$C$24,2,0)</f>
        <v>REP &amp; MAINTENANCE SERVICES</v>
      </c>
      <c r="D1775" s="78">
        <v>2</v>
      </c>
      <c r="E1775" s="79" t="s">
        <v>57</v>
      </c>
      <c r="F1775" s="85" t="s">
        <v>143</v>
      </c>
      <c r="G1775" s="106">
        <v>3420</v>
      </c>
      <c r="H1775" s="84" t="s">
        <v>86</v>
      </c>
      <c r="I1775" s="78"/>
    </row>
    <row r="1776" spans="1:9" s="76" customFormat="1" ht="12" hidden="1" customHeight="1">
      <c r="A1776" s="8" t="str">
        <f>INDEX(master1!$A$10:$A$24,MATCH('KSB1 - Postings'!E1776,master1!$C$10:$C$24,0))</f>
        <v>MAINTE</v>
      </c>
      <c r="B1776" s="9" t="str">
        <f>VLOOKUP(E1776,master1!$C$9:$E$24,3,0)</f>
        <v>Joaquin P</v>
      </c>
      <c r="C1776" s="8" t="str">
        <f>VLOOKUP(F1776,master2!$B$1:$C$24,2,0)</f>
        <v>REP &amp; MAINTENANCE SERVICES</v>
      </c>
      <c r="D1776" s="78">
        <v>2</v>
      </c>
      <c r="E1776" s="79" t="s">
        <v>57</v>
      </c>
      <c r="F1776" s="85" t="s">
        <v>143</v>
      </c>
      <c r="G1776" s="106">
        <v>2875</v>
      </c>
      <c r="H1776" s="84" t="s">
        <v>86</v>
      </c>
      <c r="I1776" s="78"/>
    </row>
    <row r="1777" spans="1:9" s="76" customFormat="1" ht="12" hidden="1" customHeight="1">
      <c r="A1777" s="8" t="str">
        <f>INDEX(master1!$A$10:$A$24,MATCH('KSB1 - Postings'!E1777,master1!$C$10:$C$24,0))</f>
        <v>MAINTE</v>
      </c>
      <c r="B1777" s="9" t="str">
        <f>VLOOKUP(E1777,master1!$C$9:$E$24,3,0)</f>
        <v>Joaquin P</v>
      </c>
      <c r="C1777" s="8" t="str">
        <f>VLOOKUP(F1777,master2!$B$1:$C$24,2,0)</f>
        <v>OTHER EXTERNAL SERVICES</v>
      </c>
      <c r="D1777" s="78">
        <v>2</v>
      </c>
      <c r="E1777" s="79" t="s">
        <v>57</v>
      </c>
      <c r="F1777" s="85" t="s">
        <v>138</v>
      </c>
      <c r="G1777" s="106">
        <v>354</v>
      </c>
      <c r="H1777" s="84" t="s">
        <v>86</v>
      </c>
      <c r="I1777" s="78"/>
    </row>
    <row r="1778" spans="1:9" s="76" customFormat="1" ht="12" hidden="1" customHeight="1">
      <c r="A1778" s="8" t="str">
        <f>INDEX(master1!$A$10:$A$24,MATCH('KSB1 - Postings'!E1778,master1!$C$10:$C$24,0))</f>
        <v>MAINTE</v>
      </c>
      <c r="B1778" s="9" t="str">
        <f>VLOOKUP(E1778,master1!$C$9:$E$24,3,0)</f>
        <v>Joaquin P</v>
      </c>
      <c r="C1778" s="8" t="str">
        <f>VLOOKUP(F1778,master2!$B$1:$C$24,2,0)</f>
        <v>REP &amp; MAINTENANCE SERVICES</v>
      </c>
      <c r="D1778" s="78">
        <v>2</v>
      </c>
      <c r="E1778" s="79" t="s">
        <v>57</v>
      </c>
      <c r="F1778" s="85" t="s">
        <v>143</v>
      </c>
      <c r="G1778" s="106">
        <v>2887.5</v>
      </c>
      <c r="H1778" s="84" t="s">
        <v>86</v>
      </c>
      <c r="I1778" s="78"/>
    </row>
    <row r="1779" spans="1:9" s="76" customFormat="1" ht="12" hidden="1" customHeight="1">
      <c r="A1779" s="8" t="str">
        <f>INDEX(master1!$A$10:$A$24,MATCH('KSB1 - Postings'!E1779,master1!$C$10:$C$24,0))</f>
        <v>MAINTE</v>
      </c>
      <c r="B1779" s="9" t="str">
        <f>VLOOKUP(E1779,master1!$C$9:$E$24,3,0)</f>
        <v>Joaquin P</v>
      </c>
      <c r="C1779" s="8" t="str">
        <f>VLOOKUP(F1779,master2!$B$1:$C$24,2,0)</f>
        <v>OTHER EXTERNAL SERVICES</v>
      </c>
      <c r="D1779" s="78">
        <v>2</v>
      </c>
      <c r="E1779" s="79" t="s">
        <v>57</v>
      </c>
      <c r="F1779" s="85" t="s">
        <v>138</v>
      </c>
      <c r="G1779" s="106">
        <v>269.3</v>
      </c>
      <c r="H1779" s="84" t="s">
        <v>86</v>
      </c>
      <c r="I1779" s="78"/>
    </row>
    <row r="1780" spans="1:9" s="76" customFormat="1" ht="12" hidden="1" customHeight="1">
      <c r="A1780" s="8" t="str">
        <f>INDEX(master1!$A$10:$A$24,MATCH('KSB1 - Postings'!E1780,master1!$C$10:$C$24,0))</f>
        <v>MAINTE</v>
      </c>
      <c r="B1780" s="9" t="str">
        <f>VLOOKUP(E1780,master1!$C$9:$E$24,3,0)</f>
        <v>Joaquin P</v>
      </c>
      <c r="C1780" s="8" t="str">
        <f>VLOOKUP(F1780,master2!$B$1:$C$24,2,0)</f>
        <v>SPARE PARTS</v>
      </c>
      <c r="D1780" s="78">
        <v>2</v>
      </c>
      <c r="E1780" s="79" t="s">
        <v>54</v>
      </c>
      <c r="F1780" s="85" t="s">
        <v>136</v>
      </c>
      <c r="G1780" s="106">
        <v>51.25</v>
      </c>
      <c r="H1780" s="84" t="s">
        <v>86</v>
      </c>
      <c r="I1780" s="78"/>
    </row>
    <row r="1781" spans="1:9" s="76" customFormat="1" ht="12" hidden="1" customHeight="1">
      <c r="A1781" s="8" t="str">
        <f>INDEX(master1!$A$10:$A$24,MATCH('KSB1 - Postings'!E1781,master1!$C$10:$C$24,0))</f>
        <v>MAINTE</v>
      </c>
      <c r="B1781" s="9" t="str">
        <f>VLOOKUP(E1781,master1!$C$9:$E$24,3,0)</f>
        <v>Joaquin P</v>
      </c>
      <c r="C1781" s="8" t="str">
        <f>VLOOKUP(F1781,master2!$B$1:$C$24,2,0)</f>
        <v>SPARE PARTS</v>
      </c>
      <c r="D1781" s="78">
        <v>2</v>
      </c>
      <c r="E1781" s="79" t="s">
        <v>54</v>
      </c>
      <c r="F1781" s="85" t="s">
        <v>136</v>
      </c>
      <c r="G1781" s="106">
        <v>59.04</v>
      </c>
      <c r="H1781" s="84" t="s">
        <v>86</v>
      </c>
      <c r="I1781" s="78"/>
    </row>
    <row r="1782" spans="1:9" s="76" customFormat="1" ht="12" hidden="1" customHeight="1">
      <c r="A1782" s="8" t="str">
        <f>INDEX(master1!$A$10:$A$24,MATCH('KSB1 - Postings'!E1782,master1!$C$10:$C$24,0))</f>
        <v>MAINTE</v>
      </c>
      <c r="B1782" s="9" t="str">
        <f>VLOOKUP(E1782,master1!$C$9:$E$24,3,0)</f>
        <v>Joaquin P</v>
      </c>
      <c r="C1782" s="8" t="str">
        <f>VLOOKUP(F1782,master2!$B$1:$C$24,2,0)</f>
        <v>REP &amp; MAINTENANCE SERVICES</v>
      </c>
      <c r="D1782" s="78">
        <v>2</v>
      </c>
      <c r="E1782" s="79" t="s">
        <v>54</v>
      </c>
      <c r="F1782" s="85" t="s">
        <v>143</v>
      </c>
      <c r="G1782" s="106">
        <v>15.465</v>
      </c>
      <c r="H1782" s="84" t="s">
        <v>86</v>
      </c>
      <c r="I1782" s="78"/>
    </row>
    <row r="1783" spans="1:9" s="76" customFormat="1" ht="12" hidden="1" customHeight="1">
      <c r="A1783" s="8" t="str">
        <f>INDEX(master1!$A$10:$A$24,MATCH('KSB1 - Postings'!E1783,master1!$C$10:$C$24,0))</f>
        <v>MAINTE</v>
      </c>
      <c r="B1783" s="9" t="str">
        <f>VLOOKUP(E1783,master1!$C$9:$E$24,3,0)</f>
        <v>Joaquin P</v>
      </c>
      <c r="C1783" s="8" t="str">
        <f>VLOOKUP(F1783,master2!$B$1:$C$24,2,0)</f>
        <v>SPARE PARTS</v>
      </c>
      <c r="D1783" s="78">
        <v>2</v>
      </c>
      <c r="E1783" s="79" t="s">
        <v>54</v>
      </c>
      <c r="F1783" s="85" t="s">
        <v>136</v>
      </c>
      <c r="G1783" s="106">
        <v>4181</v>
      </c>
      <c r="H1783" s="84" t="s">
        <v>86</v>
      </c>
      <c r="I1783" s="78"/>
    </row>
    <row r="1784" spans="1:9" s="76" customFormat="1" ht="12" hidden="1" customHeight="1">
      <c r="A1784" s="8" t="str">
        <f>INDEX(master1!$A$10:$A$24,MATCH('KSB1 - Postings'!E1784,master1!$C$10:$C$24,0))</f>
        <v>MAINTE</v>
      </c>
      <c r="B1784" s="9" t="str">
        <f>VLOOKUP(E1784,master1!$C$9:$E$24,3,0)</f>
        <v>Joaquin P</v>
      </c>
      <c r="C1784" s="8" t="str">
        <f>VLOOKUP(F1784,master2!$B$1:$C$24,2,0)</f>
        <v>SPARE PARTS</v>
      </c>
      <c r="D1784" s="78">
        <v>2</v>
      </c>
      <c r="E1784" s="79" t="s">
        <v>56</v>
      </c>
      <c r="F1784" s="85" t="s">
        <v>136</v>
      </c>
      <c r="G1784" s="106">
        <v>1219.7550000000001</v>
      </c>
      <c r="H1784" s="84" t="s">
        <v>86</v>
      </c>
      <c r="I1784" s="78"/>
    </row>
    <row r="1785" spans="1:9" s="76" customFormat="1" ht="12" hidden="1" customHeight="1">
      <c r="A1785" s="8" t="str">
        <f>INDEX(master1!$A$10:$A$24,MATCH('KSB1 - Postings'!E1785,master1!$C$10:$C$24,0))</f>
        <v>MAINTE</v>
      </c>
      <c r="B1785" s="9" t="str">
        <f>VLOOKUP(E1785,master1!$C$9:$E$24,3,0)</f>
        <v>Joaquin P</v>
      </c>
      <c r="C1785" s="8" t="str">
        <f>VLOOKUP(F1785,master2!$B$1:$C$24,2,0)</f>
        <v>SPARE PARTS</v>
      </c>
      <c r="D1785" s="78">
        <v>2</v>
      </c>
      <c r="E1785" s="79" t="s">
        <v>56</v>
      </c>
      <c r="F1785" s="85" t="s">
        <v>136</v>
      </c>
      <c r="G1785" s="106">
        <v>96.5</v>
      </c>
      <c r="H1785" s="84" t="s">
        <v>86</v>
      </c>
      <c r="I1785" s="78"/>
    </row>
    <row r="1786" spans="1:9" s="76" customFormat="1" ht="12" hidden="1" customHeight="1">
      <c r="A1786" s="8" t="str">
        <f>INDEX(master1!$A$10:$A$24,MATCH('KSB1 - Postings'!E1786,master1!$C$10:$C$24,0))</f>
        <v>MAINTE</v>
      </c>
      <c r="B1786" s="9" t="str">
        <f>VLOOKUP(E1786,master1!$C$9:$E$24,3,0)</f>
        <v>Joaquin P</v>
      </c>
      <c r="C1786" s="8" t="str">
        <f>VLOOKUP(F1786,master2!$B$1:$C$24,2,0)</f>
        <v>SPARE PARTS</v>
      </c>
      <c r="D1786" s="78">
        <v>2</v>
      </c>
      <c r="E1786" s="79" t="s">
        <v>56</v>
      </c>
      <c r="F1786" s="85" t="s">
        <v>136</v>
      </c>
      <c r="G1786" s="106">
        <v>929.68499999999995</v>
      </c>
      <c r="H1786" s="84" t="s">
        <v>86</v>
      </c>
      <c r="I1786" s="78"/>
    </row>
    <row r="1787" spans="1:9" s="76" customFormat="1" ht="12" hidden="1" customHeight="1">
      <c r="A1787" s="8" t="str">
        <f>INDEX(master1!$A$10:$A$24,MATCH('KSB1 - Postings'!E1787,master1!$C$10:$C$24,0))</f>
        <v>MAINTE</v>
      </c>
      <c r="B1787" s="9" t="str">
        <f>VLOOKUP(E1787,master1!$C$9:$E$24,3,0)</f>
        <v>Joaquin P</v>
      </c>
      <c r="C1787" s="8" t="str">
        <f>VLOOKUP(F1787,master2!$B$1:$C$24,2,0)</f>
        <v>SPARE PARTS</v>
      </c>
      <c r="D1787" s="78">
        <v>2</v>
      </c>
      <c r="E1787" s="79" t="s">
        <v>56</v>
      </c>
      <c r="F1787" s="85" t="s">
        <v>136</v>
      </c>
      <c r="G1787" s="106">
        <v>141.11500000000001</v>
      </c>
      <c r="H1787" s="84" t="s">
        <v>86</v>
      </c>
      <c r="I1787" s="78"/>
    </row>
    <row r="1788" spans="1:9" s="76" customFormat="1" ht="12" hidden="1" customHeight="1">
      <c r="A1788" s="8" t="str">
        <f>INDEX(master1!$A$10:$A$24,MATCH('KSB1 - Postings'!E1788,master1!$C$10:$C$24,0))</f>
        <v>MAINTE</v>
      </c>
      <c r="B1788" s="9" t="str">
        <f>VLOOKUP(E1788,master1!$C$9:$E$24,3,0)</f>
        <v>Joaquin P</v>
      </c>
      <c r="C1788" s="8" t="str">
        <f>VLOOKUP(F1788,master2!$B$1:$C$24,2,0)</f>
        <v>SPARE PARTS</v>
      </c>
      <c r="D1788" s="78">
        <v>2</v>
      </c>
      <c r="E1788" s="79" t="s">
        <v>56</v>
      </c>
      <c r="F1788" s="85" t="s">
        <v>136</v>
      </c>
      <c r="G1788" s="106">
        <v>80.45</v>
      </c>
      <c r="H1788" s="84" t="s">
        <v>86</v>
      </c>
      <c r="I1788" s="78"/>
    </row>
    <row r="1789" spans="1:9" s="76" customFormat="1" ht="12" hidden="1" customHeight="1">
      <c r="A1789" s="8" t="str">
        <f>INDEX(master1!$A$10:$A$24,MATCH('KSB1 - Postings'!E1789,master1!$C$10:$C$24,0))</f>
        <v>MAINTE</v>
      </c>
      <c r="B1789" s="9" t="str">
        <f>VLOOKUP(E1789,master1!$C$9:$E$24,3,0)</f>
        <v>Joaquin P</v>
      </c>
      <c r="C1789" s="8" t="str">
        <f>VLOOKUP(F1789,master2!$B$1:$C$24,2,0)</f>
        <v>SPARE PARTS</v>
      </c>
      <c r="D1789" s="78">
        <v>2</v>
      </c>
      <c r="E1789" s="79" t="s">
        <v>56</v>
      </c>
      <c r="F1789" s="85" t="s">
        <v>136</v>
      </c>
      <c r="G1789" s="106">
        <v>9.9499999999999993</v>
      </c>
      <c r="H1789" s="84" t="s">
        <v>86</v>
      </c>
      <c r="I1789" s="78"/>
    </row>
    <row r="1790" spans="1:9" s="76" customFormat="1" ht="12" hidden="1" customHeight="1">
      <c r="A1790" s="8" t="str">
        <f>INDEX(master1!$A$10:$A$24,MATCH('KSB1 - Postings'!E1790,master1!$C$10:$C$24,0))</f>
        <v>MAINTE</v>
      </c>
      <c r="B1790" s="9" t="str">
        <f>VLOOKUP(E1790,master1!$C$9:$E$24,3,0)</f>
        <v>Joaquin P</v>
      </c>
      <c r="C1790" s="8" t="str">
        <f>VLOOKUP(F1790,master2!$B$1:$C$24,2,0)</f>
        <v>SPARE PARTS</v>
      </c>
      <c r="D1790" s="78">
        <v>2</v>
      </c>
      <c r="E1790" s="82" t="s">
        <v>57</v>
      </c>
      <c r="F1790" s="85" t="s">
        <v>137</v>
      </c>
      <c r="G1790" s="106">
        <v>172.5</v>
      </c>
      <c r="H1790" s="84" t="s">
        <v>86</v>
      </c>
      <c r="I1790" s="78"/>
    </row>
    <row r="1791" spans="1:9" s="76" customFormat="1" ht="12" hidden="1" customHeight="1">
      <c r="A1791" s="8" t="str">
        <f>INDEX(master1!$A$10:$A$24,MATCH('KSB1 - Postings'!E1791,master1!$C$10:$C$24,0))</f>
        <v>MAINTE</v>
      </c>
      <c r="B1791" s="9" t="str">
        <f>VLOOKUP(E1791,master1!$C$9:$E$24,3,0)</f>
        <v>Joaquin P</v>
      </c>
      <c r="C1791" s="8" t="str">
        <f>VLOOKUP(F1791,master2!$B$1:$C$24,2,0)</f>
        <v>SPARE PARTS</v>
      </c>
      <c r="D1791" s="78">
        <v>2</v>
      </c>
      <c r="E1791" s="79" t="s">
        <v>56</v>
      </c>
      <c r="F1791" s="85" t="s">
        <v>136</v>
      </c>
      <c r="G1791" s="106">
        <v>225.215</v>
      </c>
      <c r="H1791" s="84" t="s">
        <v>86</v>
      </c>
      <c r="I1791" s="78"/>
    </row>
    <row r="1792" spans="1:9" s="76" customFormat="1" ht="12" hidden="1" customHeight="1">
      <c r="A1792" s="8" t="str">
        <f>INDEX(master1!$A$10:$A$24,MATCH('KSB1 - Postings'!E1792,master1!$C$10:$C$24,0))</f>
        <v>MAINTE</v>
      </c>
      <c r="B1792" s="9" t="str">
        <f>VLOOKUP(E1792,master1!$C$9:$E$24,3,0)</f>
        <v>Joaquin P</v>
      </c>
      <c r="C1792" s="8" t="str">
        <f>VLOOKUP(F1792,master2!$B$1:$C$24,2,0)</f>
        <v>SPARE PARTS</v>
      </c>
      <c r="D1792" s="78">
        <v>2</v>
      </c>
      <c r="E1792" s="79" t="s">
        <v>56</v>
      </c>
      <c r="F1792" s="85" t="s">
        <v>136</v>
      </c>
      <c r="G1792" s="106">
        <v>159.5</v>
      </c>
      <c r="H1792" s="84" t="s">
        <v>86</v>
      </c>
      <c r="I1792" s="78"/>
    </row>
    <row r="1793" spans="1:9" s="76" customFormat="1" ht="12" hidden="1" customHeight="1">
      <c r="A1793" s="8" t="str">
        <f>INDEX(master1!$A$10:$A$24,MATCH('KSB1 - Postings'!E1793,master1!$C$10:$C$24,0))</f>
        <v>MAINTE</v>
      </c>
      <c r="B1793" s="9" t="str">
        <f>VLOOKUP(E1793,master1!$C$9:$E$24,3,0)</f>
        <v>Joaquin P</v>
      </c>
      <c r="C1793" s="8" t="str">
        <f>VLOOKUP(F1793,master2!$B$1:$C$24,2,0)</f>
        <v>UTILITIES</v>
      </c>
      <c r="D1793" s="78">
        <v>2</v>
      </c>
      <c r="E1793" s="79" t="s">
        <v>50</v>
      </c>
      <c r="F1793" s="85" t="s">
        <v>148</v>
      </c>
      <c r="G1793" s="106">
        <v>30000</v>
      </c>
      <c r="H1793" s="84" t="s">
        <v>86</v>
      </c>
      <c r="I1793" s="78"/>
    </row>
    <row r="1794" spans="1:9" s="76" customFormat="1" ht="12" hidden="1" customHeight="1">
      <c r="A1794" s="8" t="str">
        <f>INDEX(master1!$A$10:$A$24,MATCH('KSB1 - Postings'!E1794,master1!$C$10:$C$24,0))</f>
        <v>MAINTE</v>
      </c>
      <c r="B1794" s="9" t="str">
        <f>VLOOKUP(E1794,master1!$C$9:$E$24,3,0)</f>
        <v>Joaquin P</v>
      </c>
      <c r="C1794" s="8" t="str">
        <f>VLOOKUP(F1794,master2!$B$1:$C$24,2,0)</f>
        <v>UTILITIES</v>
      </c>
      <c r="D1794" s="78">
        <v>2</v>
      </c>
      <c r="E1794" s="79" t="s">
        <v>50</v>
      </c>
      <c r="F1794" s="85" t="s">
        <v>148</v>
      </c>
      <c r="G1794" s="106">
        <v>8000</v>
      </c>
      <c r="H1794" s="84" t="s">
        <v>86</v>
      </c>
      <c r="I1794" s="78"/>
    </row>
    <row r="1795" spans="1:9" s="76" customFormat="1" ht="12" hidden="1" customHeight="1">
      <c r="A1795" s="8" t="str">
        <f>INDEX(master1!$A$10:$A$24,MATCH('KSB1 - Postings'!E1795,master1!$C$10:$C$24,0))</f>
        <v>MAINTE</v>
      </c>
      <c r="B1795" s="9" t="str">
        <f>VLOOKUP(E1795,master1!$C$9:$E$24,3,0)</f>
        <v>Joaquin P</v>
      </c>
      <c r="C1795" s="8" t="str">
        <f>VLOOKUP(F1795,master2!$B$1:$C$24,2,0)</f>
        <v>UTILITIES</v>
      </c>
      <c r="D1795" s="78">
        <v>2</v>
      </c>
      <c r="E1795" s="79" t="s">
        <v>50</v>
      </c>
      <c r="F1795" s="85" t="s">
        <v>149</v>
      </c>
      <c r="G1795" s="106">
        <v>35108.125</v>
      </c>
      <c r="H1795" s="84" t="s">
        <v>86</v>
      </c>
      <c r="I1795" s="78"/>
    </row>
    <row r="1796" spans="1:9" s="76" customFormat="1" ht="12" hidden="1" customHeight="1">
      <c r="A1796" s="8" t="str">
        <f>INDEX(master1!$A$10:$A$24,MATCH('KSB1 - Postings'!E1796,master1!$C$10:$C$24,0))</f>
        <v>MAINTE</v>
      </c>
      <c r="B1796" s="9" t="str">
        <f>VLOOKUP(E1796,master1!$C$9:$E$24,3,0)</f>
        <v>Joaquin P</v>
      </c>
      <c r="C1796" s="8" t="str">
        <f>VLOOKUP(F1796,master2!$B$1:$C$24,2,0)</f>
        <v>UTILITIES</v>
      </c>
      <c r="D1796" s="78">
        <v>2</v>
      </c>
      <c r="E1796" s="79" t="s">
        <v>50</v>
      </c>
      <c r="F1796" s="85" t="s">
        <v>149</v>
      </c>
      <c r="G1796" s="106">
        <v>5000</v>
      </c>
      <c r="H1796" s="84" t="s">
        <v>86</v>
      </c>
      <c r="I1796" s="78"/>
    </row>
    <row r="1797" spans="1:9" s="76" customFormat="1" ht="12" hidden="1" customHeight="1">
      <c r="A1797" s="8" t="str">
        <f>INDEX(master1!$A$10:$A$24,MATCH('KSB1 - Postings'!E1797,master1!$C$10:$C$24,0))</f>
        <v>MAINTE</v>
      </c>
      <c r="B1797" s="9" t="str">
        <f>VLOOKUP(E1797,master1!$C$9:$E$24,3,0)</f>
        <v>Joaquin P</v>
      </c>
      <c r="C1797" s="8" t="str">
        <f>VLOOKUP(F1797,master2!$B$1:$C$24,2,0)</f>
        <v>UTILITIES</v>
      </c>
      <c r="D1797" s="78">
        <v>2</v>
      </c>
      <c r="E1797" s="79" t="s">
        <v>50</v>
      </c>
      <c r="F1797" s="85" t="s">
        <v>149</v>
      </c>
      <c r="G1797" s="106">
        <v>32500</v>
      </c>
      <c r="H1797" s="84" t="s">
        <v>86</v>
      </c>
      <c r="I1797" s="78"/>
    </row>
    <row r="1798" spans="1:9" s="76" customFormat="1" ht="12" hidden="1" customHeight="1">
      <c r="A1798" s="8" t="str">
        <f>INDEX(master1!$A$10:$A$24,MATCH('KSB1 - Postings'!E1798,master1!$C$10:$C$24,0))</f>
        <v>MAINTE</v>
      </c>
      <c r="B1798" s="9" t="str">
        <f>VLOOKUP(E1798,master1!$C$9:$E$24,3,0)</f>
        <v>Joaquin P</v>
      </c>
      <c r="C1798" s="8" t="str">
        <f>VLOOKUP(F1798,master2!$B$1:$C$24,2,0)</f>
        <v>SPARE PARTS</v>
      </c>
      <c r="D1798" s="78">
        <v>2</v>
      </c>
      <c r="E1798" s="74" t="s">
        <v>54</v>
      </c>
      <c r="F1798" s="85" t="s">
        <v>136</v>
      </c>
      <c r="G1798" s="106">
        <v>392.07499999999999</v>
      </c>
      <c r="H1798" s="84" t="s">
        <v>86</v>
      </c>
      <c r="I1798" s="78"/>
    </row>
    <row r="1799" spans="1:9" s="76" customFormat="1" ht="12" hidden="1" customHeight="1">
      <c r="A1799" s="8" t="str">
        <f>INDEX(master1!$A$10:$A$24,MATCH('KSB1 - Postings'!E1799,master1!$C$10:$C$24,0))</f>
        <v>MAINTE</v>
      </c>
      <c r="B1799" s="9" t="str">
        <f>VLOOKUP(E1799,master1!$C$9:$E$24,3,0)</f>
        <v>Joaquin P</v>
      </c>
      <c r="C1799" s="8" t="str">
        <f>VLOOKUP(F1799,master2!$B$1:$C$24,2,0)</f>
        <v>SPARE PARTS</v>
      </c>
      <c r="D1799" s="78">
        <v>2</v>
      </c>
      <c r="E1799" s="74" t="s">
        <v>54</v>
      </c>
      <c r="F1799" s="85" t="s">
        <v>136</v>
      </c>
      <c r="G1799" s="106">
        <v>392.07499999999999</v>
      </c>
      <c r="H1799" s="84" t="s">
        <v>86</v>
      </c>
      <c r="I1799" s="78"/>
    </row>
    <row r="1800" spans="1:9" s="76" customFormat="1" ht="12" hidden="1" customHeight="1">
      <c r="A1800" s="8" t="str">
        <f>INDEX(master1!$A$10:$A$24,MATCH('KSB1 - Postings'!E1800,master1!$C$10:$C$24,0))</f>
        <v>HR</v>
      </c>
      <c r="B1800" s="9" t="str">
        <f>VLOOKUP(E1800,master1!$C$9:$E$24,3,0)</f>
        <v>Paula E</v>
      </c>
      <c r="C1800" s="8" t="str">
        <f>VLOOKUP(F1800,master2!$B$1:$C$24,2,0)</f>
        <v>RECRUITMENT EXPENSES</v>
      </c>
      <c r="D1800" s="78">
        <v>2</v>
      </c>
      <c r="E1800" s="82" t="s">
        <v>74</v>
      </c>
      <c r="F1800" s="85" t="s">
        <v>141</v>
      </c>
      <c r="G1800" s="106">
        <v>300</v>
      </c>
      <c r="H1800" s="84" t="s">
        <v>86</v>
      </c>
      <c r="I1800" s="78"/>
    </row>
    <row r="1801" spans="1:9" s="76" customFormat="1" ht="12" hidden="1" customHeight="1">
      <c r="A1801" s="8" t="str">
        <f>INDEX(master1!$A$10:$A$24,MATCH('KSB1 - Postings'!E1801,master1!$C$10:$C$24,0))</f>
        <v>HR</v>
      </c>
      <c r="B1801" s="9" t="str">
        <f>VLOOKUP(E1801,master1!$C$9:$E$24,3,0)</f>
        <v>Paula E</v>
      </c>
      <c r="C1801" s="8" t="str">
        <f>VLOOKUP(F1801,master2!$B$1:$C$24,2,0)</f>
        <v>OTHER SOCIAL EXPENSES</v>
      </c>
      <c r="D1801" s="78">
        <v>2</v>
      </c>
      <c r="E1801" s="74" t="s">
        <v>74</v>
      </c>
      <c r="F1801" s="85" t="s">
        <v>139</v>
      </c>
      <c r="G1801" s="106">
        <v>40000</v>
      </c>
      <c r="H1801" s="84" t="s">
        <v>86</v>
      </c>
      <c r="I1801" s="78"/>
    </row>
    <row r="1802" spans="1:9" s="76" customFormat="1" ht="12" hidden="1" customHeight="1">
      <c r="A1802" s="8" t="str">
        <f>INDEX(master1!$A$10:$A$24,MATCH('KSB1 - Postings'!E1802,master1!$C$10:$C$24,0))</f>
        <v>MAINTE</v>
      </c>
      <c r="B1802" s="9" t="str">
        <f>VLOOKUP(E1802,master1!$C$9:$E$24,3,0)</f>
        <v>Joaquin P</v>
      </c>
      <c r="C1802" s="8" t="str">
        <f>VLOOKUP(F1802,master2!$B$1:$C$24,2,0)</f>
        <v>SPARE PARTS</v>
      </c>
      <c r="D1802" s="83">
        <v>3</v>
      </c>
      <c r="E1802" s="74" t="s">
        <v>55</v>
      </c>
      <c r="F1802" s="85" t="s">
        <v>136</v>
      </c>
      <c r="G1802" s="106">
        <v>163.72499999999999</v>
      </c>
      <c r="H1802" s="84" t="s">
        <v>86</v>
      </c>
      <c r="I1802" s="83"/>
    </row>
    <row r="1803" spans="1:9" s="76" customFormat="1" ht="12" hidden="1" customHeight="1">
      <c r="A1803" s="8" t="str">
        <f>INDEX(master1!$A$10:$A$24,MATCH('KSB1 - Postings'!E1803,master1!$C$10:$C$24,0))</f>
        <v>MAINTE</v>
      </c>
      <c r="B1803" s="9" t="str">
        <f>VLOOKUP(E1803,master1!$C$9:$E$24,3,0)</f>
        <v>Joaquin P</v>
      </c>
      <c r="C1803" s="8" t="str">
        <f>VLOOKUP(F1803,master2!$B$1:$C$24,2,0)</f>
        <v>SPARE PARTS</v>
      </c>
      <c r="D1803" s="83">
        <v>3</v>
      </c>
      <c r="E1803" s="74" t="s">
        <v>55</v>
      </c>
      <c r="F1803" s="85" t="s">
        <v>136</v>
      </c>
      <c r="G1803" s="106">
        <v>933.33500000000004</v>
      </c>
      <c r="H1803" s="84" t="s">
        <v>86</v>
      </c>
      <c r="I1803" s="83"/>
    </row>
    <row r="1804" spans="1:9" s="76" customFormat="1" ht="12" hidden="1" customHeight="1">
      <c r="A1804" s="8" t="str">
        <f>INDEX(master1!$A$10:$A$24,MATCH('KSB1 - Postings'!E1804,master1!$C$10:$C$24,0))</f>
        <v>MAINTE</v>
      </c>
      <c r="B1804" s="9" t="str">
        <f>VLOOKUP(E1804,master1!$C$9:$E$24,3,0)</f>
        <v>Joaquin P</v>
      </c>
      <c r="C1804" s="8" t="str">
        <f>VLOOKUP(F1804,master2!$B$1:$C$24,2,0)</f>
        <v>SPARE PARTS</v>
      </c>
      <c r="D1804" s="83">
        <v>3</v>
      </c>
      <c r="E1804" s="74" t="s">
        <v>55</v>
      </c>
      <c r="F1804" s="85" t="s">
        <v>136</v>
      </c>
      <c r="G1804" s="106">
        <v>31.99</v>
      </c>
      <c r="H1804" s="84" t="s">
        <v>86</v>
      </c>
      <c r="I1804" s="83"/>
    </row>
    <row r="1805" spans="1:9" s="76" customFormat="1" ht="12" hidden="1" customHeight="1">
      <c r="A1805" s="8" t="str">
        <f>INDEX(master1!$A$10:$A$24,MATCH('KSB1 - Postings'!E1805,master1!$C$10:$C$24,0))</f>
        <v>MAINTE</v>
      </c>
      <c r="B1805" s="9" t="str">
        <f>VLOOKUP(E1805,master1!$C$9:$E$24,3,0)</f>
        <v>Joaquin P</v>
      </c>
      <c r="C1805" s="8" t="str">
        <f>VLOOKUP(F1805,master2!$B$1:$C$24,2,0)</f>
        <v>SPARE PARTS</v>
      </c>
      <c r="D1805" s="83">
        <v>3</v>
      </c>
      <c r="E1805" s="74" t="s">
        <v>55</v>
      </c>
      <c r="F1805" s="85" t="s">
        <v>136</v>
      </c>
      <c r="G1805" s="106">
        <v>11.45</v>
      </c>
      <c r="H1805" s="84" t="s">
        <v>86</v>
      </c>
      <c r="I1805" s="83"/>
    </row>
    <row r="1806" spans="1:9" s="76" customFormat="1" ht="12" hidden="1" customHeight="1">
      <c r="A1806" s="8" t="str">
        <f>INDEX(master1!$A$10:$A$24,MATCH('KSB1 - Postings'!E1806,master1!$C$10:$C$24,0))</f>
        <v>HR</v>
      </c>
      <c r="B1806" s="9" t="str">
        <f>VLOOKUP(E1806,master1!$C$9:$E$24,3,0)</f>
        <v>Paula E</v>
      </c>
      <c r="C1806" s="8" t="str">
        <f>VLOOKUP(F1806,master2!$B$1:$C$24,2,0)</f>
        <v>PROTECTION EQUIPMENT</v>
      </c>
      <c r="D1806" s="83">
        <v>3</v>
      </c>
      <c r="E1806" s="74" t="s">
        <v>74</v>
      </c>
      <c r="F1806" s="85" t="s">
        <v>135</v>
      </c>
      <c r="G1806" s="106">
        <v>4320</v>
      </c>
      <c r="H1806" s="84" t="s">
        <v>86</v>
      </c>
      <c r="I1806" s="83"/>
    </row>
    <row r="1807" spans="1:9" s="76" customFormat="1" ht="12" hidden="1" customHeight="1">
      <c r="A1807" s="8" t="str">
        <f>INDEX(master1!$A$10:$A$24,MATCH('KSB1 - Postings'!E1807,master1!$C$10:$C$24,0))</f>
        <v>HR</v>
      </c>
      <c r="B1807" s="9" t="str">
        <f>VLOOKUP(E1807,master1!$C$9:$E$24,3,0)</f>
        <v>Paula E</v>
      </c>
      <c r="C1807" s="8" t="str">
        <f>VLOOKUP(F1807,master2!$B$1:$C$24,2,0)</f>
        <v>PROTECTION EQUIPMENT</v>
      </c>
      <c r="D1807" s="83">
        <v>3</v>
      </c>
      <c r="E1807" s="74" t="s">
        <v>74</v>
      </c>
      <c r="F1807" s="85" t="s">
        <v>135</v>
      </c>
      <c r="G1807" s="106">
        <v>3456</v>
      </c>
      <c r="H1807" s="84" t="s">
        <v>86</v>
      </c>
      <c r="I1807" s="83"/>
    </row>
    <row r="1808" spans="1:9" s="76" customFormat="1" ht="12" hidden="1" customHeight="1">
      <c r="A1808" s="8" t="str">
        <f>INDEX(master1!$A$10:$A$24,MATCH('KSB1 - Postings'!E1808,master1!$C$10:$C$24,0))</f>
        <v>HR</v>
      </c>
      <c r="B1808" s="9" t="str">
        <f>VLOOKUP(E1808,master1!$C$9:$E$24,3,0)</f>
        <v>Paula E</v>
      </c>
      <c r="C1808" s="8" t="str">
        <f>VLOOKUP(F1808,master2!$B$1:$C$24,2,0)</f>
        <v>PROTECTION EQUIPMENT</v>
      </c>
      <c r="D1808" s="83">
        <v>3</v>
      </c>
      <c r="E1808" s="74" t="s">
        <v>74</v>
      </c>
      <c r="F1808" s="85" t="s">
        <v>135</v>
      </c>
      <c r="G1808" s="106">
        <v>4320</v>
      </c>
      <c r="H1808" s="84" t="s">
        <v>86</v>
      </c>
      <c r="I1808" s="83"/>
    </row>
    <row r="1809" spans="1:9" s="76" customFormat="1" ht="12" hidden="1" customHeight="1">
      <c r="A1809" s="8" t="str">
        <f>INDEX(master1!$A$10:$A$24,MATCH('KSB1 - Postings'!E1809,master1!$C$10:$C$24,0))</f>
        <v>HR</v>
      </c>
      <c r="B1809" s="9" t="str">
        <f>VLOOKUP(E1809,master1!$C$9:$E$24,3,0)</f>
        <v>Paula E</v>
      </c>
      <c r="C1809" s="8" t="str">
        <f>VLOOKUP(F1809,master2!$B$1:$C$24,2,0)</f>
        <v>PROTECTION EQUIPMENT</v>
      </c>
      <c r="D1809" s="83">
        <v>3</v>
      </c>
      <c r="E1809" s="74" t="s">
        <v>74</v>
      </c>
      <c r="F1809" s="85" t="s">
        <v>135</v>
      </c>
      <c r="G1809" s="106">
        <v>4320</v>
      </c>
      <c r="H1809" s="84" t="s">
        <v>86</v>
      </c>
      <c r="I1809" s="83"/>
    </row>
    <row r="1810" spans="1:9" s="76" customFormat="1" ht="12" hidden="1" customHeight="1">
      <c r="A1810" s="8" t="str">
        <f>INDEX(master1!$A$10:$A$24,MATCH('KSB1 - Postings'!E1810,master1!$C$10:$C$24,0))</f>
        <v>HR</v>
      </c>
      <c r="B1810" s="9" t="str">
        <f>VLOOKUP(E1810,master1!$C$9:$E$24,3,0)</f>
        <v>Paula E</v>
      </c>
      <c r="C1810" s="8" t="str">
        <f>VLOOKUP(F1810,master2!$B$1:$C$24,2,0)</f>
        <v>PROTECTION EQUIPMENT</v>
      </c>
      <c r="D1810" s="83">
        <v>3</v>
      </c>
      <c r="E1810" s="74" t="s">
        <v>74</v>
      </c>
      <c r="F1810" s="85" t="s">
        <v>135</v>
      </c>
      <c r="G1810" s="106">
        <v>560</v>
      </c>
      <c r="H1810" s="84" t="s">
        <v>86</v>
      </c>
      <c r="I1810" s="83"/>
    </row>
    <row r="1811" spans="1:9" s="76" customFormat="1" ht="12" hidden="1" customHeight="1">
      <c r="A1811" s="8" t="str">
        <f>INDEX(master1!$A$10:$A$24,MATCH('KSB1 - Postings'!E1811,master1!$C$10:$C$24,0))</f>
        <v>MAINTE</v>
      </c>
      <c r="B1811" s="9" t="str">
        <f>VLOOKUP(E1811,master1!$C$9:$E$24,3,0)</f>
        <v>Joaquin P</v>
      </c>
      <c r="C1811" s="8" t="str">
        <f>VLOOKUP(F1811,master2!$B$1:$C$24,2,0)</f>
        <v>SPARE PARTS</v>
      </c>
      <c r="D1811" s="83">
        <v>3</v>
      </c>
      <c r="E1811" s="74" t="s">
        <v>54</v>
      </c>
      <c r="F1811" s="85" t="s">
        <v>136</v>
      </c>
      <c r="G1811" s="106">
        <v>769.22</v>
      </c>
      <c r="H1811" s="84" t="s">
        <v>86</v>
      </c>
      <c r="I1811" s="83"/>
    </row>
    <row r="1812" spans="1:9" s="76" customFormat="1" ht="12" hidden="1" customHeight="1">
      <c r="A1812" s="8" t="str">
        <f>INDEX(master1!$A$10:$A$24,MATCH('KSB1 - Postings'!E1812,master1!$C$10:$C$24,0))</f>
        <v>MAINTE</v>
      </c>
      <c r="B1812" s="9" t="str">
        <f>VLOOKUP(E1812,master1!$C$9:$E$24,3,0)</f>
        <v>Joaquin P</v>
      </c>
      <c r="C1812" s="8" t="str">
        <f>VLOOKUP(F1812,master2!$B$1:$C$24,2,0)</f>
        <v>SPARE PARTS</v>
      </c>
      <c r="D1812" s="83">
        <v>3</v>
      </c>
      <c r="E1812" s="74" t="s">
        <v>54</v>
      </c>
      <c r="F1812" s="85" t="s">
        <v>136</v>
      </c>
      <c r="G1812" s="106">
        <v>173.37</v>
      </c>
      <c r="H1812" s="84" t="s">
        <v>86</v>
      </c>
      <c r="I1812" s="83"/>
    </row>
    <row r="1813" spans="1:9" s="76" customFormat="1" ht="12" hidden="1" customHeight="1">
      <c r="A1813" s="8" t="str">
        <f>INDEX(master1!$A$10:$A$24,MATCH('KSB1 - Postings'!E1813,master1!$C$10:$C$24,0))</f>
        <v>MAINTE</v>
      </c>
      <c r="B1813" s="9" t="str">
        <f>VLOOKUP(E1813,master1!$C$9:$E$24,3,0)</f>
        <v>Joaquin P</v>
      </c>
      <c r="C1813" s="8" t="str">
        <f>VLOOKUP(F1813,master2!$B$1:$C$24,2,0)</f>
        <v>SPARE PARTS</v>
      </c>
      <c r="D1813" s="83">
        <v>3</v>
      </c>
      <c r="E1813" s="74" t="s">
        <v>56</v>
      </c>
      <c r="F1813" s="85" t="s">
        <v>136</v>
      </c>
      <c r="G1813" s="106">
        <v>418.49</v>
      </c>
      <c r="H1813" s="84" t="s">
        <v>86</v>
      </c>
      <c r="I1813" s="83"/>
    </row>
    <row r="1814" spans="1:9" s="76" customFormat="1" ht="12" hidden="1" customHeight="1">
      <c r="A1814" s="8" t="str">
        <f>INDEX(master1!$A$10:$A$24,MATCH('KSB1 - Postings'!E1814,master1!$C$10:$C$24,0))</f>
        <v>MAINTE</v>
      </c>
      <c r="B1814" s="9" t="str">
        <f>VLOOKUP(E1814,master1!$C$9:$E$24,3,0)</f>
        <v>Joaquin P</v>
      </c>
      <c r="C1814" s="8" t="str">
        <f>VLOOKUP(F1814,master2!$B$1:$C$24,2,0)</f>
        <v>SPARE PARTS</v>
      </c>
      <c r="D1814" s="83">
        <v>3</v>
      </c>
      <c r="E1814" s="74" t="s">
        <v>56</v>
      </c>
      <c r="F1814" s="85" t="s">
        <v>136</v>
      </c>
      <c r="G1814" s="106">
        <v>364.85</v>
      </c>
      <c r="H1814" s="84" t="s">
        <v>86</v>
      </c>
      <c r="I1814" s="83"/>
    </row>
    <row r="1815" spans="1:9" s="76" customFormat="1" ht="12" hidden="1" customHeight="1">
      <c r="A1815" s="8" t="str">
        <f>INDEX(master1!$A$10:$A$24,MATCH('KSB1 - Postings'!E1815,master1!$C$10:$C$24,0))</f>
        <v>MAINTE</v>
      </c>
      <c r="B1815" s="9" t="str">
        <f>VLOOKUP(E1815,master1!$C$9:$E$24,3,0)</f>
        <v>Joaquin P</v>
      </c>
      <c r="C1815" s="8" t="str">
        <f>VLOOKUP(F1815,master2!$B$1:$C$24,2,0)</f>
        <v>UTILITIES</v>
      </c>
      <c r="D1815" s="83">
        <v>3</v>
      </c>
      <c r="E1815" s="74" t="s">
        <v>50</v>
      </c>
      <c r="F1815" s="85" t="s">
        <v>149</v>
      </c>
      <c r="G1815" s="106">
        <v>32500</v>
      </c>
      <c r="H1815" s="84" t="s">
        <v>86</v>
      </c>
      <c r="I1815" s="83"/>
    </row>
    <row r="1816" spans="1:9" s="76" customFormat="1" ht="12" hidden="1" customHeight="1">
      <c r="A1816" s="8" t="str">
        <f>INDEX(master1!$A$10:$A$24,MATCH('KSB1 - Postings'!E1816,master1!$C$10:$C$24,0))</f>
        <v>MAINTE</v>
      </c>
      <c r="B1816" s="9" t="str">
        <f>VLOOKUP(E1816,master1!$C$9:$E$24,3,0)</f>
        <v>Joaquin P</v>
      </c>
      <c r="C1816" s="8" t="str">
        <f>VLOOKUP(F1816,master2!$B$1:$C$24,2,0)</f>
        <v>SPARE PARTS</v>
      </c>
      <c r="D1816" s="83">
        <v>3</v>
      </c>
      <c r="E1816" s="74" t="s">
        <v>55</v>
      </c>
      <c r="F1816" s="85" t="s">
        <v>136</v>
      </c>
      <c r="G1816" s="106">
        <v>156.11000000000001</v>
      </c>
      <c r="H1816" s="84" t="s">
        <v>86</v>
      </c>
      <c r="I1816" s="83"/>
    </row>
    <row r="1817" spans="1:9" s="76" customFormat="1" ht="12" hidden="1" customHeight="1">
      <c r="A1817" s="8" t="str">
        <f>INDEX(master1!$A$10:$A$24,MATCH('KSB1 - Postings'!E1817,master1!$C$10:$C$24,0))</f>
        <v>QUALITY</v>
      </c>
      <c r="B1817" s="9" t="str">
        <f>VLOOKUP(E1817,master1!$C$9:$E$24,3,0)</f>
        <v>Jennifer A</v>
      </c>
      <c r="C1817" s="8" t="str">
        <f>VLOOKUP(F1817,master2!$B$1:$C$24,2,0)</f>
        <v>SPARE PARTS</v>
      </c>
      <c r="D1817" s="83">
        <v>3</v>
      </c>
      <c r="E1817" s="74" t="s">
        <v>73</v>
      </c>
      <c r="F1817" s="85" t="s">
        <v>136</v>
      </c>
      <c r="G1817" s="106">
        <v>985.74</v>
      </c>
      <c r="H1817" s="84" t="s">
        <v>86</v>
      </c>
      <c r="I1817" s="83"/>
    </row>
    <row r="1818" spans="1:9" s="76" customFormat="1" ht="12" hidden="1" customHeight="1">
      <c r="A1818" s="8" t="str">
        <f>INDEX(master1!$A$10:$A$24,MATCH('KSB1 - Postings'!E1818,master1!$C$10:$C$24,0))</f>
        <v>MAINTE</v>
      </c>
      <c r="B1818" s="9" t="str">
        <f>VLOOKUP(E1818,master1!$C$9:$E$24,3,0)</f>
        <v>Joaquin P</v>
      </c>
      <c r="C1818" s="8" t="str">
        <f>VLOOKUP(F1818,master2!$B$1:$C$24,2,0)</f>
        <v>SPARE PARTS</v>
      </c>
      <c r="D1818" s="83">
        <v>3</v>
      </c>
      <c r="E1818" s="74" t="s">
        <v>54</v>
      </c>
      <c r="F1818" s="85" t="s">
        <v>136</v>
      </c>
      <c r="G1818" s="106">
        <v>39</v>
      </c>
      <c r="H1818" s="84" t="s">
        <v>86</v>
      </c>
      <c r="I1818" s="83"/>
    </row>
    <row r="1819" spans="1:9" s="76" customFormat="1" ht="12" hidden="1" customHeight="1">
      <c r="A1819" s="8" t="str">
        <f>INDEX(master1!$A$10:$A$24,MATCH('KSB1 - Postings'!E1819,master1!$C$10:$C$24,0))</f>
        <v>MAINTE</v>
      </c>
      <c r="B1819" s="9" t="str">
        <f>VLOOKUP(E1819,master1!$C$9:$E$24,3,0)</f>
        <v>Joaquin P</v>
      </c>
      <c r="C1819" s="8" t="str">
        <f>VLOOKUP(F1819,master2!$B$1:$C$24,2,0)</f>
        <v>SPARE PARTS</v>
      </c>
      <c r="D1819" s="83">
        <v>3</v>
      </c>
      <c r="E1819" s="74" t="s">
        <v>54</v>
      </c>
      <c r="F1819" s="85" t="s">
        <v>136</v>
      </c>
      <c r="G1819" s="106">
        <v>46.975000000000001</v>
      </c>
      <c r="H1819" s="84" t="s">
        <v>86</v>
      </c>
      <c r="I1819" s="83"/>
    </row>
    <row r="1820" spans="1:9" s="76" customFormat="1" ht="12" hidden="1" customHeight="1">
      <c r="A1820" s="8" t="str">
        <f>INDEX(master1!$A$10:$A$24,MATCH('KSB1 - Postings'!E1820,master1!$C$10:$C$24,0))</f>
        <v>MAINTE</v>
      </c>
      <c r="B1820" s="9" t="str">
        <f>VLOOKUP(E1820,master1!$C$9:$E$24,3,0)</f>
        <v>Joaquin P</v>
      </c>
      <c r="C1820" s="8" t="str">
        <f>VLOOKUP(F1820,master2!$B$1:$C$24,2,0)</f>
        <v>SPARE PARTS</v>
      </c>
      <c r="D1820" s="83">
        <v>3</v>
      </c>
      <c r="E1820" s="74" t="s">
        <v>54</v>
      </c>
      <c r="F1820" s="85" t="s">
        <v>136</v>
      </c>
      <c r="G1820" s="106">
        <v>13.68</v>
      </c>
      <c r="H1820" s="84" t="s">
        <v>86</v>
      </c>
      <c r="I1820" s="83"/>
    </row>
    <row r="1821" spans="1:9" s="76" customFormat="1" ht="12" hidden="1" customHeight="1">
      <c r="A1821" s="8" t="str">
        <f>INDEX(master1!$A$10:$A$24,MATCH('KSB1 - Postings'!E1821,master1!$C$10:$C$24,0))</f>
        <v>MAINTE</v>
      </c>
      <c r="B1821" s="9" t="str">
        <f>VLOOKUP(E1821,master1!$C$9:$E$24,3,0)</f>
        <v>Joaquin P</v>
      </c>
      <c r="C1821" s="8" t="str">
        <f>VLOOKUP(F1821,master2!$B$1:$C$24,2,0)</f>
        <v>SPARE PARTS</v>
      </c>
      <c r="D1821" s="83">
        <v>3</v>
      </c>
      <c r="E1821" s="74" t="s">
        <v>56</v>
      </c>
      <c r="F1821" s="85" t="s">
        <v>136</v>
      </c>
      <c r="G1821" s="106">
        <v>47.555</v>
      </c>
      <c r="H1821" s="84" t="s">
        <v>86</v>
      </c>
      <c r="I1821" s="83"/>
    </row>
    <row r="1822" spans="1:9" s="76" customFormat="1" ht="12" hidden="1" customHeight="1">
      <c r="A1822" s="8" t="str">
        <f>INDEX(master1!$A$10:$A$24,MATCH('KSB1 - Postings'!E1822,master1!$C$10:$C$24,0))</f>
        <v>MAINTE</v>
      </c>
      <c r="B1822" s="9" t="str">
        <f>VLOOKUP(E1822,master1!$C$9:$E$24,3,0)</f>
        <v>Joaquin P</v>
      </c>
      <c r="C1822" s="8" t="str">
        <f>VLOOKUP(F1822,master2!$B$1:$C$24,2,0)</f>
        <v>SPARE PARTS</v>
      </c>
      <c r="D1822" s="83">
        <v>3</v>
      </c>
      <c r="E1822" s="74" t="s">
        <v>56</v>
      </c>
      <c r="F1822" s="85" t="s">
        <v>136</v>
      </c>
      <c r="G1822" s="106">
        <v>39.734999999999999</v>
      </c>
      <c r="H1822" s="84" t="s">
        <v>86</v>
      </c>
      <c r="I1822" s="83"/>
    </row>
    <row r="1823" spans="1:9" s="76" customFormat="1" ht="12" hidden="1" customHeight="1">
      <c r="A1823" s="8" t="str">
        <f>INDEX(master1!$A$10:$A$24,MATCH('KSB1 - Postings'!E1823,master1!$C$10:$C$24,0))</f>
        <v>MAINTE</v>
      </c>
      <c r="B1823" s="9" t="str">
        <f>VLOOKUP(E1823,master1!$C$9:$E$24,3,0)</f>
        <v>Joaquin P</v>
      </c>
      <c r="C1823" s="8" t="str">
        <f>VLOOKUP(F1823,master2!$B$1:$C$24,2,0)</f>
        <v>SPARE PARTS</v>
      </c>
      <c r="D1823" s="83">
        <v>3</v>
      </c>
      <c r="E1823" s="74" t="s">
        <v>56</v>
      </c>
      <c r="F1823" s="85" t="s">
        <v>136</v>
      </c>
      <c r="G1823" s="106">
        <v>88.665000000000006</v>
      </c>
      <c r="H1823" s="84" t="s">
        <v>86</v>
      </c>
      <c r="I1823" s="83"/>
    </row>
    <row r="1824" spans="1:9" s="76" customFormat="1" ht="12" hidden="1" customHeight="1">
      <c r="A1824" s="8" t="str">
        <f>INDEX(master1!$A$10:$A$24,MATCH('KSB1 - Postings'!E1824,master1!$C$10:$C$24,0))</f>
        <v>MAINTE</v>
      </c>
      <c r="B1824" s="9" t="str">
        <f>VLOOKUP(E1824,master1!$C$9:$E$24,3,0)</f>
        <v>Joaquin P</v>
      </c>
      <c r="C1824" s="8" t="str">
        <f>VLOOKUP(F1824,master2!$B$1:$C$24,2,0)</f>
        <v>SPARE PARTS</v>
      </c>
      <c r="D1824" s="83">
        <v>3</v>
      </c>
      <c r="E1824" s="74" t="s">
        <v>56</v>
      </c>
      <c r="F1824" s="85" t="s">
        <v>136</v>
      </c>
      <c r="G1824" s="106">
        <v>15.234999999999999</v>
      </c>
      <c r="H1824" s="84" t="s">
        <v>86</v>
      </c>
      <c r="I1824" s="83"/>
    </row>
    <row r="1825" spans="1:9" s="76" customFormat="1" ht="12" hidden="1" customHeight="1">
      <c r="A1825" s="8" t="str">
        <f>INDEX(master1!$A$10:$A$24,MATCH('KSB1 - Postings'!E1825,master1!$C$10:$C$24,0))</f>
        <v>MAINTE</v>
      </c>
      <c r="B1825" s="9" t="str">
        <f>VLOOKUP(E1825,master1!$C$9:$E$24,3,0)</f>
        <v>Joaquin P</v>
      </c>
      <c r="C1825" s="8" t="str">
        <f>VLOOKUP(F1825,master2!$B$1:$C$24,2,0)</f>
        <v>SPARE PARTS</v>
      </c>
      <c r="D1825" s="83">
        <v>3</v>
      </c>
      <c r="E1825" s="74" t="s">
        <v>56</v>
      </c>
      <c r="F1825" s="85" t="s">
        <v>136</v>
      </c>
      <c r="G1825" s="106">
        <v>17.32</v>
      </c>
      <c r="H1825" s="84" t="s">
        <v>86</v>
      </c>
      <c r="I1825" s="83"/>
    </row>
    <row r="1826" spans="1:9" s="76" customFormat="1" ht="12" hidden="1" customHeight="1">
      <c r="A1826" s="8" t="str">
        <f>INDEX(master1!$A$10:$A$24,MATCH('KSB1 - Postings'!E1826,master1!$C$10:$C$24,0))</f>
        <v>MAINTE</v>
      </c>
      <c r="B1826" s="9" t="str">
        <f>VLOOKUP(E1826,master1!$C$9:$E$24,3,0)</f>
        <v>Joaquin P</v>
      </c>
      <c r="C1826" s="8" t="str">
        <f>VLOOKUP(F1826,master2!$B$1:$C$24,2,0)</f>
        <v>SPARE PARTS</v>
      </c>
      <c r="D1826" s="83">
        <v>3</v>
      </c>
      <c r="E1826" s="74" t="s">
        <v>56</v>
      </c>
      <c r="F1826" s="85" t="s">
        <v>136</v>
      </c>
      <c r="G1826" s="106">
        <v>553.54499999999996</v>
      </c>
      <c r="H1826" s="84" t="s">
        <v>86</v>
      </c>
      <c r="I1826" s="83"/>
    </row>
    <row r="1827" spans="1:9" s="76" customFormat="1" ht="12" hidden="1" customHeight="1">
      <c r="A1827" s="8" t="str">
        <f>INDEX(master1!$A$10:$A$24,MATCH('KSB1 - Postings'!E1827,master1!$C$10:$C$24,0))</f>
        <v>MAINTE</v>
      </c>
      <c r="B1827" s="9" t="str">
        <f>VLOOKUP(E1827,master1!$C$9:$E$24,3,0)</f>
        <v>Joaquin P</v>
      </c>
      <c r="C1827" s="8" t="str">
        <f>VLOOKUP(F1827,master2!$B$1:$C$24,2,0)</f>
        <v>SPARE PARTS</v>
      </c>
      <c r="D1827" s="83">
        <v>3</v>
      </c>
      <c r="E1827" s="74" t="s">
        <v>56</v>
      </c>
      <c r="F1827" s="85" t="s">
        <v>136</v>
      </c>
      <c r="G1827" s="106">
        <v>439.29</v>
      </c>
      <c r="H1827" s="84" t="s">
        <v>86</v>
      </c>
      <c r="I1827" s="83"/>
    </row>
    <row r="1828" spans="1:9" s="76" customFormat="1" ht="12" hidden="1" customHeight="1">
      <c r="A1828" s="8" t="str">
        <f>INDEX(master1!$A$10:$A$24,MATCH('KSB1 - Postings'!E1828,master1!$C$10:$C$24,0))</f>
        <v>MAINTE</v>
      </c>
      <c r="B1828" s="9" t="str">
        <f>VLOOKUP(E1828,master1!$C$9:$E$24,3,0)</f>
        <v>Joaquin P</v>
      </c>
      <c r="C1828" s="8" t="str">
        <f>VLOOKUP(F1828,master2!$B$1:$C$24,2,0)</f>
        <v>SPARE PARTS</v>
      </c>
      <c r="D1828" s="83">
        <v>3</v>
      </c>
      <c r="E1828" s="74" t="s">
        <v>56</v>
      </c>
      <c r="F1828" s="85" t="s">
        <v>136</v>
      </c>
      <c r="G1828" s="106">
        <v>69.25</v>
      </c>
      <c r="H1828" s="84" t="s">
        <v>86</v>
      </c>
      <c r="I1828" s="83"/>
    </row>
    <row r="1829" spans="1:9" s="76" customFormat="1" ht="12" hidden="1" customHeight="1">
      <c r="A1829" s="8" t="str">
        <f>INDEX(master1!$A$10:$A$24,MATCH('KSB1 - Postings'!E1829,master1!$C$10:$C$24,0))</f>
        <v>MAINTE</v>
      </c>
      <c r="B1829" s="9" t="str">
        <f>VLOOKUP(E1829,master1!$C$9:$E$24,3,0)</f>
        <v>Joaquin P</v>
      </c>
      <c r="C1829" s="8" t="str">
        <f>VLOOKUP(F1829,master2!$B$1:$C$24,2,0)</f>
        <v>SPARE PARTS</v>
      </c>
      <c r="D1829" s="83">
        <v>3</v>
      </c>
      <c r="E1829" s="74" t="s">
        <v>56</v>
      </c>
      <c r="F1829" s="85" t="s">
        <v>136</v>
      </c>
      <c r="G1829" s="106">
        <v>161.995</v>
      </c>
      <c r="H1829" s="84" t="s">
        <v>86</v>
      </c>
      <c r="I1829" s="83"/>
    </row>
    <row r="1830" spans="1:9" s="76" customFormat="1" ht="12" hidden="1" customHeight="1">
      <c r="A1830" s="8" t="str">
        <f>INDEX(master1!$A$10:$A$24,MATCH('KSB1 - Postings'!E1830,master1!$C$10:$C$24,0))</f>
        <v>MAINTE</v>
      </c>
      <c r="B1830" s="9" t="str">
        <f>VLOOKUP(E1830,master1!$C$9:$E$24,3,0)</f>
        <v>Joaquin P</v>
      </c>
      <c r="C1830" s="8" t="str">
        <f>VLOOKUP(F1830,master2!$B$1:$C$24,2,0)</f>
        <v>SPARE PARTS</v>
      </c>
      <c r="D1830" s="83">
        <v>3</v>
      </c>
      <c r="E1830" s="74" t="s">
        <v>56</v>
      </c>
      <c r="F1830" s="85" t="s">
        <v>136</v>
      </c>
      <c r="G1830" s="106">
        <v>137.49</v>
      </c>
      <c r="H1830" s="84" t="s">
        <v>86</v>
      </c>
      <c r="I1830" s="83"/>
    </row>
    <row r="1831" spans="1:9" s="76" customFormat="1" ht="12" hidden="1" customHeight="1">
      <c r="A1831" s="8" t="str">
        <f>INDEX(master1!$A$10:$A$24,MATCH('KSB1 - Postings'!E1831,master1!$C$10:$C$24,0))</f>
        <v>MAINTE</v>
      </c>
      <c r="B1831" s="9" t="str">
        <f>VLOOKUP(E1831,master1!$C$9:$E$24,3,0)</f>
        <v>Joaquin P</v>
      </c>
      <c r="C1831" s="8" t="str">
        <f>VLOOKUP(F1831,master2!$B$1:$C$24,2,0)</f>
        <v>SPARE PARTS</v>
      </c>
      <c r="D1831" s="83">
        <v>3</v>
      </c>
      <c r="E1831" s="74" t="s">
        <v>56</v>
      </c>
      <c r="F1831" s="85" t="s">
        <v>136</v>
      </c>
      <c r="G1831" s="106">
        <v>371.76499999999999</v>
      </c>
      <c r="H1831" s="84" t="s">
        <v>86</v>
      </c>
      <c r="I1831" s="83"/>
    </row>
    <row r="1832" spans="1:9" s="76" customFormat="1" ht="12" hidden="1" customHeight="1">
      <c r="A1832" s="8" t="str">
        <f>INDEX(master1!$A$10:$A$24,MATCH('KSB1 - Postings'!E1832,master1!$C$10:$C$24,0))</f>
        <v>MAINTE</v>
      </c>
      <c r="B1832" s="9" t="str">
        <f>VLOOKUP(E1832,master1!$C$9:$E$24,3,0)</f>
        <v>Joaquin P</v>
      </c>
      <c r="C1832" s="8" t="str">
        <f>VLOOKUP(F1832,master2!$B$1:$C$24,2,0)</f>
        <v>SPARE PARTS</v>
      </c>
      <c r="D1832" s="83">
        <v>3</v>
      </c>
      <c r="E1832" s="74" t="s">
        <v>55</v>
      </c>
      <c r="F1832" s="85" t="s">
        <v>136</v>
      </c>
      <c r="G1832" s="106">
        <v>103.33499999999999</v>
      </c>
      <c r="H1832" s="84" t="s">
        <v>86</v>
      </c>
      <c r="I1832" s="83"/>
    </row>
    <row r="1833" spans="1:9" s="76" customFormat="1" ht="12" hidden="1" customHeight="1">
      <c r="A1833" s="8" t="str">
        <f>INDEX(master1!$A$10:$A$24,MATCH('KSB1 - Postings'!E1833,master1!$C$10:$C$24,0))</f>
        <v>MAINTE</v>
      </c>
      <c r="B1833" s="9" t="str">
        <f>VLOOKUP(E1833,master1!$C$9:$E$24,3,0)</f>
        <v>Joaquin P</v>
      </c>
      <c r="C1833" s="8" t="str">
        <f>VLOOKUP(F1833,master2!$B$1:$C$24,2,0)</f>
        <v>SPARE PARTS</v>
      </c>
      <c r="D1833" s="83">
        <v>3</v>
      </c>
      <c r="E1833" s="74" t="s">
        <v>55</v>
      </c>
      <c r="F1833" s="85" t="s">
        <v>136</v>
      </c>
      <c r="G1833" s="106">
        <v>960</v>
      </c>
      <c r="H1833" s="84" t="s">
        <v>86</v>
      </c>
      <c r="I1833" s="83"/>
    </row>
    <row r="1834" spans="1:9" s="76" customFormat="1" ht="12" hidden="1" customHeight="1">
      <c r="A1834" s="8" t="str">
        <f>INDEX(master1!$A$10:$A$24,MATCH('KSB1 - Postings'!E1834,master1!$C$10:$C$24,0))</f>
        <v>MAINTE</v>
      </c>
      <c r="B1834" s="9" t="str">
        <f>VLOOKUP(E1834,master1!$C$9:$E$24,3,0)</f>
        <v>Joaquin P</v>
      </c>
      <c r="C1834" s="8" t="str">
        <f>VLOOKUP(F1834,master2!$B$1:$C$24,2,0)</f>
        <v>SPARE PARTS</v>
      </c>
      <c r="D1834" s="83">
        <v>3</v>
      </c>
      <c r="E1834" s="74" t="s">
        <v>55</v>
      </c>
      <c r="F1834" s="85" t="s">
        <v>136</v>
      </c>
      <c r="G1834" s="106">
        <v>15.9</v>
      </c>
      <c r="H1834" s="84" t="s">
        <v>86</v>
      </c>
      <c r="I1834" s="83"/>
    </row>
    <row r="1835" spans="1:9" s="76" customFormat="1" ht="12" hidden="1" customHeight="1">
      <c r="A1835" s="8" t="str">
        <f>INDEX(master1!$A$10:$A$24,MATCH('KSB1 - Postings'!E1835,master1!$C$10:$C$24,0))</f>
        <v>MAINTE</v>
      </c>
      <c r="B1835" s="9" t="str">
        <f>VLOOKUP(E1835,master1!$C$9:$E$24,3,0)</f>
        <v>Joaquin P</v>
      </c>
      <c r="C1835" s="8" t="str">
        <f>VLOOKUP(F1835,master2!$B$1:$C$24,2,0)</f>
        <v>SPARE PARTS</v>
      </c>
      <c r="D1835" s="83">
        <v>3</v>
      </c>
      <c r="E1835" s="74" t="s">
        <v>55</v>
      </c>
      <c r="F1835" s="85" t="s">
        <v>136</v>
      </c>
      <c r="G1835" s="106">
        <v>109.02</v>
      </c>
      <c r="H1835" s="84" t="s">
        <v>86</v>
      </c>
      <c r="I1835" s="83"/>
    </row>
    <row r="1836" spans="1:9" s="76" customFormat="1" ht="12" hidden="1" customHeight="1">
      <c r="A1836" s="8" t="str">
        <f>INDEX(master1!$A$10:$A$24,MATCH('KSB1 - Postings'!E1836,master1!$C$10:$C$24,0))</f>
        <v>MAINTE</v>
      </c>
      <c r="B1836" s="9" t="str">
        <f>VLOOKUP(E1836,master1!$C$9:$E$24,3,0)</f>
        <v>Joaquin P</v>
      </c>
      <c r="C1836" s="8" t="str">
        <f>VLOOKUP(F1836,master2!$B$1:$C$24,2,0)</f>
        <v>SPARE PARTS</v>
      </c>
      <c r="D1836" s="83">
        <v>3</v>
      </c>
      <c r="E1836" s="74" t="s">
        <v>55</v>
      </c>
      <c r="F1836" s="85" t="s">
        <v>136</v>
      </c>
      <c r="G1836" s="106">
        <v>112.465</v>
      </c>
      <c r="H1836" s="84" t="s">
        <v>86</v>
      </c>
      <c r="I1836" s="83"/>
    </row>
    <row r="1837" spans="1:9" s="76" customFormat="1" ht="12" hidden="1" customHeight="1">
      <c r="A1837" s="8" t="str">
        <f>INDEX(master1!$A$10:$A$24,MATCH('KSB1 - Postings'!E1837,master1!$C$10:$C$24,0))</f>
        <v>MAINTE</v>
      </c>
      <c r="B1837" s="9" t="str">
        <f>VLOOKUP(E1837,master1!$C$9:$E$24,3,0)</f>
        <v>Joaquin P</v>
      </c>
      <c r="C1837" s="8" t="str">
        <f>VLOOKUP(F1837,master2!$B$1:$C$24,2,0)</f>
        <v>SPARE PARTS</v>
      </c>
      <c r="D1837" s="83">
        <v>3</v>
      </c>
      <c r="E1837" s="74" t="s">
        <v>55</v>
      </c>
      <c r="F1837" s="85" t="s">
        <v>136</v>
      </c>
      <c r="G1837" s="106">
        <v>23.3</v>
      </c>
      <c r="H1837" s="84" t="s">
        <v>86</v>
      </c>
      <c r="I1837" s="83"/>
    </row>
    <row r="1838" spans="1:9" s="76" customFormat="1" ht="12" hidden="1" customHeight="1">
      <c r="A1838" s="8" t="str">
        <f>INDEX(master1!$A$10:$A$24,MATCH('KSB1 - Postings'!E1838,master1!$C$10:$C$24,0))</f>
        <v>HR</v>
      </c>
      <c r="B1838" s="9" t="str">
        <f>VLOOKUP(E1838,master1!$C$9:$E$24,3,0)</f>
        <v>Paula E</v>
      </c>
      <c r="C1838" s="8" t="str">
        <f>VLOOKUP(F1838,master2!$B$1:$C$24,2,0)</f>
        <v>PROTECTION EQUIPMENT</v>
      </c>
      <c r="D1838" s="83">
        <v>3</v>
      </c>
      <c r="E1838" s="74" t="s">
        <v>74</v>
      </c>
      <c r="F1838" s="85" t="s">
        <v>135</v>
      </c>
      <c r="G1838" s="106">
        <v>111</v>
      </c>
      <c r="H1838" s="84" t="s">
        <v>86</v>
      </c>
      <c r="I1838" s="83"/>
    </row>
    <row r="1839" spans="1:9" s="76" customFormat="1" ht="12" hidden="1" customHeight="1">
      <c r="A1839" s="8" t="str">
        <f>INDEX(master1!$A$10:$A$24,MATCH('KSB1 - Postings'!E1839,master1!$C$10:$C$24,0))</f>
        <v>HR</v>
      </c>
      <c r="B1839" s="9" t="str">
        <f>VLOOKUP(E1839,master1!$C$9:$E$24,3,0)</f>
        <v>Paula E</v>
      </c>
      <c r="C1839" s="8" t="str">
        <f>VLOOKUP(F1839,master2!$B$1:$C$24,2,0)</f>
        <v>PROTECTION EQUIPMENT</v>
      </c>
      <c r="D1839" s="83">
        <v>3</v>
      </c>
      <c r="E1839" s="74" t="s">
        <v>74</v>
      </c>
      <c r="F1839" s="85" t="s">
        <v>135</v>
      </c>
      <c r="G1839" s="106">
        <v>129</v>
      </c>
      <c r="H1839" s="84" t="s">
        <v>86</v>
      </c>
      <c r="I1839" s="83"/>
    </row>
    <row r="1840" spans="1:9" s="76" customFormat="1" ht="12" hidden="1" customHeight="1">
      <c r="A1840" s="8" t="str">
        <f>INDEX(master1!$A$10:$A$24,MATCH('KSB1 - Postings'!E1840,master1!$C$10:$C$24,0))</f>
        <v>QUALITY</v>
      </c>
      <c r="B1840" s="9" t="str">
        <f>VLOOKUP(E1840,master1!$C$9:$E$24,3,0)</f>
        <v>Jennifer A</v>
      </c>
      <c r="C1840" s="8" t="str">
        <f>VLOOKUP(F1840,master2!$B$1:$C$24,2,0)</f>
        <v>SPARE PARTS</v>
      </c>
      <c r="D1840" s="83">
        <v>3</v>
      </c>
      <c r="E1840" s="74" t="s">
        <v>73</v>
      </c>
      <c r="F1840" s="85" t="s">
        <v>136</v>
      </c>
      <c r="G1840" s="106">
        <v>180.77</v>
      </c>
      <c r="H1840" s="84" t="s">
        <v>86</v>
      </c>
      <c r="I1840" s="83"/>
    </row>
    <row r="1841" spans="1:9" s="76" customFormat="1" ht="12" hidden="1" customHeight="1">
      <c r="A1841" s="8" t="str">
        <f>INDEX(master1!$A$10:$A$24,MATCH('KSB1 - Postings'!E1841,master1!$C$10:$C$24,0))</f>
        <v>QUALITY</v>
      </c>
      <c r="B1841" s="9" t="str">
        <f>VLOOKUP(E1841,master1!$C$9:$E$24,3,0)</f>
        <v>Jennifer A</v>
      </c>
      <c r="C1841" s="8" t="str">
        <f>VLOOKUP(F1841,master2!$B$1:$C$24,2,0)</f>
        <v>SPARE PARTS</v>
      </c>
      <c r="D1841" s="83">
        <v>3</v>
      </c>
      <c r="E1841" s="74" t="s">
        <v>73</v>
      </c>
      <c r="F1841" s="85" t="s">
        <v>136</v>
      </c>
      <c r="G1841" s="106">
        <v>26.8</v>
      </c>
      <c r="H1841" s="84" t="s">
        <v>86</v>
      </c>
      <c r="I1841" s="83"/>
    </row>
    <row r="1842" spans="1:9" s="76" customFormat="1" ht="12" hidden="1" customHeight="1">
      <c r="A1842" s="8" t="str">
        <f>INDEX(master1!$A$10:$A$24,MATCH('KSB1 - Postings'!E1842,master1!$C$10:$C$24,0))</f>
        <v>QUALITY</v>
      </c>
      <c r="B1842" s="9" t="str">
        <f>VLOOKUP(E1842,master1!$C$9:$E$24,3,0)</f>
        <v>Jennifer A</v>
      </c>
      <c r="C1842" s="8" t="str">
        <f>VLOOKUP(F1842,master2!$B$1:$C$24,2,0)</f>
        <v>SPARE PARTS</v>
      </c>
      <c r="D1842" s="83">
        <v>3</v>
      </c>
      <c r="E1842" s="74" t="s">
        <v>73</v>
      </c>
      <c r="F1842" s="85" t="s">
        <v>136</v>
      </c>
      <c r="G1842" s="106">
        <v>545.30499999999995</v>
      </c>
      <c r="H1842" s="84" t="s">
        <v>86</v>
      </c>
      <c r="I1842" s="83"/>
    </row>
    <row r="1843" spans="1:9" s="76" customFormat="1" ht="12" hidden="1" customHeight="1">
      <c r="A1843" s="8" t="str">
        <f>INDEX(master1!$A$10:$A$24,MATCH('KSB1 - Postings'!E1843,master1!$C$10:$C$24,0))</f>
        <v>QUALITY</v>
      </c>
      <c r="B1843" s="9" t="str">
        <f>VLOOKUP(E1843,master1!$C$9:$E$24,3,0)</f>
        <v>Jennifer A</v>
      </c>
      <c r="C1843" s="8" t="str">
        <f>VLOOKUP(F1843,master2!$B$1:$C$24,2,0)</f>
        <v>SPARE PARTS</v>
      </c>
      <c r="D1843" s="83">
        <v>3</v>
      </c>
      <c r="E1843" s="74" t="s">
        <v>73</v>
      </c>
      <c r="F1843" s="85" t="s">
        <v>136</v>
      </c>
      <c r="G1843" s="106">
        <v>103.33499999999999</v>
      </c>
      <c r="H1843" s="84" t="s">
        <v>86</v>
      </c>
      <c r="I1843" s="83"/>
    </row>
    <row r="1844" spans="1:9" s="76" customFormat="1" ht="12" hidden="1" customHeight="1">
      <c r="A1844" s="8" t="str">
        <f>INDEX(master1!$A$10:$A$24,MATCH('KSB1 - Postings'!E1844,master1!$C$10:$C$24,0))</f>
        <v>QUALITY</v>
      </c>
      <c r="B1844" s="9" t="str">
        <f>VLOOKUP(E1844,master1!$C$9:$E$24,3,0)</f>
        <v>Jennifer A</v>
      </c>
      <c r="C1844" s="8" t="str">
        <f>VLOOKUP(F1844,master2!$B$1:$C$24,2,0)</f>
        <v>SPARE PARTS</v>
      </c>
      <c r="D1844" s="83">
        <v>3</v>
      </c>
      <c r="E1844" s="74" t="s">
        <v>73</v>
      </c>
      <c r="F1844" s="85" t="s">
        <v>136</v>
      </c>
      <c r="G1844" s="106">
        <v>9.5</v>
      </c>
      <c r="H1844" s="84" t="s">
        <v>86</v>
      </c>
      <c r="I1844" s="83"/>
    </row>
    <row r="1845" spans="1:9" s="76" customFormat="1" ht="12" hidden="1" customHeight="1">
      <c r="A1845" s="8" t="str">
        <f>INDEX(master1!$A$10:$A$24,MATCH('KSB1 - Postings'!E1845,master1!$C$10:$C$24,0))</f>
        <v>QUALITY</v>
      </c>
      <c r="B1845" s="9" t="str">
        <f>VLOOKUP(E1845,master1!$C$9:$E$24,3,0)</f>
        <v>Jennifer A</v>
      </c>
      <c r="C1845" s="8" t="str">
        <f>VLOOKUP(F1845,master2!$B$1:$C$24,2,0)</f>
        <v>SPARE PARTS</v>
      </c>
      <c r="D1845" s="83">
        <v>3</v>
      </c>
      <c r="E1845" s="74" t="s">
        <v>73</v>
      </c>
      <c r="F1845" s="85" t="s">
        <v>137</v>
      </c>
      <c r="G1845" s="106">
        <v>1103.1500000000001</v>
      </c>
      <c r="H1845" s="84" t="s">
        <v>86</v>
      </c>
      <c r="I1845" s="83"/>
    </row>
    <row r="1846" spans="1:9" s="76" customFormat="1" ht="12" hidden="1" customHeight="1">
      <c r="A1846" s="8" t="str">
        <f>INDEX(master1!$A$10:$A$24,MATCH('KSB1 - Postings'!E1846,master1!$C$10:$C$24,0))</f>
        <v>QUALITY</v>
      </c>
      <c r="B1846" s="9" t="str">
        <f>VLOOKUP(E1846,master1!$C$9:$E$24,3,0)</f>
        <v>Jennifer A</v>
      </c>
      <c r="C1846" s="8" t="str">
        <f>VLOOKUP(F1846,master2!$B$1:$C$24,2,0)</f>
        <v>SPARE PARTS</v>
      </c>
      <c r="D1846" s="83">
        <v>3</v>
      </c>
      <c r="E1846" s="74" t="s">
        <v>73</v>
      </c>
      <c r="F1846" s="85" t="s">
        <v>137</v>
      </c>
      <c r="G1846" s="106">
        <v>28.46</v>
      </c>
      <c r="H1846" s="84" t="s">
        <v>86</v>
      </c>
      <c r="I1846" s="83"/>
    </row>
    <row r="1847" spans="1:9" s="76" customFormat="1" ht="12" hidden="1" customHeight="1">
      <c r="A1847" s="8" t="str">
        <f>INDEX(master1!$A$10:$A$24,MATCH('KSB1 - Postings'!E1847,master1!$C$10:$C$24,0))</f>
        <v>QUALITY</v>
      </c>
      <c r="B1847" s="9" t="str">
        <f>VLOOKUP(E1847,master1!$C$9:$E$24,3,0)</f>
        <v>Jennifer A</v>
      </c>
      <c r="C1847" s="8" t="str">
        <f>VLOOKUP(F1847,master2!$B$1:$C$24,2,0)</f>
        <v>SPARE PARTS</v>
      </c>
      <c r="D1847" s="83">
        <v>3</v>
      </c>
      <c r="E1847" s="74" t="s">
        <v>73</v>
      </c>
      <c r="F1847" s="85" t="s">
        <v>137</v>
      </c>
      <c r="G1847" s="106">
        <v>516</v>
      </c>
      <c r="H1847" s="84" t="s">
        <v>86</v>
      </c>
      <c r="I1847" s="83"/>
    </row>
    <row r="1848" spans="1:9" s="76" customFormat="1" ht="12" hidden="1" customHeight="1">
      <c r="A1848" s="8" t="str">
        <f>INDEX(master1!$A$10:$A$24,MATCH('KSB1 - Postings'!E1848,master1!$C$10:$C$24,0))</f>
        <v>QUALITY</v>
      </c>
      <c r="B1848" s="9" t="str">
        <f>VLOOKUP(E1848,master1!$C$9:$E$24,3,0)</f>
        <v>Jennifer A</v>
      </c>
      <c r="C1848" s="8" t="str">
        <f>VLOOKUP(F1848,master2!$B$1:$C$24,2,0)</f>
        <v>SPARE PARTS</v>
      </c>
      <c r="D1848" s="83">
        <v>3</v>
      </c>
      <c r="E1848" s="74" t="s">
        <v>73</v>
      </c>
      <c r="F1848" s="85" t="s">
        <v>137</v>
      </c>
      <c r="G1848" s="106">
        <v>1076</v>
      </c>
      <c r="H1848" s="84" t="s">
        <v>86</v>
      </c>
      <c r="I1848" s="83"/>
    </row>
    <row r="1849" spans="1:9" s="76" customFormat="1" ht="12" hidden="1" customHeight="1">
      <c r="A1849" s="8" t="str">
        <f>INDEX(master1!$A$10:$A$24,MATCH('KSB1 - Postings'!E1849,master1!$C$10:$C$24,0))</f>
        <v>QUALITY</v>
      </c>
      <c r="B1849" s="9" t="str">
        <f>VLOOKUP(E1849,master1!$C$9:$E$24,3,0)</f>
        <v>Jennifer A</v>
      </c>
      <c r="C1849" s="8" t="str">
        <f>VLOOKUP(F1849,master2!$B$1:$C$24,2,0)</f>
        <v>SPARE PARTS</v>
      </c>
      <c r="D1849" s="83">
        <v>3</v>
      </c>
      <c r="E1849" s="74" t="s">
        <v>73</v>
      </c>
      <c r="F1849" s="85" t="s">
        <v>137</v>
      </c>
      <c r="G1849" s="106">
        <v>490</v>
      </c>
      <c r="H1849" s="84" t="s">
        <v>86</v>
      </c>
      <c r="I1849" s="83"/>
    </row>
    <row r="1850" spans="1:9" s="76" customFormat="1" ht="12" hidden="1" customHeight="1">
      <c r="A1850" s="8" t="str">
        <f>INDEX(master1!$A$10:$A$24,MATCH('KSB1 - Postings'!E1850,master1!$C$10:$C$24,0))</f>
        <v>QUALITY</v>
      </c>
      <c r="B1850" s="9" t="str">
        <f>VLOOKUP(E1850,master1!$C$9:$E$24,3,0)</f>
        <v>Jennifer A</v>
      </c>
      <c r="C1850" s="8" t="str">
        <f>VLOOKUP(F1850,master2!$B$1:$C$24,2,0)</f>
        <v>OTHER EXTERNAL SERVICES</v>
      </c>
      <c r="D1850" s="83">
        <v>3</v>
      </c>
      <c r="E1850" s="74" t="s">
        <v>73</v>
      </c>
      <c r="F1850" s="85" t="s">
        <v>138</v>
      </c>
      <c r="G1850" s="106">
        <v>469.5</v>
      </c>
      <c r="H1850" s="84" t="s">
        <v>86</v>
      </c>
      <c r="I1850" s="83"/>
    </row>
    <row r="1851" spans="1:9" s="76" customFormat="1" ht="12" hidden="1" customHeight="1">
      <c r="A1851" s="8" t="str">
        <f>INDEX(master1!$A$10:$A$24,MATCH('KSB1 - Postings'!E1851,master1!$C$10:$C$24,0))</f>
        <v>LOGISTICS</v>
      </c>
      <c r="B1851" s="9" t="str">
        <f>VLOOKUP(E1851,master1!$C$9:$E$24,3,0)</f>
        <v>María L</v>
      </c>
      <c r="C1851" s="8" t="str">
        <f>VLOOKUP(F1851,master2!$B$1:$C$24,2,0)</f>
        <v>FREIGHT</v>
      </c>
      <c r="D1851" s="83">
        <v>3</v>
      </c>
      <c r="E1851" s="74" t="s">
        <v>69</v>
      </c>
      <c r="F1851" s="85" t="s">
        <v>132</v>
      </c>
      <c r="G1851" s="106">
        <v>191</v>
      </c>
      <c r="H1851" s="84" t="s">
        <v>86</v>
      </c>
      <c r="I1851" s="83"/>
    </row>
    <row r="1852" spans="1:9" s="76" customFormat="1" ht="12" hidden="1" customHeight="1">
      <c r="A1852" s="8" t="str">
        <f>INDEX(master1!$A$10:$A$24,MATCH('KSB1 - Postings'!E1852,master1!$C$10:$C$24,0))</f>
        <v>LOGISTICS</v>
      </c>
      <c r="B1852" s="9" t="str">
        <f>VLOOKUP(E1852,master1!$C$9:$E$24,3,0)</f>
        <v>María L</v>
      </c>
      <c r="C1852" s="8" t="str">
        <f>VLOOKUP(F1852,master2!$B$1:$C$24,2,0)</f>
        <v>FREIGHT</v>
      </c>
      <c r="D1852" s="83">
        <v>3</v>
      </c>
      <c r="E1852" s="74" t="s">
        <v>68</v>
      </c>
      <c r="F1852" s="85" t="s">
        <v>132</v>
      </c>
      <c r="G1852" s="106">
        <v>157.15</v>
      </c>
      <c r="H1852" s="84" t="s">
        <v>86</v>
      </c>
      <c r="I1852" s="83"/>
    </row>
    <row r="1853" spans="1:9" s="76" customFormat="1" ht="12" hidden="1" customHeight="1">
      <c r="A1853" s="8" t="str">
        <f>INDEX(master1!$A$10:$A$24,MATCH('KSB1 - Postings'!E1853,master1!$C$10:$C$24,0))</f>
        <v>LOGISTICS</v>
      </c>
      <c r="B1853" s="9" t="str">
        <f>VLOOKUP(E1853,master1!$C$9:$E$24,3,0)</f>
        <v>María L</v>
      </c>
      <c r="C1853" s="8" t="str">
        <f>VLOOKUP(F1853,master2!$B$1:$C$24,2,0)</f>
        <v>FREIGHT</v>
      </c>
      <c r="D1853" s="83">
        <v>3</v>
      </c>
      <c r="E1853" s="74" t="s">
        <v>68</v>
      </c>
      <c r="F1853" s="85" t="s">
        <v>132</v>
      </c>
      <c r="G1853" s="106">
        <v>630.94500000000005</v>
      </c>
      <c r="H1853" s="84" t="s">
        <v>86</v>
      </c>
      <c r="I1853" s="83"/>
    </row>
    <row r="1854" spans="1:9" s="76" customFormat="1" ht="12" hidden="1" customHeight="1">
      <c r="A1854" s="8" t="str">
        <f>INDEX(master1!$A$10:$A$24,MATCH('KSB1 - Postings'!E1854,master1!$C$10:$C$24,0))</f>
        <v>LOGISTICS</v>
      </c>
      <c r="B1854" s="9" t="str">
        <f>VLOOKUP(E1854,master1!$C$9:$E$24,3,0)</f>
        <v>María L</v>
      </c>
      <c r="C1854" s="8" t="str">
        <f>VLOOKUP(F1854,master2!$B$1:$C$24,2,0)</f>
        <v>FREIGHT</v>
      </c>
      <c r="D1854" s="83">
        <v>3</v>
      </c>
      <c r="E1854" s="74" t="s">
        <v>68</v>
      </c>
      <c r="F1854" s="85" t="s">
        <v>133</v>
      </c>
      <c r="G1854" s="106">
        <v>6705.5050000000001</v>
      </c>
      <c r="H1854" s="84" t="s">
        <v>86</v>
      </c>
      <c r="I1854" s="83"/>
    </row>
    <row r="1855" spans="1:9" s="76" customFormat="1" ht="12" hidden="1" customHeight="1">
      <c r="A1855" s="8" t="str">
        <f>INDEX(master1!$A$10:$A$24,MATCH('KSB1 - Postings'!E1855,master1!$C$10:$C$24,0))</f>
        <v>LOGISTICS</v>
      </c>
      <c r="B1855" s="9" t="str">
        <f>VLOOKUP(E1855,master1!$C$9:$E$24,3,0)</f>
        <v>María L</v>
      </c>
      <c r="C1855" s="8" t="str">
        <f>VLOOKUP(F1855,master2!$B$1:$C$24,2,0)</f>
        <v>FREIGHT</v>
      </c>
      <c r="D1855" s="83">
        <v>3</v>
      </c>
      <c r="E1855" s="74" t="s">
        <v>68</v>
      </c>
      <c r="F1855" s="85" t="s">
        <v>133</v>
      </c>
      <c r="G1855" s="106">
        <v>15151.86</v>
      </c>
      <c r="H1855" s="84" t="s">
        <v>86</v>
      </c>
      <c r="I1855" s="83"/>
    </row>
    <row r="1856" spans="1:9" s="76" customFormat="1" ht="12" hidden="1" customHeight="1">
      <c r="A1856" s="8" t="str">
        <f>INDEX(master1!$A$10:$A$24,MATCH('KSB1 - Postings'!E1856,master1!$C$10:$C$24,0))</f>
        <v>LOGISTICS</v>
      </c>
      <c r="B1856" s="9" t="str">
        <f>VLOOKUP(E1856,master1!$C$9:$E$24,3,0)</f>
        <v>María L</v>
      </c>
      <c r="C1856" s="8" t="str">
        <f>VLOOKUP(F1856,master2!$B$1:$C$24,2,0)</f>
        <v>FREIGHT</v>
      </c>
      <c r="D1856" s="83">
        <v>3</v>
      </c>
      <c r="E1856" s="74" t="s">
        <v>68</v>
      </c>
      <c r="F1856" s="85" t="s">
        <v>133</v>
      </c>
      <c r="G1856" s="106">
        <v>3417.23</v>
      </c>
      <c r="H1856" s="84" t="s">
        <v>86</v>
      </c>
      <c r="I1856" s="83"/>
    </row>
    <row r="1857" spans="1:9" s="76" customFormat="1" ht="12" hidden="1" customHeight="1">
      <c r="A1857" s="8" t="str">
        <f>INDEX(master1!$A$10:$A$24,MATCH('KSB1 - Postings'!E1857,master1!$C$10:$C$24,0))</f>
        <v>LOGISTICS</v>
      </c>
      <c r="B1857" s="9" t="str">
        <f>VLOOKUP(E1857,master1!$C$9:$E$24,3,0)</f>
        <v>María L</v>
      </c>
      <c r="C1857" s="8" t="str">
        <f>VLOOKUP(F1857,master2!$B$1:$C$24,2,0)</f>
        <v>FREIGHT</v>
      </c>
      <c r="D1857" s="83">
        <v>3</v>
      </c>
      <c r="E1857" s="74" t="s">
        <v>68</v>
      </c>
      <c r="F1857" s="85" t="s">
        <v>133</v>
      </c>
      <c r="G1857" s="106">
        <v>3342.0050000000001</v>
      </c>
      <c r="H1857" s="84" t="s">
        <v>86</v>
      </c>
      <c r="I1857" s="83"/>
    </row>
    <row r="1858" spans="1:9" s="76" customFormat="1" ht="12" hidden="1" customHeight="1">
      <c r="A1858" s="8" t="str">
        <f>INDEX(master1!$A$10:$A$24,MATCH('KSB1 - Postings'!E1858,master1!$C$10:$C$24,0))</f>
        <v>MAINTE</v>
      </c>
      <c r="B1858" s="9" t="str">
        <f>VLOOKUP(E1858,master1!$C$9:$E$24,3,0)</f>
        <v>Joaquin P</v>
      </c>
      <c r="C1858" s="8" t="str">
        <f>VLOOKUP(F1858,master2!$B$1:$C$24,2,0)</f>
        <v>SPARE PARTS</v>
      </c>
      <c r="D1858" s="83">
        <v>3</v>
      </c>
      <c r="E1858" s="74" t="s">
        <v>54</v>
      </c>
      <c r="F1858" s="85" t="s">
        <v>136</v>
      </c>
      <c r="G1858" s="106">
        <v>966.5</v>
      </c>
      <c r="H1858" s="84" t="s">
        <v>86</v>
      </c>
      <c r="I1858" s="83"/>
    </row>
    <row r="1859" spans="1:9" s="76" customFormat="1" ht="12" hidden="1" customHeight="1">
      <c r="A1859" s="8" t="str">
        <f>INDEX(master1!$A$10:$A$24,MATCH('KSB1 - Postings'!E1859,master1!$C$10:$C$24,0))</f>
        <v>MAINTE</v>
      </c>
      <c r="B1859" s="9" t="str">
        <f>VLOOKUP(E1859,master1!$C$9:$E$24,3,0)</f>
        <v>Joaquin P</v>
      </c>
      <c r="C1859" s="8" t="str">
        <f>VLOOKUP(F1859,master2!$B$1:$C$24,2,0)</f>
        <v>SPARE PARTS</v>
      </c>
      <c r="D1859" s="83">
        <v>3</v>
      </c>
      <c r="E1859" s="74" t="s">
        <v>54</v>
      </c>
      <c r="F1859" s="85" t="s">
        <v>136</v>
      </c>
      <c r="G1859" s="106">
        <v>966.5</v>
      </c>
      <c r="H1859" s="84" t="s">
        <v>86</v>
      </c>
      <c r="I1859" s="83"/>
    </row>
    <row r="1860" spans="1:9" s="76" customFormat="1" ht="12" hidden="1" customHeight="1">
      <c r="A1860" s="8" t="str">
        <f>INDEX(master1!$A$10:$A$24,MATCH('KSB1 - Postings'!E1860,master1!$C$10:$C$24,0))</f>
        <v>MAINTE</v>
      </c>
      <c r="B1860" s="9" t="str">
        <f>VLOOKUP(E1860,master1!$C$9:$E$24,3,0)</f>
        <v>Joaquin P</v>
      </c>
      <c r="C1860" s="8" t="str">
        <f>VLOOKUP(F1860,master2!$B$1:$C$24,2,0)</f>
        <v>SPARE PARTS</v>
      </c>
      <c r="D1860" s="83">
        <v>3</v>
      </c>
      <c r="E1860" s="74" t="s">
        <v>56</v>
      </c>
      <c r="F1860" s="85" t="s">
        <v>136</v>
      </c>
      <c r="G1860" s="106">
        <v>67.12</v>
      </c>
      <c r="H1860" s="84" t="s">
        <v>86</v>
      </c>
      <c r="I1860" s="83"/>
    </row>
    <row r="1861" spans="1:9" s="76" customFormat="1" ht="12" hidden="1" customHeight="1">
      <c r="A1861" s="8" t="str">
        <f>INDEX(master1!$A$10:$A$24,MATCH('KSB1 - Postings'!E1861,master1!$C$10:$C$24,0))</f>
        <v>MAINTE</v>
      </c>
      <c r="B1861" s="9" t="str">
        <f>VLOOKUP(E1861,master1!$C$9:$E$24,3,0)</f>
        <v>Joaquin P</v>
      </c>
      <c r="C1861" s="8" t="str">
        <f>VLOOKUP(F1861,master2!$B$1:$C$24,2,0)</f>
        <v>SPARE PARTS</v>
      </c>
      <c r="D1861" s="83">
        <v>3</v>
      </c>
      <c r="E1861" s="74" t="s">
        <v>56</v>
      </c>
      <c r="F1861" s="85" t="s">
        <v>136</v>
      </c>
      <c r="G1861" s="106">
        <v>33.75</v>
      </c>
      <c r="H1861" s="84" t="s">
        <v>86</v>
      </c>
      <c r="I1861" s="83"/>
    </row>
    <row r="1862" spans="1:9" s="76" customFormat="1" ht="12" hidden="1" customHeight="1">
      <c r="A1862" s="8" t="str">
        <f>INDEX(master1!$A$10:$A$24,MATCH('KSB1 - Postings'!E1862,master1!$C$10:$C$24,0))</f>
        <v>MAINTE</v>
      </c>
      <c r="B1862" s="9" t="str">
        <f>VLOOKUP(E1862,master1!$C$9:$E$24,3,0)</f>
        <v>Joaquin P</v>
      </c>
      <c r="C1862" s="8" t="str">
        <f>VLOOKUP(F1862,master2!$B$1:$C$24,2,0)</f>
        <v>SPARE PARTS</v>
      </c>
      <c r="D1862" s="83">
        <v>3</v>
      </c>
      <c r="E1862" s="74" t="s">
        <v>56</v>
      </c>
      <c r="F1862" s="85" t="s">
        <v>136</v>
      </c>
      <c r="G1862" s="106">
        <v>221.465</v>
      </c>
      <c r="H1862" s="84" t="s">
        <v>86</v>
      </c>
      <c r="I1862" s="83"/>
    </row>
    <row r="1863" spans="1:9" s="76" customFormat="1" ht="12" hidden="1" customHeight="1">
      <c r="A1863" s="8" t="str">
        <f>INDEX(master1!$A$10:$A$24,MATCH('KSB1 - Postings'!E1863,master1!$C$10:$C$24,0))</f>
        <v>MAINTE</v>
      </c>
      <c r="B1863" s="9" t="str">
        <f>VLOOKUP(E1863,master1!$C$9:$E$24,3,0)</f>
        <v>Joaquin P</v>
      </c>
      <c r="C1863" s="8" t="str">
        <f>VLOOKUP(F1863,master2!$B$1:$C$24,2,0)</f>
        <v>SPARE PARTS</v>
      </c>
      <c r="D1863" s="83">
        <v>3</v>
      </c>
      <c r="E1863" s="74" t="s">
        <v>56</v>
      </c>
      <c r="F1863" s="85" t="s">
        <v>136</v>
      </c>
      <c r="G1863" s="106">
        <v>72.734999999999999</v>
      </c>
      <c r="H1863" s="84" t="s">
        <v>86</v>
      </c>
      <c r="I1863" s="83"/>
    </row>
    <row r="1864" spans="1:9" s="76" customFormat="1" ht="12" hidden="1" customHeight="1">
      <c r="A1864" s="8" t="str">
        <f>INDEX(master1!$A$10:$A$24,MATCH('KSB1 - Postings'!E1864,master1!$C$10:$C$24,0))</f>
        <v>MAINTE</v>
      </c>
      <c r="B1864" s="9" t="str">
        <f>VLOOKUP(E1864,master1!$C$9:$E$24,3,0)</f>
        <v>Joaquin P</v>
      </c>
      <c r="C1864" s="8" t="str">
        <f>VLOOKUP(F1864,master2!$B$1:$C$24,2,0)</f>
        <v>SPARE PARTS</v>
      </c>
      <c r="D1864" s="83">
        <v>3</v>
      </c>
      <c r="E1864" s="74" t="s">
        <v>55</v>
      </c>
      <c r="F1864" s="85" t="s">
        <v>136</v>
      </c>
      <c r="G1864" s="106">
        <v>4271.12</v>
      </c>
      <c r="H1864" s="84" t="s">
        <v>86</v>
      </c>
      <c r="I1864" s="83"/>
    </row>
    <row r="1865" spans="1:9" s="76" customFormat="1" ht="12" hidden="1" customHeight="1">
      <c r="A1865" s="8" t="str">
        <f>INDEX(master1!$A$10:$A$24,MATCH('KSB1 - Postings'!E1865,master1!$C$10:$C$24,0))</f>
        <v>MAINTE</v>
      </c>
      <c r="B1865" s="9" t="str">
        <f>VLOOKUP(E1865,master1!$C$9:$E$24,3,0)</f>
        <v>Joaquin P</v>
      </c>
      <c r="C1865" s="8" t="str">
        <f>VLOOKUP(F1865,master2!$B$1:$C$24,2,0)</f>
        <v>SPARE PARTS</v>
      </c>
      <c r="D1865" s="83">
        <v>3</v>
      </c>
      <c r="E1865" s="74" t="s">
        <v>55</v>
      </c>
      <c r="F1865" s="85" t="s">
        <v>136</v>
      </c>
      <c r="G1865" s="106">
        <v>1271.885</v>
      </c>
      <c r="H1865" s="84" t="s">
        <v>86</v>
      </c>
      <c r="I1865" s="83"/>
    </row>
    <row r="1866" spans="1:9" s="76" customFormat="1" ht="12" hidden="1" customHeight="1">
      <c r="A1866" s="8" t="str">
        <f>INDEX(master1!$A$10:$A$24,MATCH('KSB1 - Postings'!E1866,master1!$C$10:$C$24,0))</f>
        <v>MAINTE</v>
      </c>
      <c r="B1866" s="9" t="str">
        <f>VLOOKUP(E1866,master1!$C$9:$E$24,3,0)</f>
        <v>Joaquin P</v>
      </c>
      <c r="C1866" s="8" t="str">
        <f>VLOOKUP(F1866,master2!$B$1:$C$24,2,0)</f>
        <v>SPARE PARTS</v>
      </c>
      <c r="D1866" s="83">
        <v>3</v>
      </c>
      <c r="E1866" s="74" t="s">
        <v>55</v>
      </c>
      <c r="F1866" s="85" t="s">
        <v>136</v>
      </c>
      <c r="G1866" s="106">
        <v>120.31</v>
      </c>
      <c r="H1866" s="84" t="s">
        <v>86</v>
      </c>
      <c r="I1866" s="83"/>
    </row>
    <row r="1867" spans="1:9" s="76" customFormat="1" ht="12" hidden="1" customHeight="1">
      <c r="A1867" s="8" t="str">
        <f>INDEX(master1!$A$10:$A$24,MATCH('KSB1 - Postings'!E1867,master1!$C$10:$C$24,0))</f>
        <v>MAINTE</v>
      </c>
      <c r="B1867" s="9" t="str">
        <f>VLOOKUP(E1867,master1!$C$9:$E$24,3,0)</f>
        <v>Joaquin P</v>
      </c>
      <c r="C1867" s="8" t="str">
        <f>VLOOKUP(F1867,master2!$B$1:$C$24,2,0)</f>
        <v>SPARE PARTS</v>
      </c>
      <c r="D1867" s="83">
        <v>3</v>
      </c>
      <c r="E1867" s="74" t="s">
        <v>55</v>
      </c>
      <c r="F1867" s="85" t="s">
        <v>136</v>
      </c>
      <c r="G1867" s="106">
        <v>267.5</v>
      </c>
      <c r="H1867" s="84" t="s">
        <v>86</v>
      </c>
      <c r="I1867" s="83"/>
    </row>
    <row r="1868" spans="1:9" s="76" customFormat="1" ht="12" hidden="1" customHeight="1">
      <c r="A1868" s="8" t="str">
        <f>INDEX(master1!$A$10:$A$24,MATCH('KSB1 - Postings'!E1868,master1!$C$10:$C$24,0))</f>
        <v>MAINTE</v>
      </c>
      <c r="B1868" s="9" t="str">
        <f>VLOOKUP(E1868,master1!$C$9:$E$24,3,0)</f>
        <v>Joaquin P</v>
      </c>
      <c r="C1868" s="8" t="str">
        <f>VLOOKUP(F1868,master2!$B$1:$C$24,2,0)</f>
        <v>SPARE PARTS</v>
      </c>
      <c r="D1868" s="83">
        <v>3</v>
      </c>
      <c r="E1868" s="74" t="s">
        <v>55</v>
      </c>
      <c r="F1868" s="85" t="s">
        <v>136</v>
      </c>
      <c r="G1868" s="106">
        <v>233.89</v>
      </c>
      <c r="H1868" s="84" t="s">
        <v>86</v>
      </c>
      <c r="I1868" s="83"/>
    </row>
    <row r="1869" spans="1:9" s="76" customFormat="1" ht="12" hidden="1" customHeight="1">
      <c r="A1869" s="8" t="str">
        <f>INDEX(master1!$A$10:$A$24,MATCH('KSB1 - Postings'!E1869,master1!$C$10:$C$24,0))</f>
        <v>MAINTE</v>
      </c>
      <c r="B1869" s="9" t="str">
        <f>VLOOKUP(E1869,master1!$C$9:$E$24,3,0)</f>
        <v>Joaquin P</v>
      </c>
      <c r="C1869" s="8" t="str">
        <f>VLOOKUP(F1869,master2!$B$1:$C$24,2,0)</f>
        <v>SPARE PARTS</v>
      </c>
      <c r="D1869" s="83">
        <v>3</v>
      </c>
      <c r="E1869" s="74" t="s">
        <v>55</v>
      </c>
      <c r="F1869" s="85" t="s">
        <v>136</v>
      </c>
      <c r="G1869" s="106">
        <v>163.72499999999999</v>
      </c>
      <c r="H1869" s="84" t="s">
        <v>86</v>
      </c>
      <c r="I1869" s="83"/>
    </row>
    <row r="1870" spans="1:9" s="76" customFormat="1" ht="12" hidden="1" customHeight="1">
      <c r="A1870" s="8" t="str">
        <f>INDEX(master1!$A$10:$A$24,MATCH('KSB1 - Postings'!E1870,master1!$C$10:$C$24,0))</f>
        <v>HR</v>
      </c>
      <c r="B1870" s="9" t="str">
        <f>VLOOKUP(E1870,master1!$C$9:$E$24,3,0)</f>
        <v>Paula E</v>
      </c>
      <c r="C1870" s="8" t="str">
        <f>VLOOKUP(F1870,master2!$B$1:$C$24,2,0)</f>
        <v>TRAVEL EXPENSES</v>
      </c>
      <c r="D1870" s="83">
        <v>3</v>
      </c>
      <c r="E1870" s="74" t="s">
        <v>74</v>
      </c>
      <c r="F1870" s="85" t="s">
        <v>147</v>
      </c>
      <c r="G1870" s="106">
        <v>1488.425</v>
      </c>
      <c r="H1870" s="84" t="s">
        <v>86</v>
      </c>
      <c r="I1870" s="83"/>
    </row>
    <row r="1871" spans="1:9" s="76" customFormat="1" ht="12" hidden="1" customHeight="1">
      <c r="A1871" s="8" t="str">
        <f>INDEX(master1!$A$10:$A$24,MATCH('KSB1 - Postings'!E1871,master1!$C$10:$C$24,0))</f>
        <v>QUALITY</v>
      </c>
      <c r="B1871" s="9" t="str">
        <f>VLOOKUP(E1871,master1!$C$9:$E$24,3,0)</f>
        <v>Jennifer A</v>
      </c>
      <c r="C1871" s="8" t="str">
        <f>VLOOKUP(F1871,master2!$B$1:$C$24,2,0)</f>
        <v>SPARE PARTS</v>
      </c>
      <c r="D1871" s="83">
        <v>3</v>
      </c>
      <c r="E1871" s="74" t="s">
        <v>73</v>
      </c>
      <c r="F1871" s="85" t="s">
        <v>137</v>
      </c>
      <c r="G1871" s="106">
        <v>278.2</v>
      </c>
      <c r="H1871" s="84" t="s">
        <v>86</v>
      </c>
      <c r="I1871" s="83"/>
    </row>
    <row r="1872" spans="1:9" s="76" customFormat="1" ht="12" hidden="1" customHeight="1">
      <c r="A1872" s="8" t="str">
        <f>INDEX(master1!$A$10:$A$24,MATCH('KSB1 - Postings'!E1872,master1!$C$10:$C$24,0))</f>
        <v>QUALITY</v>
      </c>
      <c r="B1872" s="9" t="str">
        <f>VLOOKUP(E1872,master1!$C$9:$E$24,3,0)</f>
        <v>Jennifer A</v>
      </c>
      <c r="C1872" s="8" t="str">
        <f>VLOOKUP(F1872,master2!$B$1:$C$24,2,0)</f>
        <v>SPARE PARTS</v>
      </c>
      <c r="D1872" s="83">
        <v>3</v>
      </c>
      <c r="E1872" s="74" t="s">
        <v>73</v>
      </c>
      <c r="F1872" s="85" t="s">
        <v>137</v>
      </c>
      <c r="G1872" s="106">
        <v>199.9</v>
      </c>
      <c r="H1872" s="84" t="s">
        <v>86</v>
      </c>
      <c r="I1872" s="83"/>
    </row>
    <row r="1873" spans="1:9" s="76" customFormat="1" ht="12" hidden="1" customHeight="1">
      <c r="A1873" s="8" t="str">
        <f>INDEX(master1!$A$10:$A$24,MATCH('KSB1 - Postings'!E1873,master1!$C$10:$C$24,0))</f>
        <v>QUALITY</v>
      </c>
      <c r="B1873" s="9" t="str">
        <f>VLOOKUP(E1873,master1!$C$9:$E$24,3,0)</f>
        <v>Jennifer A</v>
      </c>
      <c r="C1873" s="8" t="str">
        <f>VLOOKUP(F1873,master2!$B$1:$C$24,2,0)</f>
        <v>OTHER EXTERNAL SERVICES</v>
      </c>
      <c r="D1873" s="83">
        <v>3</v>
      </c>
      <c r="E1873" s="74" t="s">
        <v>73</v>
      </c>
      <c r="F1873" s="85" t="s">
        <v>138</v>
      </c>
      <c r="G1873" s="106">
        <v>1184.07</v>
      </c>
      <c r="H1873" s="84" t="s">
        <v>86</v>
      </c>
      <c r="I1873" s="83"/>
    </row>
    <row r="1874" spans="1:9" s="76" customFormat="1" ht="12" hidden="1" customHeight="1">
      <c r="A1874" s="8" t="str">
        <f>INDEX(master1!$A$10:$A$24,MATCH('KSB1 - Postings'!E1874,master1!$C$10:$C$24,0))</f>
        <v>QUALITY</v>
      </c>
      <c r="B1874" s="9" t="str">
        <f>VLOOKUP(E1874,master1!$C$9:$E$24,3,0)</f>
        <v>Jennifer A</v>
      </c>
      <c r="C1874" s="8" t="str">
        <f>VLOOKUP(F1874,master2!$B$1:$C$24,2,0)</f>
        <v>OTHER EXTERNAL SERVICES</v>
      </c>
      <c r="D1874" s="83">
        <v>3</v>
      </c>
      <c r="E1874" s="74" t="s">
        <v>72</v>
      </c>
      <c r="F1874" s="85" t="s">
        <v>138</v>
      </c>
      <c r="G1874" s="106">
        <v>390.62</v>
      </c>
      <c r="H1874" s="84" t="s">
        <v>86</v>
      </c>
      <c r="I1874" s="83"/>
    </row>
    <row r="1875" spans="1:9" s="76" customFormat="1" ht="12" hidden="1" customHeight="1">
      <c r="A1875" s="8" t="str">
        <f>INDEX(master1!$A$10:$A$24,MATCH('KSB1 - Postings'!E1875,master1!$C$10:$C$24,0))</f>
        <v>LOGISTICS</v>
      </c>
      <c r="B1875" s="9" t="str">
        <f>VLOOKUP(E1875,master1!$C$9:$E$24,3,0)</f>
        <v>María L</v>
      </c>
      <c r="C1875" s="8" t="str">
        <f>VLOOKUP(F1875,master2!$B$1:$C$24,2,0)</f>
        <v>FREIGHT</v>
      </c>
      <c r="D1875" s="83">
        <v>3</v>
      </c>
      <c r="E1875" s="74" t="s">
        <v>68</v>
      </c>
      <c r="F1875" s="85" t="s">
        <v>132</v>
      </c>
      <c r="G1875" s="106">
        <v>620</v>
      </c>
      <c r="H1875" s="84" t="s">
        <v>86</v>
      </c>
      <c r="I1875" s="83"/>
    </row>
    <row r="1876" spans="1:9" s="76" customFormat="1" ht="12" hidden="1" customHeight="1">
      <c r="A1876" s="8" t="str">
        <f>INDEX(master1!$A$10:$A$24,MATCH('KSB1 - Postings'!E1876,master1!$C$10:$C$24,0))</f>
        <v>MAINTE</v>
      </c>
      <c r="B1876" s="9" t="str">
        <f>VLOOKUP(E1876,master1!$C$9:$E$24,3,0)</f>
        <v>Joaquin P</v>
      </c>
      <c r="C1876" s="8" t="str">
        <f>VLOOKUP(F1876,master2!$B$1:$C$24,2,0)</f>
        <v>RENT EXPENSES</v>
      </c>
      <c r="D1876" s="83">
        <v>3</v>
      </c>
      <c r="E1876" s="74" t="s">
        <v>57</v>
      </c>
      <c r="F1876" s="85" t="s">
        <v>142</v>
      </c>
      <c r="G1876" s="106">
        <v>849.5</v>
      </c>
      <c r="H1876" s="84" t="s">
        <v>86</v>
      </c>
      <c r="I1876" s="83"/>
    </row>
    <row r="1877" spans="1:9" s="76" customFormat="1" ht="12" hidden="1" customHeight="1">
      <c r="A1877" s="8" t="str">
        <f>INDEX(master1!$A$10:$A$24,MATCH('KSB1 - Postings'!E1877,master1!$C$10:$C$24,0))</f>
        <v>MAINTE</v>
      </c>
      <c r="B1877" s="9" t="str">
        <f>VLOOKUP(E1877,master1!$C$9:$E$24,3,0)</f>
        <v>Joaquin P</v>
      </c>
      <c r="C1877" s="8" t="str">
        <f>VLOOKUP(F1877,master2!$B$1:$C$24,2,0)</f>
        <v>SPARE PARTS</v>
      </c>
      <c r="D1877" s="83">
        <v>3</v>
      </c>
      <c r="E1877" s="74" t="s">
        <v>54</v>
      </c>
      <c r="F1877" s="85" t="s">
        <v>136</v>
      </c>
      <c r="G1877" s="106">
        <v>63.64</v>
      </c>
      <c r="H1877" s="84" t="s">
        <v>86</v>
      </c>
      <c r="I1877" s="83"/>
    </row>
    <row r="1878" spans="1:9" s="76" customFormat="1" ht="12" hidden="1" customHeight="1">
      <c r="A1878" s="8" t="str">
        <f>INDEX(master1!$A$10:$A$24,MATCH('KSB1 - Postings'!E1878,master1!$C$10:$C$24,0))</f>
        <v>MAINTE</v>
      </c>
      <c r="B1878" s="9" t="str">
        <f>VLOOKUP(E1878,master1!$C$9:$E$24,3,0)</f>
        <v>Joaquin P</v>
      </c>
      <c r="C1878" s="8" t="str">
        <f>VLOOKUP(F1878,master2!$B$1:$C$24,2,0)</f>
        <v>SPARE PARTS</v>
      </c>
      <c r="D1878" s="83">
        <v>3</v>
      </c>
      <c r="E1878" s="74" t="s">
        <v>54</v>
      </c>
      <c r="F1878" s="85" t="s">
        <v>136</v>
      </c>
      <c r="G1878" s="106">
        <v>63.64</v>
      </c>
      <c r="H1878" s="84" t="s">
        <v>86</v>
      </c>
      <c r="I1878" s="83"/>
    </row>
    <row r="1879" spans="1:9" s="76" customFormat="1" ht="12" hidden="1" customHeight="1">
      <c r="A1879" s="8" t="str">
        <f>INDEX(master1!$A$10:$A$24,MATCH('KSB1 - Postings'!E1879,master1!$C$10:$C$24,0))</f>
        <v>MAINTE</v>
      </c>
      <c r="B1879" s="9" t="str">
        <f>VLOOKUP(E1879,master1!$C$9:$E$24,3,0)</f>
        <v>Joaquin P</v>
      </c>
      <c r="C1879" s="8" t="str">
        <f>VLOOKUP(F1879,master2!$B$1:$C$24,2,0)</f>
        <v>SPARE PARTS</v>
      </c>
      <c r="D1879" s="83">
        <v>3</v>
      </c>
      <c r="E1879" s="74" t="s">
        <v>54</v>
      </c>
      <c r="F1879" s="85" t="s">
        <v>136</v>
      </c>
      <c r="G1879" s="106">
        <v>17.73</v>
      </c>
      <c r="H1879" s="84" t="s">
        <v>86</v>
      </c>
      <c r="I1879" s="83"/>
    </row>
    <row r="1880" spans="1:9" s="76" customFormat="1" ht="12" hidden="1" customHeight="1">
      <c r="A1880" s="8" t="str">
        <f>INDEX(master1!$A$10:$A$24,MATCH('KSB1 - Postings'!E1880,master1!$C$10:$C$24,0))</f>
        <v>MAINTE</v>
      </c>
      <c r="B1880" s="9" t="str">
        <f>VLOOKUP(E1880,master1!$C$9:$E$24,3,0)</f>
        <v>Joaquin P</v>
      </c>
      <c r="C1880" s="8" t="str">
        <f>VLOOKUP(F1880,master2!$B$1:$C$24,2,0)</f>
        <v>SPARE PARTS</v>
      </c>
      <c r="D1880" s="83">
        <v>3</v>
      </c>
      <c r="E1880" s="74" t="s">
        <v>54</v>
      </c>
      <c r="F1880" s="85" t="s">
        <v>136</v>
      </c>
      <c r="G1880" s="106">
        <v>111.55</v>
      </c>
      <c r="H1880" s="84" t="s">
        <v>86</v>
      </c>
      <c r="I1880" s="83"/>
    </row>
    <row r="1881" spans="1:9" s="76" customFormat="1" ht="12" hidden="1" customHeight="1">
      <c r="A1881" s="8" t="str">
        <f>INDEX(master1!$A$10:$A$24,MATCH('KSB1 - Postings'!E1881,master1!$C$10:$C$24,0))</f>
        <v>MAINTE</v>
      </c>
      <c r="B1881" s="9" t="str">
        <f>VLOOKUP(E1881,master1!$C$9:$E$24,3,0)</f>
        <v>Joaquin P</v>
      </c>
      <c r="C1881" s="8" t="str">
        <f>VLOOKUP(F1881,master2!$B$1:$C$24,2,0)</f>
        <v>SPARE PARTS</v>
      </c>
      <c r="D1881" s="83">
        <v>3</v>
      </c>
      <c r="E1881" s="74" t="s">
        <v>56</v>
      </c>
      <c r="F1881" s="85" t="s">
        <v>136</v>
      </c>
      <c r="G1881" s="106">
        <v>33.75</v>
      </c>
      <c r="H1881" s="84" t="s">
        <v>86</v>
      </c>
      <c r="I1881" s="83"/>
    </row>
    <row r="1882" spans="1:9" s="76" customFormat="1" ht="12" hidden="1" customHeight="1">
      <c r="A1882" s="8" t="str">
        <f>INDEX(master1!$A$10:$A$24,MATCH('KSB1 - Postings'!E1882,master1!$C$10:$C$24,0))</f>
        <v>MAINTE</v>
      </c>
      <c r="B1882" s="9" t="str">
        <f>VLOOKUP(E1882,master1!$C$9:$E$24,3,0)</f>
        <v>Joaquin P</v>
      </c>
      <c r="C1882" s="8" t="str">
        <f>VLOOKUP(F1882,master2!$B$1:$C$24,2,0)</f>
        <v>SPARE PARTS</v>
      </c>
      <c r="D1882" s="83">
        <v>3</v>
      </c>
      <c r="E1882" s="74" t="s">
        <v>56</v>
      </c>
      <c r="F1882" s="85" t="s">
        <v>136</v>
      </c>
      <c r="G1882" s="106">
        <v>34.35</v>
      </c>
      <c r="H1882" s="84" t="s">
        <v>86</v>
      </c>
      <c r="I1882" s="83"/>
    </row>
    <row r="1883" spans="1:9" s="76" customFormat="1" ht="12" hidden="1" customHeight="1">
      <c r="A1883" s="8" t="str">
        <f>INDEX(master1!$A$10:$A$24,MATCH('KSB1 - Postings'!E1883,master1!$C$10:$C$24,0))</f>
        <v>MAINTE</v>
      </c>
      <c r="B1883" s="9" t="str">
        <f>VLOOKUP(E1883,master1!$C$9:$E$24,3,0)</f>
        <v>Joaquin P</v>
      </c>
      <c r="C1883" s="8" t="str">
        <f>VLOOKUP(F1883,master2!$B$1:$C$24,2,0)</f>
        <v>SPARE PARTS</v>
      </c>
      <c r="D1883" s="83">
        <v>3</v>
      </c>
      <c r="E1883" s="74" t="s">
        <v>56</v>
      </c>
      <c r="F1883" s="85" t="s">
        <v>136</v>
      </c>
      <c r="G1883" s="106">
        <v>141.5</v>
      </c>
      <c r="H1883" s="84" t="s">
        <v>86</v>
      </c>
      <c r="I1883" s="83"/>
    </row>
    <row r="1884" spans="1:9" s="76" customFormat="1" ht="12" hidden="1" customHeight="1">
      <c r="A1884" s="8" t="str">
        <f>INDEX(master1!$A$10:$A$24,MATCH('KSB1 - Postings'!E1884,master1!$C$10:$C$24,0))</f>
        <v>MAINTE</v>
      </c>
      <c r="B1884" s="9" t="str">
        <f>VLOOKUP(E1884,master1!$C$9:$E$24,3,0)</f>
        <v>Joaquin P</v>
      </c>
      <c r="C1884" s="8" t="str">
        <f>VLOOKUP(F1884,master2!$B$1:$C$24,2,0)</f>
        <v>SPARE PARTS</v>
      </c>
      <c r="D1884" s="83">
        <v>3</v>
      </c>
      <c r="E1884" s="74" t="s">
        <v>56</v>
      </c>
      <c r="F1884" s="85" t="s">
        <v>136</v>
      </c>
      <c r="G1884" s="106">
        <v>60.615000000000002</v>
      </c>
      <c r="H1884" s="84" t="s">
        <v>86</v>
      </c>
      <c r="I1884" s="83"/>
    </row>
    <row r="1885" spans="1:9" s="76" customFormat="1" ht="12" hidden="1" customHeight="1">
      <c r="A1885" s="8" t="str">
        <f>INDEX(master1!$A$10:$A$24,MATCH('KSB1 - Postings'!E1885,master1!$C$10:$C$24,0))</f>
        <v>MAINTE</v>
      </c>
      <c r="B1885" s="9" t="str">
        <f>VLOOKUP(E1885,master1!$C$9:$E$24,3,0)</f>
        <v>Joaquin P</v>
      </c>
      <c r="C1885" s="8" t="str">
        <f>VLOOKUP(F1885,master2!$B$1:$C$24,2,0)</f>
        <v>SPARE PARTS</v>
      </c>
      <c r="D1885" s="83">
        <v>3</v>
      </c>
      <c r="E1885" s="74" t="s">
        <v>56</v>
      </c>
      <c r="F1885" s="85" t="s">
        <v>136</v>
      </c>
      <c r="G1885" s="106">
        <v>134.065</v>
      </c>
      <c r="H1885" s="84" t="s">
        <v>86</v>
      </c>
      <c r="I1885" s="83"/>
    </row>
    <row r="1886" spans="1:9" s="76" customFormat="1" ht="12" hidden="1" customHeight="1">
      <c r="A1886" s="8" t="str">
        <f>INDEX(master1!$A$10:$A$24,MATCH('KSB1 - Postings'!E1886,master1!$C$10:$C$24,0))</f>
        <v>MAINTE</v>
      </c>
      <c r="B1886" s="9" t="str">
        <f>VLOOKUP(E1886,master1!$C$9:$E$24,3,0)</f>
        <v>Joaquin P</v>
      </c>
      <c r="C1886" s="8" t="str">
        <f>VLOOKUP(F1886,master2!$B$1:$C$24,2,0)</f>
        <v>SPARE PARTS</v>
      </c>
      <c r="D1886" s="83">
        <v>3</v>
      </c>
      <c r="E1886" s="74" t="s">
        <v>56</v>
      </c>
      <c r="F1886" s="85" t="s">
        <v>136</v>
      </c>
      <c r="G1886" s="106">
        <v>308.28500000000003</v>
      </c>
      <c r="H1886" s="84" t="s">
        <v>86</v>
      </c>
      <c r="I1886" s="83"/>
    </row>
    <row r="1887" spans="1:9" s="76" customFormat="1" ht="12" hidden="1" customHeight="1">
      <c r="A1887" s="8" t="str">
        <f>INDEX(master1!$A$10:$A$24,MATCH('KSB1 - Postings'!E1887,master1!$C$10:$C$24,0))</f>
        <v>MAINTE</v>
      </c>
      <c r="B1887" s="9" t="str">
        <f>VLOOKUP(E1887,master1!$C$9:$E$24,3,0)</f>
        <v>Joaquin P</v>
      </c>
      <c r="C1887" s="8" t="str">
        <f>VLOOKUP(F1887,master2!$B$1:$C$24,2,0)</f>
        <v>SPARE PARTS</v>
      </c>
      <c r="D1887" s="83">
        <v>3</v>
      </c>
      <c r="E1887" s="74" t="s">
        <v>56</v>
      </c>
      <c r="F1887" s="85" t="s">
        <v>136</v>
      </c>
      <c r="G1887" s="106">
        <v>318.83</v>
      </c>
      <c r="H1887" s="84" t="s">
        <v>86</v>
      </c>
      <c r="I1887" s="83"/>
    </row>
    <row r="1888" spans="1:9" s="76" customFormat="1" ht="12" hidden="1" customHeight="1">
      <c r="A1888" s="8" t="str">
        <f>INDEX(master1!$A$10:$A$24,MATCH('KSB1 - Postings'!E1888,master1!$C$10:$C$24,0))</f>
        <v>PRODUCTION</v>
      </c>
      <c r="B1888" s="9" t="str">
        <f>VLOOKUP(E1888,master1!$C$9:$E$24,3,0)</f>
        <v>Morgan F</v>
      </c>
      <c r="C1888" s="8" t="str">
        <f>VLOOKUP(F1888,master2!$B$1:$C$24,2,0)</f>
        <v>STATIONERY</v>
      </c>
      <c r="D1888" s="83">
        <v>3</v>
      </c>
      <c r="E1888" s="74" t="s">
        <v>51</v>
      </c>
      <c r="F1888" s="85" t="s">
        <v>146</v>
      </c>
      <c r="G1888" s="106">
        <v>94.795000000000002</v>
      </c>
      <c r="H1888" s="84" t="s">
        <v>86</v>
      </c>
      <c r="I1888" s="83"/>
    </row>
    <row r="1889" spans="1:9" s="76" customFormat="1" ht="12" hidden="1" customHeight="1">
      <c r="A1889" s="8" t="str">
        <f>INDEX(master1!$A$10:$A$24,MATCH('KSB1 - Postings'!E1889,master1!$C$10:$C$24,0))</f>
        <v>PRODUCTION</v>
      </c>
      <c r="B1889" s="9" t="str">
        <f>VLOOKUP(E1889,master1!$C$9:$E$24,3,0)</f>
        <v>Morgan F</v>
      </c>
      <c r="C1889" s="8" t="str">
        <f>VLOOKUP(F1889,master2!$B$1:$C$24,2,0)</f>
        <v>STATIONERY</v>
      </c>
      <c r="D1889" s="83">
        <v>3</v>
      </c>
      <c r="E1889" s="74" t="s">
        <v>51</v>
      </c>
      <c r="F1889" s="85" t="s">
        <v>146</v>
      </c>
      <c r="G1889" s="106">
        <v>21.6</v>
      </c>
      <c r="H1889" s="84" t="s">
        <v>86</v>
      </c>
      <c r="I1889" s="83"/>
    </row>
    <row r="1890" spans="1:9" s="76" customFormat="1" ht="12" hidden="1" customHeight="1">
      <c r="A1890" s="8" t="str">
        <f>INDEX(master1!$A$10:$A$24,MATCH('KSB1 - Postings'!E1890,master1!$C$10:$C$24,0))</f>
        <v>PRODUCTION</v>
      </c>
      <c r="B1890" s="9" t="str">
        <f>VLOOKUP(E1890,master1!$C$9:$E$24,3,0)</f>
        <v>Morgan F</v>
      </c>
      <c r="C1890" s="8" t="str">
        <f>VLOOKUP(F1890,master2!$B$1:$C$24,2,0)</f>
        <v>STATIONERY</v>
      </c>
      <c r="D1890" s="83">
        <v>3</v>
      </c>
      <c r="E1890" s="74" t="s">
        <v>51</v>
      </c>
      <c r="F1890" s="85" t="s">
        <v>146</v>
      </c>
      <c r="G1890" s="106">
        <v>122.5</v>
      </c>
      <c r="H1890" s="84" t="s">
        <v>86</v>
      </c>
      <c r="I1890" s="83"/>
    </row>
    <row r="1891" spans="1:9" s="76" customFormat="1" ht="12" hidden="1" customHeight="1">
      <c r="A1891" s="8" t="str">
        <f>INDEX(master1!$A$10:$A$24,MATCH('KSB1 - Postings'!E1891,master1!$C$10:$C$24,0))</f>
        <v>PRODUCTION</v>
      </c>
      <c r="B1891" s="9" t="str">
        <f>VLOOKUP(E1891,master1!$C$9:$E$24,3,0)</f>
        <v>Morgan F</v>
      </c>
      <c r="C1891" s="8" t="str">
        <f>VLOOKUP(F1891,master2!$B$1:$C$24,2,0)</f>
        <v>STATIONERY</v>
      </c>
      <c r="D1891" s="83">
        <v>3</v>
      </c>
      <c r="E1891" s="74" t="s">
        <v>51</v>
      </c>
      <c r="F1891" s="85" t="s">
        <v>146</v>
      </c>
      <c r="G1891" s="106">
        <v>52.5</v>
      </c>
      <c r="H1891" s="84" t="s">
        <v>86</v>
      </c>
      <c r="I1891" s="83"/>
    </row>
    <row r="1892" spans="1:9" s="76" customFormat="1" ht="12" hidden="1" customHeight="1">
      <c r="A1892" s="8" t="str">
        <f>INDEX(master1!$A$10:$A$24,MATCH('KSB1 - Postings'!E1892,master1!$C$10:$C$24,0))</f>
        <v>PRODUCTION</v>
      </c>
      <c r="B1892" s="9" t="str">
        <f>VLOOKUP(E1892,master1!$C$9:$E$24,3,0)</f>
        <v>Morgan F</v>
      </c>
      <c r="C1892" s="8" t="str">
        <f>VLOOKUP(F1892,master2!$B$1:$C$24,2,0)</f>
        <v>STATIONERY</v>
      </c>
      <c r="D1892" s="83">
        <v>3</v>
      </c>
      <c r="E1892" s="74" t="s">
        <v>51</v>
      </c>
      <c r="F1892" s="85" t="s">
        <v>146</v>
      </c>
      <c r="G1892" s="106">
        <v>36.15</v>
      </c>
      <c r="H1892" s="84" t="s">
        <v>86</v>
      </c>
      <c r="I1892" s="83"/>
    </row>
    <row r="1893" spans="1:9" s="76" customFormat="1" ht="12" hidden="1" customHeight="1">
      <c r="A1893" s="8" t="str">
        <f>INDEX(master1!$A$10:$A$24,MATCH('KSB1 - Postings'!E1893,master1!$C$10:$C$24,0))</f>
        <v>PRODUCTION</v>
      </c>
      <c r="B1893" s="9" t="str">
        <f>VLOOKUP(E1893,master1!$C$9:$E$24,3,0)</f>
        <v>Morgan F</v>
      </c>
      <c r="C1893" s="8" t="str">
        <f>VLOOKUP(F1893,master2!$B$1:$C$24,2,0)</f>
        <v>STATIONERY</v>
      </c>
      <c r="D1893" s="83">
        <v>3</v>
      </c>
      <c r="E1893" s="74" t="s">
        <v>51</v>
      </c>
      <c r="F1893" s="85" t="s">
        <v>146</v>
      </c>
      <c r="G1893" s="106">
        <v>36.15</v>
      </c>
      <c r="H1893" s="84" t="s">
        <v>86</v>
      </c>
      <c r="I1893" s="83"/>
    </row>
    <row r="1894" spans="1:9" s="76" customFormat="1" ht="12" hidden="1" customHeight="1">
      <c r="A1894" s="8" t="str">
        <f>INDEX(master1!$A$10:$A$24,MATCH('KSB1 - Postings'!E1894,master1!$C$10:$C$24,0))</f>
        <v>MAINTE</v>
      </c>
      <c r="B1894" s="9" t="str">
        <f>VLOOKUP(E1894,master1!$C$9:$E$24,3,0)</f>
        <v>Joaquin P</v>
      </c>
      <c r="C1894" s="8" t="str">
        <f>VLOOKUP(F1894,master2!$B$1:$C$24,2,0)</f>
        <v>SPARE PARTS</v>
      </c>
      <c r="D1894" s="83">
        <v>3</v>
      </c>
      <c r="E1894" s="74" t="s">
        <v>54</v>
      </c>
      <c r="F1894" s="85" t="s">
        <v>136</v>
      </c>
      <c r="G1894" s="106">
        <v>392.08</v>
      </c>
      <c r="H1894" s="84" t="s">
        <v>86</v>
      </c>
      <c r="I1894" s="83"/>
    </row>
    <row r="1895" spans="1:9" s="76" customFormat="1" ht="12" hidden="1" customHeight="1">
      <c r="A1895" s="8" t="str">
        <f>INDEX(master1!$A$10:$A$24,MATCH('KSB1 - Postings'!E1895,master1!$C$10:$C$24,0))</f>
        <v>MAINTE</v>
      </c>
      <c r="B1895" s="9" t="str">
        <f>VLOOKUP(E1895,master1!$C$9:$E$24,3,0)</f>
        <v>Joaquin P</v>
      </c>
      <c r="C1895" s="8" t="str">
        <f>VLOOKUP(F1895,master2!$B$1:$C$24,2,0)</f>
        <v>SPARE PARTS</v>
      </c>
      <c r="D1895" s="83">
        <v>3</v>
      </c>
      <c r="E1895" s="74" t="s">
        <v>54</v>
      </c>
      <c r="F1895" s="85" t="s">
        <v>136</v>
      </c>
      <c r="G1895" s="106">
        <v>64.704999999999998</v>
      </c>
      <c r="H1895" s="84" t="s">
        <v>86</v>
      </c>
      <c r="I1895" s="83"/>
    </row>
    <row r="1896" spans="1:9" s="76" customFormat="1" ht="12" hidden="1" customHeight="1">
      <c r="A1896" s="8" t="str">
        <f>INDEX(master1!$A$10:$A$24,MATCH('KSB1 - Postings'!E1896,master1!$C$10:$C$24,0))</f>
        <v>MAINTE</v>
      </c>
      <c r="B1896" s="9" t="str">
        <f>VLOOKUP(E1896,master1!$C$9:$E$24,3,0)</f>
        <v>Joaquin P</v>
      </c>
      <c r="C1896" s="8" t="str">
        <f>VLOOKUP(F1896,master2!$B$1:$C$24,2,0)</f>
        <v>SPARE PARTS</v>
      </c>
      <c r="D1896" s="83">
        <v>3</v>
      </c>
      <c r="E1896" s="74" t="s">
        <v>55</v>
      </c>
      <c r="F1896" s="85" t="s">
        <v>136</v>
      </c>
      <c r="G1896" s="106">
        <v>3437.62</v>
      </c>
      <c r="H1896" s="84" t="s">
        <v>86</v>
      </c>
      <c r="I1896" s="83"/>
    </row>
    <row r="1897" spans="1:9" s="76" customFormat="1" ht="12" hidden="1" customHeight="1">
      <c r="A1897" s="8" t="str">
        <f>INDEX(master1!$A$10:$A$24,MATCH('KSB1 - Postings'!E1897,master1!$C$10:$C$24,0))</f>
        <v>MAINTE</v>
      </c>
      <c r="B1897" s="9" t="str">
        <f>VLOOKUP(E1897,master1!$C$9:$E$24,3,0)</f>
        <v>Joaquin P</v>
      </c>
      <c r="C1897" s="8" t="str">
        <f>VLOOKUP(F1897,master2!$B$1:$C$24,2,0)</f>
        <v>SPARE PARTS</v>
      </c>
      <c r="D1897" s="83">
        <v>3</v>
      </c>
      <c r="E1897" s="74" t="s">
        <v>55</v>
      </c>
      <c r="F1897" s="85" t="s">
        <v>136</v>
      </c>
      <c r="G1897" s="106">
        <v>86.78</v>
      </c>
      <c r="H1897" s="84" t="s">
        <v>86</v>
      </c>
      <c r="I1897" s="83"/>
    </row>
    <row r="1898" spans="1:9" s="76" customFormat="1" ht="12" hidden="1" customHeight="1">
      <c r="A1898" s="8" t="str">
        <f>INDEX(master1!$A$10:$A$24,MATCH('KSB1 - Postings'!E1898,master1!$C$10:$C$24,0))</f>
        <v>MAINTE</v>
      </c>
      <c r="B1898" s="9" t="str">
        <f>VLOOKUP(E1898,master1!$C$9:$E$24,3,0)</f>
        <v>Joaquin P</v>
      </c>
      <c r="C1898" s="8" t="str">
        <f>VLOOKUP(F1898,master2!$B$1:$C$24,2,0)</f>
        <v>SPARE PARTS</v>
      </c>
      <c r="D1898" s="83">
        <v>3</v>
      </c>
      <c r="E1898" s="74" t="s">
        <v>55</v>
      </c>
      <c r="F1898" s="85" t="s">
        <v>136</v>
      </c>
      <c r="G1898" s="106">
        <v>506.58499999999998</v>
      </c>
      <c r="H1898" s="84" t="s">
        <v>86</v>
      </c>
      <c r="I1898" s="83"/>
    </row>
    <row r="1899" spans="1:9" s="76" customFormat="1" ht="12" hidden="1" customHeight="1">
      <c r="A1899" s="8" t="str">
        <f>INDEX(master1!$A$10:$A$24,MATCH('KSB1 - Postings'!E1899,master1!$C$10:$C$24,0))</f>
        <v>MAINTE</v>
      </c>
      <c r="B1899" s="9" t="str">
        <f>VLOOKUP(E1899,master1!$C$9:$E$24,3,0)</f>
        <v>Joaquin P</v>
      </c>
      <c r="C1899" s="8" t="str">
        <f>VLOOKUP(F1899,master2!$B$1:$C$24,2,0)</f>
        <v>SPARE PARTS</v>
      </c>
      <c r="D1899" s="83">
        <v>3</v>
      </c>
      <c r="E1899" s="74" t="s">
        <v>55</v>
      </c>
      <c r="F1899" s="85" t="s">
        <v>136</v>
      </c>
      <c r="G1899" s="106">
        <v>147.55000000000001</v>
      </c>
      <c r="H1899" s="84" t="s">
        <v>86</v>
      </c>
      <c r="I1899" s="83"/>
    </row>
    <row r="1900" spans="1:9" s="76" customFormat="1" ht="12" hidden="1" customHeight="1">
      <c r="A1900" s="8" t="str">
        <f>INDEX(master1!$A$10:$A$24,MATCH('KSB1 - Postings'!E1900,master1!$C$10:$C$24,0))</f>
        <v>MAINTE</v>
      </c>
      <c r="B1900" s="9" t="str">
        <f>VLOOKUP(E1900,master1!$C$9:$E$24,3,0)</f>
        <v>Joaquin P</v>
      </c>
      <c r="C1900" s="8" t="str">
        <f>VLOOKUP(F1900,master2!$B$1:$C$24,2,0)</f>
        <v>SPARE PARTS</v>
      </c>
      <c r="D1900" s="83">
        <v>3</v>
      </c>
      <c r="E1900" s="74" t="s">
        <v>55</v>
      </c>
      <c r="F1900" s="85" t="s">
        <v>136</v>
      </c>
      <c r="G1900" s="106">
        <v>211</v>
      </c>
      <c r="H1900" s="84" t="s">
        <v>86</v>
      </c>
      <c r="I1900" s="83"/>
    </row>
    <row r="1901" spans="1:9" s="76" customFormat="1" ht="12" hidden="1" customHeight="1">
      <c r="A1901" s="8" t="str">
        <f>INDEX(master1!$A$10:$A$24,MATCH('KSB1 - Postings'!E1901,master1!$C$10:$C$24,0))</f>
        <v>HR</v>
      </c>
      <c r="B1901" s="9" t="str">
        <f>VLOOKUP(E1901,master1!$C$9:$E$24,3,0)</f>
        <v>Paula E</v>
      </c>
      <c r="C1901" s="8" t="str">
        <f>VLOOKUP(F1901,master2!$B$1:$C$24,2,0)</f>
        <v>RENT EXPENSES</v>
      </c>
      <c r="D1901" s="83">
        <v>3</v>
      </c>
      <c r="E1901" s="74" t="s">
        <v>74</v>
      </c>
      <c r="F1901" s="85" t="s">
        <v>142</v>
      </c>
      <c r="G1901" s="106">
        <v>3588</v>
      </c>
      <c r="H1901" s="84" t="s">
        <v>86</v>
      </c>
      <c r="I1901" s="83"/>
    </row>
    <row r="1902" spans="1:9" s="76" customFormat="1" ht="12" hidden="1" customHeight="1">
      <c r="A1902" s="8" t="str">
        <f>INDEX(master1!$A$10:$A$24,MATCH('KSB1 - Postings'!E1902,master1!$C$10:$C$24,0))</f>
        <v>HR</v>
      </c>
      <c r="B1902" s="9" t="str">
        <f>VLOOKUP(E1902,master1!$C$9:$E$24,3,0)</f>
        <v>Paula E</v>
      </c>
      <c r="C1902" s="8" t="str">
        <f>VLOOKUP(F1902,master2!$B$1:$C$24,2,0)</f>
        <v>RENT EXPENSES</v>
      </c>
      <c r="D1902" s="83">
        <v>3</v>
      </c>
      <c r="E1902" s="74" t="s">
        <v>74</v>
      </c>
      <c r="F1902" s="85" t="s">
        <v>142</v>
      </c>
      <c r="G1902" s="106">
        <v>1250</v>
      </c>
      <c r="H1902" s="84" t="s">
        <v>86</v>
      </c>
      <c r="I1902" s="83"/>
    </row>
    <row r="1903" spans="1:9" s="76" customFormat="1" ht="12" hidden="1" customHeight="1">
      <c r="A1903" s="8" t="str">
        <f>INDEX(master1!$A$10:$A$24,MATCH('KSB1 - Postings'!E1903,master1!$C$10:$C$24,0))</f>
        <v>HR</v>
      </c>
      <c r="B1903" s="9" t="str">
        <f>VLOOKUP(E1903,master1!$C$9:$E$24,3,0)</f>
        <v>Paula E</v>
      </c>
      <c r="C1903" s="8" t="str">
        <f>VLOOKUP(F1903,master2!$B$1:$C$24,2,0)</f>
        <v>RENT EXPENSES</v>
      </c>
      <c r="D1903" s="83">
        <v>3</v>
      </c>
      <c r="E1903" s="74" t="s">
        <v>74</v>
      </c>
      <c r="F1903" s="85" t="s">
        <v>142</v>
      </c>
      <c r="G1903" s="106">
        <v>350</v>
      </c>
      <c r="H1903" s="84" t="s">
        <v>86</v>
      </c>
      <c r="I1903" s="83"/>
    </row>
    <row r="1904" spans="1:9" s="76" customFormat="1" ht="12" hidden="1" customHeight="1">
      <c r="A1904" s="8" t="str">
        <f>INDEX(master1!$A$10:$A$24,MATCH('KSB1 - Postings'!E1904,master1!$C$10:$C$24,0))</f>
        <v>HR</v>
      </c>
      <c r="B1904" s="9" t="str">
        <f>VLOOKUP(E1904,master1!$C$9:$E$24,3,0)</f>
        <v>Paula E</v>
      </c>
      <c r="C1904" s="8" t="str">
        <f>VLOOKUP(F1904,master2!$B$1:$C$24,2,0)</f>
        <v>RENT EXPENSES</v>
      </c>
      <c r="D1904" s="83">
        <v>3</v>
      </c>
      <c r="E1904" s="74" t="s">
        <v>74</v>
      </c>
      <c r="F1904" s="85" t="s">
        <v>142</v>
      </c>
      <c r="G1904" s="106">
        <v>1645</v>
      </c>
      <c r="H1904" s="84" t="s">
        <v>86</v>
      </c>
      <c r="I1904" s="83"/>
    </row>
    <row r="1905" spans="1:9" s="76" customFormat="1" ht="12" hidden="1" customHeight="1">
      <c r="A1905" s="8" t="str">
        <f>INDEX(master1!$A$10:$A$24,MATCH('KSB1 - Postings'!E1905,master1!$C$10:$C$24,0))</f>
        <v>HR</v>
      </c>
      <c r="B1905" s="9" t="str">
        <f>VLOOKUP(E1905,master1!$C$9:$E$24,3,0)</f>
        <v>Paula E</v>
      </c>
      <c r="C1905" s="8" t="str">
        <f>VLOOKUP(F1905,master2!$B$1:$C$24,2,0)</f>
        <v>RENT EXPENSES</v>
      </c>
      <c r="D1905" s="83">
        <v>3</v>
      </c>
      <c r="E1905" s="74" t="s">
        <v>74</v>
      </c>
      <c r="F1905" s="85" t="s">
        <v>142</v>
      </c>
      <c r="G1905" s="106">
        <v>2250</v>
      </c>
      <c r="H1905" s="84" t="s">
        <v>86</v>
      </c>
      <c r="I1905" s="83"/>
    </row>
    <row r="1906" spans="1:9" s="76" customFormat="1" ht="12" hidden="1" customHeight="1">
      <c r="A1906" s="8" t="str">
        <f>INDEX(master1!$A$10:$A$24,MATCH('KSB1 - Postings'!E1906,master1!$C$10:$C$24,0))</f>
        <v>HR</v>
      </c>
      <c r="B1906" s="9" t="str">
        <f>VLOOKUP(E1906,master1!$C$9:$E$24,3,0)</f>
        <v>Paula E</v>
      </c>
      <c r="C1906" s="8" t="str">
        <f>VLOOKUP(F1906,master2!$B$1:$C$24,2,0)</f>
        <v>COMMUNICATIONS</v>
      </c>
      <c r="D1906" s="83">
        <v>3</v>
      </c>
      <c r="E1906" s="74" t="s">
        <v>74</v>
      </c>
      <c r="F1906" s="85" t="s">
        <v>129</v>
      </c>
      <c r="G1906" s="106">
        <v>712.9</v>
      </c>
      <c r="H1906" s="84" t="s">
        <v>86</v>
      </c>
      <c r="I1906" s="83"/>
    </row>
    <row r="1907" spans="1:9" s="76" customFormat="1" ht="12" hidden="1" customHeight="1">
      <c r="A1907" s="8" t="str">
        <f>INDEX(master1!$A$10:$A$24,MATCH('KSB1 - Postings'!E1907,master1!$C$10:$C$24,0))</f>
        <v>HR</v>
      </c>
      <c r="B1907" s="9" t="str">
        <f>VLOOKUP(E1907,master1!$C$9:$E$24,3,0)</f>
        <v>Paula E</v>
      </c>
      <c r="C1907" s="8" t="str">
        <f>VLOOKUP(F1907,master2!$B$1:$C$24,2,0)</f>
        <v>COMMUNICATIONS</v>
      </c>
      <c r="D1907" s="83">
        <v>3</v>
      </c>
      <c r="E1907" s="74" t="s">
        <v>74</v>
      </c>
      <c r="F1907" s="85" t="s">
        <v>129</v>
      </c>
      <c r="G1907" s="106">
        <v>55</v>
      </c>
      <c r="H1907" s="84" t="s">
        <v>86</v>
      </c>
      <c r="I1907" s="83"/>
    </row>
    <row r="1908" spans="1:9" s="76" customFormat="1" ht="12" hidden="1" customHeight="1">
      <c r="A1908" s="8" t="str">
        <f>INDEX(master1!$A$10:$A$24,MATCH('KSB1 - Postings'!E1908,master1!$C$10:$C$24,0))</f>
        <v>HR</v>
      </c>
      <c r="B1908" s="9" t="str">
        <f>VLOOKUP(E1908,master1!$C$9:$E$24,3,0)</f>
        <v>Paula E</v>
      </c>
      <c r="C1908" s="8" t="str">
        <f>VLOOKUP(F1908,master2!$B$1:$C$24,2,0)</f>
        <v>STATIONERY</v>
      </c>
      <c r="D1908" s="83">
        <v>3</v>
      </c>
      <c r="E1908" s="74" t="s">
        <v>74</v>
      </c>
      <c r="F1908" s="85" t="s">
        <v>146</v>
      </c>
      <c r="G1908" s="106">
        <v>44.7</v>
      </c>
      <c r="H1908" s="84" t="s">
        <v>86</v>
      </c>
      <c r="I1908" s="83"/>
    </row>
    <row r="1909" spans="1:9" s="76" customFormat="1" ht="12" hidden="1" customHeight="1">
      <c r="A1909" s="8" t="str">
        <f>INDEX(master1!$A$10:$A$24,MATCH('KSB1 - Postings'!E1909,master1!$C$10:$C$24,0))</f>
        <v>HR</v>
      </c>
      <c r="B1909" s="9" t="str">
        <f>VLOOKUP(E1909,master1!$C$9:$E$24,3,0)</f>
        <v>Paula E</v>
      </c>
      <c r="C1909" s="8" t="str">
        <f>VLOOKUP(F1909,master2!$B$1:$C$24,2,0)</f>
        <v>OTHER EXTERNAL SERVICES</v>
      </c>
      <c r="D1909" s="83">
        <v>3</v>
      </c>
      <c r="E1909" s="74" t="s">
        <v>74</v>
      </c>
      <c r="F1909" s="85" t="s">
        <v>138</v>
      </c>
      <c r="G1909" s="106">
        <v>1000</v>
      </c>
      <c r="H1909" s="84" t="s">
        <v>86</v>
      </c>
      <c r="I1909" s="83"/>
    </row>
    <row r="1910" spans="1:9" s="76" customFormat="1" ht="12" hidden="1" customHeight="1">
      <c r="A1910" s="8" t="str">
        <f>INDEX(master1!$A$10:$A$24,MATCH('KSB1 - Postings'!E1910,master1!$C$10:$C$24,0))</f>
        <v>HR</v>
      </c>
      <c r="B1910" s="9" t="str">
        <f>VLOOKUP(E1910,master1!$C$9:$E$24,3,0)</f>
        <v>Paula E</v>
      </c>
      <c r="C1910" s="8" t="str">
        <f>VLOOKUP(F1910,master2!$B$1:$C$24,2,0)</f>
        <v>OTHER EXTERNAL SERVICES</v>
      </c>
      <c r="D1910" s="83">
        <v>3</v>
      </c>
      <c r="E1910" s="74" t="s">
        <v>74</v>
      </c>
      <c r="F1910" s="85" t="s">
        <v>150</v>
      </c>
      <c r="G1910" s="106">
        <v>1500</v>
      </c>
      <c r="H1910" s="84" t="s">
        <v>86</v>
      </c>
      <c r="I1910" s="83"/>
    </row>
    <row r="1911" spans="1:9" s="76" customFormat="1" ht="12" hidden="1" customHeight="1">
      <c r="A1911" s="8" t="str">
        <f>INDEX(master1!$A$10:$A$24,MATCH('KSB1 - Postings'!E1911,master1!$C$10:$C$24,0))</f>
        <v>HR</v>
      </c>
      <c r="B1911" s="9" t="str">
        <f>VLOOKUP(E1911,master1!$C$9:$E$24,3,0)</f>
        <v>Paula E</v>
      </c>
      <c r="C1911" s="8" t="str">
        <f>VLOOKUP(F1911,master2!$B$1:$C$24,2,0)</f>
        <v>PROTECTION EQUIPMENT</v>
      </c>
      <c r="D1911" s="83">
        <v>3</v>
      </c>
      <c r="E1911" s="74" t="s">
        <v>74</v>
      </c>
      <c r="F1911" s="85" t="s">
        <v>135</v>
      </c>
      <c r="G1911" s="106">
        <v>1506.6</v>
      </c>
      <c r="H1911" s="84" t="s">
        <v>86</v>
      </c>
      <c r="I1911" s="83"/>
    </row>
    <row r="1912" spans="1:9" s="76" customFormat="1" ht="12" hidden="1" customHeight="1">
      <c r="A1912" s="8" t="str">
        <f>INDEX(master1!$A$10:$A$24,MATCH('KSB1 - Postings'!E1912,master1!$C$10:$C$24,0))</f>
        <v>HR</v>
      </c>
      <c r="B1912" s="9" t="str">
        <f>VLOOKUP(E1912,master1!$C$9:$E$24,3,0)</f>
        <v>Paula E</v>
      </c>
      <c r="C1912" s="8" t="str">
        <f>VLOOKUP(F1912,master2!$B$1:$C$24,2,0)</f>
        <v>PROTECTION EQUIPMENT</v>
      </c>
      <c r="D1912" s="83">
        <v>3</v>
      </c>
      <c r="E1912" s="74" t="s">
        <v>74</v>
      </c>
      <c r="F1912" s="85" t="s">
        <v>135</v>
      </c>
      <c r="G1912" s="106">
        <v>1222</v>
      </c>
      <c r="H1912" s="84" t="s">
        <v>86</v>
      </c>
      <c r="I1912" s="83"/>
    </row>
    <row r="1913" spans="1:9" s="76" customFormat="1" ht="12" hidden="1" customHeight="1">
      <c r="A1913" s="8" t="str">
        <f>INDEX(master1!$A$10:$A$24,MATCH('KSB1 - Postings'!E1913,master1!$C$10:$C$24,0))</f>
        <v>QUALITY</v>
      </c>
      <c r="B1913" s="9" t="str">
        <f>VLOOKUP(E1913,master1!$C$9:$E$24,3,0)</f>
        <v>Jennifer A</v>
      </c>
      <c r="C1913" s="8" t="str">
        <f>VLOOKUP(F1913,master2!$B$1:$C$24,2,0)</f>
        <v>SPARE PARTS</v>
      </c>
      <c r="D1913" s="83">
        <v>3</v>
      </c>
      <c r="E1913" s="74" t="s">
        <v>73</v>
      </c>
      <c r="F1913" s="85" t="s">
        <v>136</v>
      </c>
      <c r="G1913" s="106">
        <v>545.30499999999995</v>
      </c>
      <c r="H1913" s="84" t="s">
        <v>86</v>
      </c>
      <c r="I1913" s="83"/>
    </row>
    <row r="1914" spans="1:9" s="76" customFormat="1" ht="12" hidden="1" customHeight="1">
      <c r="A1914" s="8" t="str">
        <f>INDEX(master1!$A$10:$A$24,MATCH('KSB1 - Postings'!E1914,master1!$C$10:$C$24,0))</f>
        <v>QUALITY</v>
      </c>
      <c r="B1914" s="9" t="str">
        <f>VLOOKUP(E1914,master1!$C$9:$E$24,3,0)</f>
        <v>Jennifer A</v>
      </c>
      <c r="C1914" s="8" t="str">
        <f>VLOOKUP(F1914,master2!$B$1:$C$24,2,0)</f>
        <v>SPARE PARTS</v>
      </c>
      <c r="D1914" s="83">
        <v>3</v>
      </c>
      <c r="E1914" s="74" t="s">
        <v>73</v>
      </c>
      <c r="F1914" s="85" t="s">
        <v>136</v>
      </c>
      <c r="G1914" s="106">
        <v>103.33499999999999</v>
      </c>
      <c r="H1914" s="84" t="s">
        <v>86</v>
      </c>
      <c r="I1914" s="83"/>
    </row>
    <row r="1915" spans="1:9" s="76" customFormat="1" ht="12" hidden="1" customHeight="1">
      <c r="A1915" s="8" t="str">
        <f>INDEX(master1!$A$10:$A$24,MATCH('KSB1 - Postings'!E1915,master1!$C$10:$C$24,0))</f>
        <v>QUALITY</v>
      </c>
      <c r="B1915" s="9" t="str">
        <f>VLOOKUP(E1915,master1!$C$9:$E$24,3,0)</f>
        <v>Jennifer A</v>
      </c>
      <c r="C1915" s="8" t="str">
        <f>VLOOKUP(F1915,master2!$B$1:$C$24,2,0)</f>
        <v>OTHER EXTERNAL SERVICES</v>
      </c>
      <c r="D1915" s="83">
        <v>3</v>
      </c>
      <c r="E1915" s="74" t="s">
        <v>73</v>
      </c>
      <c r="F1915" s="85" t="s">
        <v>138</v>
      </c>
      <c r="G1915" s="106">
        <v>410</v>
      </c>
      <c r="H1915" s="84" t="s">
        <v>86</v>
      </c>
      <c r="I1915" s="83"/>
    </row>
    <row r="1916" spans="1:9" s="76" customFormat="1" ht="12" hidden="1" customHeight="1">
      <c r="A1916" s="8" t="str">
        <f>INDEX(master1!$A$10:$A$24,MATCH('KSB1 - Postings'!E1916,master1!$C$10:$C$24,0))</f>
        <v>QUALITY</v>
      </c>
      <c r="B1916" s="9" t="str">
        <f>VLOOKUP(E1916,master1!$C$9:$E$24,3,0)</f>
        <v>Jennifer A</v>
      </c>
      <c r="C1916" s="8" t="str">
        <f>VLOOKUP(F1916,master2!$B$1:$C$24,2,0)</f>
        <v>OTHER EXTERNAL SERVICES</v>
      </c>
      <c r="D1916" s="83">
        <v>3</v>
      </c>
      <c r="E1916" s="74" t="s">
        <v>73</v>
      </c>
      <c r="F1916" s="85" t="s">
        <v>138</v>
      </c>
      <c r="G1916" s="106">
        <v>296.5</v>
      </c>
      <c r="H1916" s="84" t="s">
        <v>86</v>
      </c>
      <c r="I1916" s="83"/>
    </row>
    <row r="1917" spans="1:9" s="76" customFormat="1" ht="12" hidden="1" customHeight="1">
      <c r="A1917" s="8" t="str">
        <f>INDEX(master1!$A$10:$A$24,MATCH('KSB1 - Postings'!E1917,master1!$C$10:$C$24,0))</f>
        <v>MAINTE</v>
      </c>
      <c r="B1917" s="9" t="str">
        <f>VLOOKUP(E1917,master1!$C$9:$E$24,3,0)</f>
        <v>Joaquin P</v>
      </c>
      <c r="C1917" s="8" t="str">
        <f>VLOOKUP(F1917,master2!$B$1:$C$24,2,0)</f>
        <v>OTHER EXTERNAL SERVICES</v>
      </c>
      <c r="D1917" s="83">
        <v>3</v>
      </c>
      <c r="E1917" s="74" t="s">
        <v>57</v>
      </c>
      <c r="F1917" s="85" t="s">
        <v>138</v>
      </c>
      <c r="G1917" s="106">
        <v>2646</v>
      </c>
      <c r="H1917" s="84" t="s">
        <v>86</v>
      </c>
      <c r="I1917" s="83"/>
    </row>
    <row r="1918" spans="1:9" s="76" customFormat="1" ht="12" hidden="1" customHeight="1">
      <c r="A1918" s="8" t="str">
        <f>INDEX(master1!$A$10:$A$24,MATCH('KSB1 - Postings'!E1918,master1!$C$10:$C$24,0))</f>
        <v>MAINTE</v>
      </c>
      <c r="B1918" s="9" t="str">
        <f>VLOOKUP(E1918,master1!$C$9:$E$24,3,0)</f>
        <v>Joaquin P</v>
      </c>
      <c r="C1918" s="8" t="str">
        <f>VLOOKUP(F1918,master2!$B$1:$C$24,2,0)</f>
        <v>SPARE PARTS</v>
      </c>
      <c r="D1918" s="83">
        <v>3</v>
      </c>
      <c r="E1918" s="74" t="s">
        <v>56</v>
      </c>
      <c r="F1918" s="85" t="s">
        <v>136</v>
      </c>
      <c r="G1918" s="106">
        <v>101.935</v>
      </c>
      <c r="H1918" s="84" t="s">
        <v>86</v>
      </c>
      <c r="I1918" s="83"/>
    </row>
    <row r="1919" spans="1:9" s="76" customFormat="1" ht="12" hidden="1" customHeight="1">
      <c r="A1919" s="8" t="str">
        <f>INDEX(master1!$A$10:$A$24,MATCH('KSB1 - Postings'!E1919,master1!$C$10:$C$24,0))</f>
        <v>MAINTE</v>
      </c>
      <c r="B1919" s="9" t="str">
        <f>VLOOKUP(E1919,master1!$C$9:$E$24,3,0)</f>
        <v>Joaquin P</v>
      </c>
      <c r="C1919" s="8" t="str">
        <f>VLOOKUP(F1919,master2!$B$1:$C$24,2,0)</f>
        <v>SPARE PARTS</v>
      </c>
      <c r="D1919" s="83">
        <v>3</v>
      </c>
      <c r="E1919" s="74" t="s">
        <v>56</v>
      </c>
      <c r="F1919" s="85" t="s">
        <v>136</v>
      </c>
      <c r="G1919" s="106">
        <v>11.45</v>
      </c>
      <c r="H1919" s="84" t="s">
        <v>86</v>
      </c>
      <c r="I1919" s="83"/>
    </row>
    <row r="1920" spans="1:9" s="76" customFormat="1" ht="12" hidden="1" customHeight="1">
      <c r="A1920" s="8" t="str">
        <f>INDEX(master1!$A$10:$A$24,MATCH('KSB1 - Postings'!E1920,master1!$C$10:$C$24,0))</f>
        <v>MAINTE</v>
      </c>
      <c r="B1920" s="9" t="str">
        <f>VLOOKUP(E1920,master1!$C$9:$E$24,3,0)</f>
        <v>Joaquin P</v>
      </c>
      <c r="C1920" s="8" t="str">
        <f>VLOOKUP(F1920,master2!$B$1:$C$24,2,0)</f>
        <v>SPARE PARTS</v>
      </c>
      <c r="D1920" s="83">
        <v>3</v>
      </c>
      <c r="E1920" s="74" t="s">
        <v>56</v>
      </c>
      <c r="F1920" s="85" t="s">
        <v>136</v>
      </c>
      <c r="G1920" s="106">
        <v>88.584999999999994</v>
      </c>
      <c r="H1920" s="84" t="s">
        <v>86</v>
      </c>
      <c r="I1920" s="83"/>
    </row>
    <row r="1921" spans="1:9" s="76" customFormat="1" ht="12" hidden="1" customHeight="1">
      <c r="A1921" s="8" t="str">
        <f>INDEX(master1!$A$10:$A$24,MATCH('KSB1 - Postings'!E1921,master1!$C$10:$C$24,0))</f>
        <v>MAINTE</v>
      </c>
      <c r="B1921" s="9" t="str">
        <f>VLOOKUP(E1921,master1!$C$9:$E$24,3,0)</f>
        <v>Joaquin P</v>
      </c>
      <c r="C1921" s="8" t="str">
        <f>VLOOKUP(F1921,master2!$B$1:$C$24,2,0)</f>
        <v>SPARE PARTS</v>
      </c>
      <c r="D1921" s="83">
        <v>3</v>
      </c>
      <c r="E1921" s="74" t="s">
        <v>56</v>
      </c>
      <c r="F1921" s="85" t="s">
        <v>136</v>
      </c>
      <c r="G1921" s="106">
        <v>94.98</v>
      </c>
      <c r="H1921" s="84" t="s">
        <v>86</v>
      </c>
      <c r="I1921" s="83"/>
    </row>
    <row r="1922" spans="1:9" s="76" customFormat="1" ht="12" hidden="1" customHeight="1">
      <c r="A1922" s="8" t="str">
        <f>INDEX(master1!$A$10:$A$24,MATCH('KSB1 - Postings'!E1922,master1!$C$10:$C$24,0))</f>
        <v>MAINTE</v>
      </c>
      <c r="B1922" s="9" t="str">
        <f>VLOOKUP(E1922,master1!$C$9:$E$24,3,0)</f>
        <v>Joaquin P</v>
      </c>
      <c r="C1922" s="8" t="str">
        <f>VLOOKUP(F1922,master2!$B$1:$C$24,2,0)</f>
        <v>SPARE PARTS</v>
      </c>
      <c r="D1922" s="83">
        <v>3</v>
      </c>
      <c r="E1922" s="74" t="s">
        <v>56</v>
      </c>
      <c r="F1922" s="85" t="s">
        <v>136</v>
      </c>
      <c r="G1922" s="106">
        <v>24.245000000000001</v>
      </c>
      <c r="H1922" s="84" t="s">
        <v>86</v>
      </c>
      <c r="I1922" s="83"/>
    </row>
    <row r="1923" spans="1:9" s="76" customFormat="1" ht="12" hidden="1" customHeight="1">
      <c r="A1923" s="8" t="str">
        <f>INDEX(master1!$A$10:$A$24,MATCH('KSB1 - Postings'!E1923,master1!$C$10:$C$24,0))</f>
        <v>MAINTE</v>
      </c>
      <c r="B1923" s="9" t="str">
        <f>VLOOKUP(E1923,master1!$C$9:$E$24,3,0)</f>
        <v>Joaquin P</v>
      </c>
      <c r="C1923" s="8" t="str">
        <f>VLOOKUP(F1923,master2!$B$1:$C$24,2,0)</f>
        <v>SPARE PARTS</v>
      </c>
      <c r="D1923" s="83">
        <v>3</v>
      </c>
      <c r="E1923" s="74" t="s">
        <v>56</v>
      </c>
      <c r="F1923" s="85" t="s">
        <v>136</v>
      </c>
      <c r="G1923" s="106">
        <v>18.95</v>
      </c>
      <c r="H1923" s="84" t="s">
        <v>86</v>
      </c>
      <c r="I1923" s="83"/>
    </row>
    <row r="1924" spans="1:9" s="76" customFormat="1" ht="12" hidden="1" customHeight="1">
      <c r="A1924" s="8" t="str">
        <f>INDEX(master1!$A$10:$A$24,MATCH('KSB1 - Postings'!E1924,master1!$C$10:$C$24,0))</f>
        <v>MAINTE</v>
      </c>
      <c r="B1924" s="9" t="str">
        <f>VLOOKUP(E1924,master1!$C$9:$E$24,3,0)</f>
        <v>Joaquin P</v>
      </c>
      <c r="C1924" s="8" t="str">
        <f>VLOOKUP(F1924,master2!$B$1:$C$24,2,0)</f>
        <v>SPARE PARTS</v>
      </c>
      <c r="D1924" s="83">
        <v>3</v>
      </c>
      <c r="E1924" s="74" t="s">
        <v>56</v>
      </c>
      <c r="F1924" s="85" t="s">
        <v>136</v>
      </c>
      <c r="G1924" s="106">
        <v>12.914999999999999</v>
      </c>
      <c r="H1924" s="84" t="s">
        <v>86</v>
      </c>
      <c r="I1924" s="83"/>
    </row>
    <row r="1925" spans="1:9" s="76" customFormat="1" ht="12" hidden="1" customHeight="1">
      <c r="A1925" s="8" t="str">
        <f>INDEX(master1!$A$10:$A$24,MATCH('KSB1 - Postings'!E1925,master1!$C$10:$C$24,0))</f>
        <v>MAINTE</v>
      </c>
      <c r="B1925" s="9" t="str">
        <f>VLOOKUP(E1925,master1!$C$9:$E$24,3,0)</f>
        <v>Joaquin P</v>
      </c>
      <c r="C1925" s="8" t="str">
        <f>VLOOKUP(F1925,master2!$B$1:$C$24,2,0)</f>
        <v>SPARE PARTS</v>
      </c>
      <c r="D1925" s="83">
        <v>3</v>
      </c>
      <c r="E1925" s="74" t="s">
        <v>56</v>
      </c>
      <c r="F1925" s="85" t="s">
        <v>136</v>
      </c>
      <c r="G1925" s="106">
        <v>9.5</v>
      </c>
      <c r="H1925" s="84" t="s">
        <v>86</v>
      </c>
      <c r="I1925" s="83"/>
    </row>
    <row r="1926" spans="1:9" s="76" customFormat="1" ht="12" hidden="1" customHeight="1">
      <c r="A1926" s="8" t="str">
        <f>INDEX(master1!$A$10:$A$24,MATCH('KSB1 - Postings'!E1926,master1!$C$10:$C$24,0))</f>
        <v>MAINTE</v>
      </c>
      <c r="B1926" s="9" t="str">
        <f>VLOOKUP(E1926,master1!$C$9:$E$24,3,0)</f>
        <v>Joaquin P</v>
      </c>
      <c r="C1926" s="8" t="str">
        <f>VLOOKUP(F1926,master2!$B$1:$C$24,2,0)</f>
        <v>SPARE PARTS</v>
      </c>
      <c r="D1926" s="83">
        <v>3</v>
      </c>
      <c r="E1926" s="74" t="s">
        <v>56</v>
      </c>
      <c r="F1926" s="85" t="s">
        <v>136</v>
      </c>
      <c r="G1926" s="106">
        <v>18.95</v>
      </c>
      <c r="H1926" s="84" t="s">
        <v>86</v>
      </c>
      <c r="I1926" s="83"/>
    </row>
    <row r="1927" spans="1:9" s="76" customFormat="1" ht="12" hidden="1" customHeight="1">
      <c r="A1927" s="8" t="str">
        <f>INDEX(master1!$A$10:$A$24,MATCH('KSB1 - Postings'!E1927,master1!$C$10:$C$24,0))</f>
        <v>MAINTE</v>
      </c>
      <c r="B1927" s="9" t="str">
        <f>VLOOKUP(E1927,master1!$C$9:$E$24,3,0)</f>
        <v>Joaquin P</v>
      </c>
      <c r="C1927" s="8" t="str">
        <f>VLOOKUP(F1927,master2!$B$1:$C$24,2,0)</f>
        <v>SPARE PARTS</v>
      </c>
      <c r="D1927" s="83">
        <v>3</v>
      </c>
      <c r="E1927" s="74" t="s">
        <v>56</v>
      </c>
      <c r="F1927" s="85" t="s">
        <v>136</v>
      </c>
      <c r="G1927" s="106">
        <v>690.11</v>
      </c>
      <c r="H1927" s="84" t="s">
        <v>86</v>
      </c>
      <c r="I1927" s="83"/>
    </row>
    <row r="1928" spans="1:9" s="76" customFormat="1" ht="12" hidden="1" customHeight="1">
      <c r="A1928" s="8" t="str">
        <f>INDEX(master1!$A$10:$A$24,MATCH('KSB1 - Postings'!E1928,master1!$C$10:$C$24,0))</f>
        <v>MAINTE</v>
      </c>
      <c r="B1928" s="9" t="str">
        <f>VLOOKUP(E1928,master1!$C$9:$E$24,3,0)</f>
        <v>Joaquin P</v>
      </c>
      <c r="C1928" s="8" t="str">
        <f>VLOOKUP(F1928,master2!$B$1:$C$24,2,0)</f>
        <v>SPARE PARTS</v>
      </c>
      <c r="D1928" s="83">
        <v>3</v>
      </c>
      <c r="E1928" s="74" t="s">
        <v>56</v>
      </c>
      <c r="F1928" s="85" t="s">
        <v>136</v>
      </c>
      <c r="G1928" s="106">
        <v>766.54499999999996</v>
      </c>
      <c r="H1928" s="84" t="s">
        <v>86</v>
      </c>
      <c r="I1928" s="83"/>
    </row>
    <row r="1929" spans="1:9" s="76" customFormat="1" ht="12" hidden="1" customHeight="1">
      <c r="A1929" s="8" t="str">
        <f>INDEX(master1!$A$10:$A$24,MATCH('KSB1 - Postings'!E1929,master1!$C$10:$C$24,0))</f>
        <v>MAINTE</v>
      </c>
      <c r="B1929" s="9" t="str">
        <f>VLOOKUP(E1929,master1!$C$9:$E$24,3,0)</f>
        <v>Joaquin P</v>
      </c>
      <c r="C1929" s="8" t="str">
        <f>VLOOKUP(F1929,master2!$B$1:$C$24,2,0)</f>
        <v>SPARE PARTS</v>
      </c>
      <c r="D1929" s="83">
        <v>3</v>
      </c>
      <c r="E1929" s="74" t="s">
        <v>56</v>
      </c>
      <c r="F1929" s="85" t="s">
        <v>136</v>
      </c>
      <c r="G1929" s="106">
        <v>36.365000000000002</v>
      </c>
      <c r="H1929" s="84" t="s">
        <v>86</v>
      </c>
      <c r="I1929" s="83"/>
    </row>
    <row r="1930" spans="1:9" s="76" customFormat="1" ht="12" hidden="1" customHeight="1">
      <c r="A1930" s="8" t="str">
        <f>INDEX(master1!$A$10:$A$24,MATCH('KSB1 - Postings'!E1930,master1!$C$10:$C$24,0))</f>
        <v>MAINTE</v>
      </c>
      <c r="B1930" s="9" t="str">
        <f>VLOOKUP(E1930,master1!$C$9:$E$24,3,0)</f>
        <v>Joaquin P</v>
      </c>
      <c r="C1930" s="8" t="str">
        <f>VLOOKUP(F1930,master2!$B$1:$C$24,2,0)</f>
        <v>SPARE PARTS</v>
      </c>
      <c r="D1930" s="83">
        <v>3</v>
      </c>
      <c r="E1930" s="74" t="s">
        <v>56</v>
      </c>
      <c r="F1930" s="85" t="s">
        <v>136</v>
      </c>
      <c r="G1930" s="106">
        <v>100.55</v>
      </c>
      <c r="H1930" s="84" t="s">
        <v>86</v>
      </c>
      <c r="I1930" s="83"/>
    </row>
    <row r="1931" spans="1:9" s="76" customFormat="1" ht="12" hidden="1" customHeight="1">
      <c r="A1931" s="8" t="str">
        <f>INDEX(master1!$A$10:$A$24,MATCH('KSB1 - Postings'!E1931,master1!$C$10:$C$24,0))</f>
        <v>MAINTE</v>
      </c>
      <c r="B1931" s="9" t="str">
        <f>VLOOKUP(E1931,master1!$C$9:$E$24,3,0)</f>
        <v>Joaquin P</v>
      </c>
      <c r="C1931" s="8" t="str">
        <f>VLOOKUP(F1931,master2!$B$1:$C$24,2,0)</f>
        <v>REP &amp; MAINTENANCE SERVICES</v>
      </c>
      <c r="D1931" s="83">
        <v>3</v>
      </c>
      <c r="E1931" s="74" t="s">
        <v>56</v>
      </c>
      <c r="F1931" s="85" t="s">
        <v>143</v>
      </c>
      <c r="G1931" s="106">
        <v>1763.21</v>
      </c>
      <c r="H1931" s="84" t="s">
        <v>86</v>
      </c>
      <c r="I1931" s="83"/>
    </row>
    <row r="1932" spans="1:9" s="76" customFormat="1" ht="12" hidden="1" customHeight="1">
      <c r="A1932" s="8" t="str">
        <f>INDEX(master1!$A$10:$A$24,MATCH('KSB1 - Postings'!E1932,master1!$C$10:$C$24,0))</f>
        <v>MAINTE</v>
      </c>
      <c r="B1932" s="9" t="str">
        <f>VLOOKUP(E1932,master1!$C$9:$E$24,3,0)</f>
        <v>Joaquin P</v>
      </c>
      <c r="C1932" s="8" t="str">
        <f>VLOOKUP(F1932,master2!$B$1:$C$24,2,0)</f>
        <v>REP &amp; MAINTENANCE SERVICES</v>
      </c>
      <c r="D1932" s="83">
        <v>3</v>
      </c>
      <c r="E1932" s="74" t="s">
        <v>56</v>
      </c>
      <c r="F1932" s="85" t="s">
        <v>143</v>
      </c>
      <c r="G1932" s="106">
        <v>794.81500000000005</v>
      </c>
      <c r="H1932" s="84" t="s">
        <v>86</v>
      </c>
      <c r="I1932" s="83"/>
    </row>
    <row r="1933" spans="1:9" s="76" customFormat="1" ht="12" hidden="1" customHeight="1">
      <c r="A1933" s="8" t="str">
        <f>INDEX(master1!$A$10:$A$24,MATCH('KSB1 - Postings'!E1933,master1!$C$10:$C$24,0))</f>
        <v>MAINTE</v>
      </c>
      <c r="B1933" s="9" t="str">
        <f>VLOOKUP(E1933,master1!$C$9:$E$24,3,0)</f>
        <v>Joaquin P</v>
      </c>
      <c r="C1933" s="8" t="str">
        <f>VLOOKUP(F1933,master2!$B$1:$C$24,2,0)</f>
        <v>SPARE PARTS</v>
      </c>
      <c r="D1933" s="83">
        <v>3</v>
      </c>
      <c r="E1933" s="74" t="s">
        <v>56</v>
      </c>
      <c r="F1933" s="85" t="s">
        <v>136</v>
      </c>
      <c r="G1933" s="106">
        <v>207.565</v>
      </c>
      <c r="H1933" s="84" t="s">
        <v>86</v>
      </c>
      <c r="I1933" s="83"/>
    </row>
    <row r="1934" spans="1:9" s="76" customFormat="1" ht="12" hidden="1" customHeight="1">
      <c r="A1934" s="8" t="str">
        <f>INDEX(master1!$A$10:$A$24,MATCH('KSB1 - Postings'!E1934,master1!$C$10:$C$24,0))</f>
        <v>MAINTE</v>
      </c>
      <c r="B1934" s="9" t="str">
        <f>VLOOKUP(E1934,master1!$C$9:$E$24,3,0)</f>
        <v>Joaquin P</v>
      </c>
      <c r="C1934" s="8" t="str">
        <f>VLOOKUP(F1934,master2!$B$1:$C$24,2,0)</f>
        <v>SPARE PARTS</v>
      </c>
      <c r="D1934" s="83">
        <v>3</v>
      </c>
      <c r="E1934" s="74" t="s">
        <v>56</v>
      </c>
      <c r="F1934" s="85" t="s">
        <v>136</v>
      </c>
      <c r="G1934" s="106">
        <v>159.5</v>
      </c>
      <c r="H1934" s="84" t="s">
        <v>86</v>
      </c>
      <c r="I1934" s="83"/>
    </row>
    <row r="1935" spans="1:9" s="76" customFormat="1" ht="12" hidden="1" customHeight="1">
      <c r="A1935" s="8" t="str">
        <f>INDEX(master1!$A$10:$A$24,MATCH('KSB1 - Postings'!E1935,master1!$C$10:$C$24,0))</f>
        <v>MAINTE</v>
      </c>
      <c r="B1935" s="9" t="str">
        <f>VLOOKUP(E1935,master1!$C$9:$E$24,3,0)</f>
        <v>Joaquin P</v>
      </c>
      <c r="C1935" s="8" t="str">
        <f>VLOOKUP(F1935,master2!$B$1:$C$24,2,0)</f>
        <v>UTILITIES</v>
      </c>
      <c r="D1935" s="83">
        <v>3</v>
      </c>
      <c r="E1935" s="74" t="s">
        <v>50</v>
      </c>
      <c r="F1935" s="85" t="s">
        <v>149</v>
      </c>
      <c r="G1935" s="106">
        <v>10833.495000000001</v>
      </c>
      <c r="H1935" s="84" t="s">
        <v>86</v>
      </c>
      <c r="I1935" s="83"/>
    </row>
    <row r="1936" spans="1:9" s="76" customFormat="1" ht="12" hidden="1" customHeight="1">
      <c r="A1936" s="8" t="str">
        <f>INDEX(master1!$A$10:$A$24,MATCH('KSB1 - Postings'!E1936,master1!$C$10:$C$24,0))</f>
        <v>MAINTE</v>
      </c>
      <c r="B1936" s="9" t="str">
        <f>VLOOKUP(E1936,master1!$C$9:$E$24,3,0)</f>
        <v>Joaquin P</v>
      </c>
      <c r="C1936" s="8" t="str">
        <f>VLOOKUP(F1936,master2!$B$1:$C$24,2,0)</f>
        <v>UTILITIES</v>
      </c>
      <c r="D1936" s="83">
        <v>3</v>
      </c>
      <c r="E1936" s="74" t="s">
        <v>50</v>
      </c>
      <c r="F1936" s="85" t="s">
        <v>149</v>
      </c>
      <c r="G1936" s="106">
        <v>35108.125</v>
      </c>
      <c r="H1936" s="84" t="s">
        <v>86</v>
      </c>
      <c r="I1936" s="83"/>
    </row>
    <row r="1937" spans="1:9" s="76" customFormat="1" ht="12" hidden="1" customHeight="1">
      <c r="A1937" s="8" t="str">
        <f>INDEX(master1!$A$10:$A$24,MATCH('KSB1 - Postings'!E1937,master1!$C$10:$C$24,0))</f>
        <v>MAINTE</v>
      </c>
      <c r="B1937" s="9" t="str">
        <f>VLOOKUP(E1937,master1!$C$9:$E$24,3,0)</f>
        <v>Joaquin P</v>
      </c>
      <c r="C1937" s="8" t="str">
        <f>VLOOKUP(F1937,master2!$B$1:$C$24,2,0)</f>
        <v>SPARE PARTS</v>
      </c>
      <c r="D1937" s="83">
        <v>3</v>
      </c>
      <c r="E1937" s="74" t="s">
        <v>54</v>
      </c>
      <c r="F1937" s="85" t="s">
        <v>136</v>
      </c>
      <c r="G1937" s="106">
        <v>196.04</v>
      </c>
      <c r="H1937" s="84" t="s">
        <v>86</v>
      </c>
      <c r="I1937" s="83"/>
    </row>
    <row r="1938" spans="1:9" s="76" customFormat="1" ht="12" hidden="1" customHeight="1">
      <c r="A1938" s="8" t="str">
        <f>INDEX(master1!$A$10:$A$24,MATCH('KSB1 - Postings'!E1938,master1!$C$10:$C$24,0))</f>
        <v>MAINTE</v>
      </c>
      <c r="B1938" s="9" t="str">
        <f>VLOOKUP(E1938,master1!$C$9:$E$24,3,0)</f>
        <v>Joaquin P</v>
      </c>
      <c r="C1938" s="8" t="str">
        <f>VLOOKUP(F1938,master2!$B$1:$C$24,2,0)</f>
        <v>SPARE PARTS</v>
      </c>
      <c r="D1938" s="83">
        <v>3</v>
      </c>
      <c r="E1938" s="74" t="s">
        <v>56</v>
      </c>
      <c r="F1938" s="85" t="s">
        <v>136</v>
      </c>
      <c r="G1938" s="106">
        <v>163</v>
      </c>
      <c r="H1938" s="84" t="s">
        <v>86</v>
      </c>
      <c r="I1938" s="83"/>
    </row>
    <row r="1939" spans="1:9" s="76" customFormat="1" ht="12" hidden="1" customHeight="1">
      <c r="A1939" s="8" t="str">
        <f>INDEX(master1!$A$10:$A$24,MATCH('KSB1 - Postings'!E1939,master1!$C$10:$C$24,0))</f>
        <v>MAINTE</v>
      </c>
      <c r="B1939" s="9" t="str">
        <f>VLOOKUP(E1939,master1!$C$9:$E$24,3,0)</f>
        <v>Joaquin P</v>
      </c>
      <c r="C1939" s="8" t="str">
        <f>VLOOKUP(F1939,master2!$B$1:$C$24,2,0)</f>
        <v>SPARE PARTS</v>
      </c>
      <c r="D1939" s="83">
        <v>3</v>
      </c>
      <c r="E1939" s="74" t="s">
        <v>55</v>
      </c>
      <c r="F1939" s="85" t="s">
        <v>136</v>
      </c>
      <c r="G1939" s="106">
        <v>584.43499999999995</v>
      </c>
      <c r="H1939" s="84" t="s">
        <v>86</v>
      </c>
      <c r="I1939" s="83"/>
    </row>
    <row r="1940" spans="1:9" s="76" customFormat="1" ht="12" hidden="1" customHeight="1">
      <c r="A1940" s="8" t="str">
        <f>INDEX(master1!$A$10:$A$24,MATCH('KSB1 - Postings'!E1940,master1!$C$10:$C$24,0))</f>
        <v>MAINTE</v>
      </c>
      <c r="B1940" s="9" t="str">
        <f>VLOOKUP(E1940,master1!$C$9:$E$24,3,0)</f>
        <v>Joaquin P</v>
      </c>
      <c r="C1940" s="8" t="str">
        <f>VLOOKUP(F1940,master2!$B$1:$C$24,2,0)</f>
        <v>SPARE PARTS</v>
      </c>
      <c r="D1940" s="83">
        <v>3</v>
      </c>
      <c r="E1940" s="74" t="s">
        <v>55</v>
      </c>
      <c r="F1940" s="85" t="s">
        <v>136</v>
      </c>
      <c r="G1940" s="106">
        <v>9.5</v>
      </c>
      <c r="H1940" s="84" t="s">
        <v>86</v>
      </c>
      <c r="I1940" s="83"/>
    </row>
    <row r="1941" spans="1:9" s="76" customFormat="1" ht="12" hidden="1" customHeight="1">
      <c r="A1941" s="8" t="str">
        <f>INDEX(master1!$A$10:$A$24,MATCH('KSB1 - Postings'!E1941,master1!$C$10:$C$24,0))</f>
        <v>MAINTE</v>
      </c>
      <c r="B1941" s="9" t="str">
        <f>VLOOKUP(E1941,master1!$C$9:$E$24,3,0)</f>
        <v>Joaquin P</v>
      </c>
      <c r="C1941" s="8" t="str">
        <f>VLOOKUP(F1941,master2!$B$1:$C$24,2,0)</f>
        <v>SPARE PARTS</v>
      </c>
      <c r="D1941" s="83">
        <v>3</v>
      </c>
      <c r="E1941" s="74" t="s">
        <v>55</v>
      </c>
      <c r="F1941" s="85" t="s">
        <v>136</v>
      </c>
      <c r="G1941" s="106">
        <v>36.9</v>
      </c>
      <c r="H1941" s="84" t="s">
        <v>86</v>
      </c>
      <c r="I1941" s="83"/>
    </row>
    <row r="1942" spans="1:9" s="76" customFormat="1" ht="12" hidden="1" customHeight="1">
      <c r="A1942" s="8" t="str">
        <f>INDEX(master1!$A$10:$A$24,MATCH('KSB1 - Postings'!E1942,master1!$C$10:$C$24,0))</f>
        <v>MAINTE</v>
      </c>
      <c r="B1942" s="9" t="str">
        <f>VLOOKUP(E1942,master1!$C$9:$E$24,3,0)</f>
        <v>Joaquin P</v>
      </c>
      <c r="C1942" s="8" t="str">
        <f>VLOOKUP(F1942,master2!$B$1:$C$24,2,0)</f>
        <v>SPARE PARTS</v>
      </c>
      <c r="D1942" s="83">
        <v>3</v>
      </c>
      <c r="E1942" s="74" t="s">
        <v>55</v>
      </c>
      <c r="F1942" s="85" t="s">
        <v>136</v>
      </c>
      <c r="G1942" s="106">
        <v>31.98</v>
      </c>
      <c r="H1942" s="84" t="s">
        <v>86</v>
      </c>
      <c r="I1942" s="83"/>
    </row>
    <row r="1943" spans="1:9" s="76" customFormat="1" ht="12" hidden="1" customHeight="1">
      <c r="A1943" s="8" t="str">
        <f>INDEX(master1!$A$10:$A$24,MATCH('KSB1 - Postings'!E1943,master1!$C$10:$C$24,0))</f>
        <v>MAINTE</v>
      </c>
      <c r="B1943" s="9" t="str">
        <f>VLOOKUP(E1943,master1!$C$9:$E$24,3,0)</f>
        <v>Joaquin P</v>
      </c>
      <c r="C1943" s="8" t="str">
        <f>VLOOKUP(F1943,master2!$B$1:$C$24,2,0)</f>
        <v>SPARE PARTS</v>
      </c>
      <c r="D1943" s="83">
        <v>3</v>
      </c>
      <c r="E1943" s="74" t="s">
        <v>55</v>
      </c>
      <c r="F1943" s="85" t="s">
        <v>136</v>
      </c>
      <c r="G1943" s="106">
        <v>333.16</v>
      </c>
      <c r="H1943" s="84" t="s">
        <v>86</v>
      </c>
      <c r="I1943" s="83"/>
    </row>
    <row r="1944" spans="1:9" s="76" customFormat="1" ht="12" hidden="1" customHeight="1">
      <c r="A1944" s="8" t="str">
        <f>INDEX(master1!$A$10:$A$24,MATCH('KSB1 - Postings'!E1944,master1!$C$10:$C$24,0))</f>
        <v>MAINTE</v>
      </c>
      <c r="B1944" s="9" t="str">
        <f>VLOOKUP(E1944,master1!$C$9:$E$24,3,0)</f>
        <v>Joaquin P</v>
      </c>
      <c r="C1944" s="8" t="str">
        <f>VLOOKUP(F1944,master2!$B$1:$C$24,2,0)</f>
        <v>SPARE PARTS</v>
      </c>
      <c r="D1944" s="83">
        <v>3</v>
      </c>
      <c r="E1944" s="74" t="s">
        <v>55</v>
      </c>
      <c r="F1944" s="85" t="s">
        <v>136</v>
      </c>
      <c r="G1944" s="106">
        <v>249.87</v>
      </c>
      <c r="H1944" s="84" t="s">
        <v>86</v>
      </c>
      <c r="I1944" s="83"/>
    </row>
    <row r="1945" spans="1:9" s="76" customFormat="1" ht="12" hidden="1" customHeight="1">
      <c r="A1945" s="8" t="str">
        <f>INDEX(master1!$A$10:$A$24,MATCH('KSB1 - Postings'!E1945,master1!$C$10:$C$24,0))</f>
        <v>MAINTE</v>
      </c>
      <c r="B1945" s="9" t="str">
        <f>VLOOKUP(E1945,master1!$C$9:$E$24,3,0)</f>
        <v>Joaquin P</v>
      </c>
      <c r="C1945" s="8" t="str">
        <f>VLOOKUP(F1945,master2!$B$1:$C$24,2,0)</f>
        <v>SPARE PARTS</v>
      </c>
      <c r="D1945" s="83">
        <v>3</v>
      </c>
      <c r="E1945" s="74" t="s">
        <v>55</v>
      </c>
      <c r="F1945" s="85" t="s">
        <v>136</v>
      </c>
      <c r="G1945" s="106">
        <v>228.62</v>
      </c>
      <c r="H1945" s="84" t="s">
        <v>86</v>
      </c>
      <c r="I1945" s="83"/>
    </row>
    <row r="1946" spans="1:9" s="76" customFormat="1" ht="12" hidden="1" customHeight="1">
      <c r="A1946" s="8" t="str">
        <f>INDEX(master1!$A$10:$A$24,MATCH('KSB1 - Postings'!E1946,master1!$C$10:$C$24,0))</f>
        <v>MAINTE</v>
      </c>
      <c r="B1946" s="9" t="str">
        <f>VLOOKUP(E1946,master1!$C$9:$E$24,3,0)</f>
        <v>Joaquin P</v>
      </c>
      <c r="C1946" s="8" t="str">
        <f>VLOOKUP(F1946,master2!$B$1:$C$24,2,0)</f>
        <v>SPARE PARTS</v>
      </c>
      <c r="D1946" s="83">
        <v>3</v>
      </c>
      <c r="E1946" s="74" t="s">
        <v>55</v>
      </c>
      <c r="F1946" s="85" t="s">
        <v>136</v>
      </c>
      <c r="G1946" s="106">
        <v>73.5</v>
      </c>
      <c r="H1946" s="84" t="s">
        <v>86</v>
      </c>
      <c r="I1946" s="83"/>
    </row>
    <row r="1947" spans="1:9" s="76" customFormat="1" ht="12" hidden="1" customHeight="1">
      <c r="A1947" s="8" t="str">
        <f>INDEX(master1!$A$10:$A$24,MATCH('KSB1 - Postings'!E1947,master1!$C$10:$C$24,0))</f>
        <v>HR</v>
      </c>
      <c r="B1947" s="9" t="str">
        <f>VLOOKUP(E1947,master1!$C$9:$E$24,3,0)</f>
        <v>Paula E</v>
      </c>
      <c r="C1947" s="8" t="str">
        <f>VLOOKUP(F1947,master2!$B$1:$C$24,2,0)</f>
        <v>OTHER SOCIAL EXPENSES</v>
      </c>
      <c r="D1947" s="83">
        <v>3</v>
      </c>
      <c r="E1947" s="74" t="s">
        <v>74</v>
      </c>
      <c r="F1947" s="85" t="s">
        <v>139</v>
      </c>
      <c r="G1947" s="106">
        <v>300</v>
      </c>
      <c r="H1947" s="84" t="s">
        <v>86</v>
      </c>
      <c r="I1947" s="83"/>
    </row>
    <row r="1948" spans="1:9" s="76" customFormat="1" ht="12" hidden="1" customHeight="1">
      <c r="A1948" s="8" t="str">
        <f>INDEX(master1!$A$10:$A$24,MATCH('KSB1 - Postings'!E1948,master1!$C$10:$C$24,0))</f>
        <v>HR</v>
      </c>
      <c r="B1948" s="9" t="str">
        <f>VLOOKUP(E1948,master1!$C$9:$E$24,3,0)</f>
        <v>Paula E</v>
      </c>
      <c r="C1948" s="8" t="str">
        <f>VLOOKUP(F1948,master2!$B$1:$C$24,2,0)</f>
        <v>OTHER SOCIAL EXPENSES</v>
      </c>
      <c r="D1948" s="83">
        <v>3</v>
      </c>
      <c r="E1948" s="74" t="s">
        <v>74</v>
      </c>
      <c r="F1948" s="85" t="s">
        <v>139</v>
      </c>
      <c r="G1948" s="106">
        <v>300</v>
      </c>
      <c r="H1948" s="84" t="s">
        <v>86</v>
      </c>
      <c r="I1948" s="83"/>
    </row>
    <row r="1949" spans="1:9" s="76" customFormat="1" ht="12" hidden="1" customHeight="1">
      <c r="A1949" s="8" t="str">
        <f>INDEX(master1!$A$10:$A$24,MATCH('KSB1 - Postings'!E1949,master1!$C$10:$C$24,0))</f>
        <v>HR</v>
      </c>
      <c r="B1949" s="9" t="str">
        <f>VLOOKUP(E1949,master1!$C$9:$E$24,3,0)</f>
        <v>Paula E</v>
      </c>
      <c r="C1949" s="8" t="str">
        <f>VLOOKUP(F1949,master2!$B$1:$C$24,2,0)</f>
        <v>OTHER SOCIAL EXPENSES</v>
      </c>
      <c r="D1949" s="83">
        <v>3</v>
      </c>
      <c r="E1949" s="74" t="s">
        <v>74</v>
      </c>
      <c r="F1949" s="85" t="s">
        <v>139</v>
      </c>
      <c r="G1949" s="106">
        <v>109.05</v>
      </c>
      <c r="H1949" s="84" t="s">
        <v>86</v>
      </c>
      <c r="I1949" s="83"/>
    </row>
    <row r="1950" spans="1:9" s="76" customFormat="1" ht="12" hidden="1" customHeight="1">
      <c r="A1950" s="8" t="str">
        <f>INDEX(master1!$A$10:$A$24,MATCH('KSB1 - Postings'!E1950,master1!$C$10:$C$24,0))</f>
        <v>HR</v>
      </c>
      <c r="B1950" s="9" t="str">
        <f>VLOOKUP(E1950,master1!$C$9:$E$24,3,0)</f>
        <v>Paula E</v>
      </c>
      <c r="C1950" s="8" t="str">
        <f>VLOOKUP(F1950,master2!$B$1:$C$24,2,0)</f>
        <v>PROTECTION EQUIPMENT</v>
      </c>
      <c r="D1950" s="83">
        <v>3</v>
      </c>
      <c r="E1950" s="74" t="s">
        <v>74</v>
      </c>
      <c r="F1950" s="85" t="s">
        <v>135</v>
      </c>
      <c r="G1950" s="106">
        <v>739.76</v>
      </c>
      <c r="H1950" s="84" t="s">
        <v>86</v>
      </c>
      <c r="I1950" s="83"/>
    </row>
    <row r="1951" spans="1:9" s="76" customFormat="1" ht="12" hidden="1" customHeight="1">
      <c r="A1951" s="8" t="str">
        <f>INDEX(master1!$A$10:$A$24,MATCH('KSB1 - Postings'!E1951,master1!$C$10:$C$24,0))</f>
        <v>HR</v>
      </c>
      <c r="B1951" s="9" t="str">
        <f>VLOOKUP(E1951,master1!$C$9:$E$24,3,0)</f>
        <v>Paula E</v>
      </c>
      <c r="C1951" s="8" t="str">
        <f>VLOOKUP(F1951,master2!$B$1:$C$24,2,0)</f>
        <v>PROTECTION EQUIPMENT</v>
      </c>
      <c r="D1951" s="83">
        <v>3</v>
      </c>
      <c r="E1951" s="74" t="s">
        <v>74</v>
      </c>
      <c r="F1951" s="85" t="s">
        <v>135</v>
      </c>
      <c r="G1951" s="106">
        <v>300</v>
      </c>
      <c r="H1951" s="84" t="s">
        <v>86</v>
      </c>
      <c r="I1951" s="83"/>
    </row>
    <row r="1952" spans="1:9" s="76" customFormat="1" ht="12" hidden="1" customHeight="1">
      <c r="A1952" s="8" t="str">
        <f>INDEX(master1!$A$10:$A$24,MATCH('KSB1 - Postings'!E1952,master1!$C$10:$C$24,0))</f>
        <v>QUALITY</v>
      </c>
      <c r="B1952" s="9" t="str">
        <f>VLOOKUP(E1952,master1!$C$9:$E$24,3,0)</f>
        <v>Jennifer A</v>
      </c>
      <c r="C1952" s="8" t="str">
        <f>VLOOKUP(F1952,master2!$B$1:$C$24,2,0)</f>
        <v>SOFTWARE</v>
      </c>
      <c r="D1952" s="83">
        <v>3</v>
      </c>
      <c r="E1952" s="74" t="s">
        <v>73</v>
      </c>
      <c r="F1952" s="85" t="s">
        <v>145</v>
      </c>
      <c r="G1952" s="106">
        <v>60.774999999999999</v>
      </c>
      <c r="H1952" s="84" t="s">
        <v>86</v>
      </c>
      <c r="I1952" s="83"/>
    </row>
    <row r="1953" spans="1:9" s="76" customFormat="1" ht="12" hidden="1" customHeight="1">
      <c r="A1953" s="8" t="str">
        <f>INDEX(master1!$A$10:$A$24,MATCH('KSB1 - Postings'!E1953,master1!$C$10:$C$24,0))</f>
        <v>QUALITY</v>
      </c>
      <c r="B1953" s="9" t="str">
        <f>VLOOKUP(E1953,master1!$C$9:$E$24,3,0)</f>
        <v>Jennifer A</v>
      </c>
      <c r="C1953" s="8" t="str">
        <f>VLOOKUP(F1953,master2!$B$1:$C$24,2,0)</f>
        <v>OTHER EXTERNAL SERVICES</v>
      </c>
      <c r="D1953" s="83">
        <v>3</v>
      </c>
      <c r="E1953" s="74" t="s">
        <v>73</v>
      </c>
      <c r="F1953" s="85" t="s">
        <v>138</v>
      </c>
      <c r="G1953" s="106">
        <v>90</v>
      </c>
      <c r="H1953" s="84" t="s">
        <v>86</v>
      </c>
      <c r="I1953" s="83"/>
    </row>
    <row r="1954" spans="1:9" s="76" customFormat="1" ht="12" hidden="1" customHeight="1">
      <c r="A1954" s="8" t="str">
        <f>INDEX(master1!$A$10:$A$24,MATCH('KSB1 - Postings'!E1954,master1!$C$10:$C$24,0))</f>
        <v>LOGISTICS</v>
      </c>
      <c r="B1954" s="9" t="str">
        <f>VLOOKUP(E1954,master1!$C$9:$E$24,3,0)</f>
        <v>María L</v>
      </c>
      <c r="C1954" s="8" t="str">
        <f>VLOOKUP(F1954,master2!$B$1:$C$24,2,0)</f>
        <v>FREIGHT</v>
      </c>
      <c r="D1954" s="83">
        <v>3</v>
      </c>
      <c r="E1954" s="74" t="s">
        <v>69</v>
      </c>
      <c r="F1954" s="85" t="s">
        <v>132</v>
      </c>
      <c r="G1954" s="106">
        <v>1950</v>
      </c>
      <c r="H1954" s="84" t="s">
        <v>86</v>
      </c>
      <c r="I1954" s="83"/>
    </row>
    <row r="1955" spans="1:9" s="76" customFormat="1" ht="12" hidden="1" customHeight="1">
      <c r="A1955" s="8" t="str">
        <f>INDEX(master1!$A$10:$A$24,MATCH('KSB1 - Postings'!E1955,master1!$C$10:$C$24,0))</f>
        <v>LOGISTICS</v>
      </c>
      <c r="B1955" s="9" t="str">
        <f>VLOOKUP(E1955,master1!$C$9:$E$24,3,0)</f>
        <v>María L</v>
      </c>
      <c r="C1955" s="8" t="str">
        <f>VLOOKUP(F1955,master2!$B$1:$C$24,2,0)</f>
        <v>FREIGHT</v>
      </c>
      <c r="D1955" s="83">
        <v>3</v>
      </c>
      <c r="E1955" s="74" t="s">
        <v>69</v>
      </c>
      <c r="F1955" s="85" t="s">
        <v>132</v>
      </c>
      <c r="G1955" s="106">
        <v>285</v>
      </c>
      <c r="H1955" s="84" t="s">
        <v>86</v>
      </c>
      <c r="I1955" s="83"/>
    </row>
    <row r="1956" spans="1:9" s="76" customFormat="1" ht="12" hidden="1" customHeight="1">
      <c r="A1956" s="8" t="str">
        <f>INDEX(master1!$A$10:$A$24,MATCH('KSB1 - Postings'!E1956,master1!$C$10:$C$24,0))</f>
        <v>LOGISTICS</v>
      </c>
      <c r="B1956" s="9" t="str">
        <f>VLOOKUP(E1956,master1!$C$9:$E$24,3,0)</f>
        <v>María L</v>
      </c>
      <c r="C1956" s="8" t="str">
        <f>VLOOKUP(F1956,master2!$B$1:$C$24,2,0)</f>
        <v>FREIGHT</v>
      </c>
      <c r="D1956" s="83">
        <v>3</v>
      </c>
      <c r="E1956" s="74" t="s">
        <v>69</v>
      </c>
      <c r="F1956" s="85" t="s">
        <v>132</v>
      </c>
      <c r="G1956" s="106">
        <v>2150</v>
      </c>
      <c r="H1956" s="84" t="s">
        <v>86</v>
      </c>
      <c r="I1956" s="83"/>
    </row>
    <row r="1957" spans="1:9" s="76" customFormat="1" ht="12" hidden="1" customHeight="1">
      <c r="A1957" s="8" t="str">
        <f>INDEX(master1!$A$10:$A$24,MATCH('KSB1 - Postings'!E1957,master1!$C$10:$C$24,0))</f>
        <v>LOGISTICS</v>
      </c>
      <c r="B1957" s="9" t="str">
        <f>VLOOKUP(E1957,master1!$C$9:$E$24,3,0)</f>
        <v>María L</v>
      </c>
      <c r="C1957" s="8" t="str">
        <f>VLOOKUP(F1957,master2!$B$1:$C$24,2,0)</f>
        <v>RENT EXPENSES</v>
      </c>
      <c r="D1957" s="83">
        <v>3</v>
      </c>
      <c r="E1957" s="74" t="s">
        <v>68</v>
      </c>
      <c r="F1957" s="85" t="s">
        <v>142</v>
      </c>
      <c r="G1957" s="106">
        <v>1976.25</v>
      </c>
      <c r="H1957" s="84" t="s">
        <v>86</v>
      </c>
      <c r="I1957" s="83"/>
    </row>
    <row r="1958" spans="1:9" s="76" customFormat="1" ht="12" hidden="1" customHeight="1">
      <c r="A1958" s="8" t="str">
        <f>INDEX(master1!$A$10:$A$24,MATCH('KSB1 - Postings'!E1958,master1!$C$10:$C$24,0))</f>
        <v>LOGISTICS</v>
      </c>
      <c r="B1958" s="9" t="str">
        <f>VLOOKUP(E1958,master1!$C$9:$E$24,3,0)</f>
        <v>María L</v>
      </c>
      <c r="C1958" s="8" t="str">
        <f>VLOOKUP(F1958,master2!$B$1:$C$24,2,0)</f>
        <v>RENT EXPENSES</v>
      </c>
      <c r="D1958" s="83">
        <v>3</v>
      </c>
      <c r="E1958" s="74" t="s">
        <v>68</v>
      </c>
      <c r="F1958" s="85" t="s">
        <v>142</v>
      </c>
      <c r="G1958" s="106">
        <v>49.63</v>
      </c>
      <c r="H1958" s="84" t="s">
        <v>86</v>
      </c>
      <c r="I1958" s="83"/>
    </row>
    <row r="1959" spans="1:9" s="76" customFormat="1" ht="12" hidden="1" customHeight="1">
      <c r="A1959" s="8" t="str">
        <f>INDEX(master1!$A$10:$A$24,MATCH('KSB1 - Postings'!E1959,master1!$C$10:$C$24,0))</f>
        <v>LOGISTICS</v>
      </c>
      <c r="B1959" s="9" t="str">
        <f>VLOOKUP(E1959,master1!$C$9:$E$24,3,0)</f>
        <v>María L</v>
      </c>
      <c r="C1959" s="8" t="str">
        <f>VLOOKUP(F1959,master2!$B$1:$C$24,2,0)</f>
        <v>FREIGHT</v>
      </c>
      <c r="D1959" s="83">
        <v>3</v>
      </c>
      <c r="E1959" s="74" t="s">
        <v>68</v>
      </c>
      <c r="F1959" s="85" t="s">
        <v>132</v>
      </c>
      <c r="G1959" s="106">
        <v>3874.16</v>
      </c>
      <c r="H1959" s="84" t="s">
        <v>86</v>
      </c>
      <c r="I1959" s="83"/>
    </row>
    <row r="1960" spans="1:9" s="76" customFormat="1" ht="12" hidden="1" customHeight="1">
      <c r="A1960" s="8" t="str">
        <f>INDEX(master1!$A$10:$A$24,MATCH('KSB1 - Postings'!E1960,master1!$C$10:$C$24,0))</f>
        <v>MAINTE</v>
      </c>
      <c r="B1960" s="9" t="str">
        <f>VLOOKUP(E1960,master1!$C$9:$E$24,3,0)</f>
        <v>Joaquin P</v>
      </c>
      <c r="C1960" s="8" t="str">
        <f>VLOOKUP(F1960,master2!$B$1:$C$24,2,0)</f>
        <v>SPARE PARTS</v>
      </c>
      <c r="D1960" s="83">
        <v>3</v>
      </c>
      <c r="E1960" s="74" t="s">
        <v>54</v>
      </c>
      <c r="F1960" s="85" t="s">
        <v>136</v>
      </c>
      <c r="G1960" s="106">
        <v>620.19500000000005</v>
      </c>
      <c r="H1960" s="84" t="s">
        <v>86</v>
      </c>
      <c r="I1960" s="83"/>
    </row>
    <row r="1961" spans="1:9" s="76" customFormat="1" ht="12" hidden="1" customHeight="1">
      <c r="A1961" s="8" t="str">
        <f>INDEX(master1!$A$10:$A$24,MATCH('KSB1 - Postings'!E1961,master1!$C$10:$C$24,0))</f>
        <v>MAINTE</v>
      </c>
      <c r="B1961" s="9" t="str">
        <f>VLOOKUP(E1961,master1!$C$9:$E$24,3,0)</f>
        <v>Joaquin P</v>
      </c>
      <c r="C1961" s="8" t="str">
        <f>VLOOKUP(F1961,master2!$B$1:$C$24,2,0)</f>
        <v>SPARE PARTS</v>
      </c>
      <c r="D1961" s="83">
        <v>3</v>
      </c>
      <c r="E1961" s="74" t="s">
        <v>54</v>
      </c>
      <c r="F1961" s="85" t="s">
        <v>136</v>
      </c>
      <c r="G1961" s="106">
        <v>233.2</v>
      </c>
      <c r="H1961" s="84" t="s">
        <v>86</v>
      </c>
      <c r="I1961" s="83"/>
    </row>
    <row r="1962" spans="1:9" s="76" customFormat="1" ht="12" hidden="1" customHeight="1">
      <c r="A1962" s="8" t="str">
        <f>INDEX(master1!$A$10:$A$24,MATCH('KSB1 - Postings'!E1962,master1!$C$10:$C$24,0))</f>
        <v>MAINTE</v>
      </c>
      <c r="B1962" s="9" t="str">
        <f>VLOOKUP(E1962,master1!$C$9:$E$24,3,0)</f>
        <v>Joaquin P</v>
      </c>
      <c r="C1962" s="8" t="str">
        <f>VLOOKUP(F1962,master2!$B$1:$C$24,2,0)</f>
        <v>SPARE PARTS</v>
      </c>
      <c r="D1962" s="83">
        <v>3</v>
      </c>
      <c r="E1962" s="74" t="s">
        <v>54</v>
      </c>
      <c r="F1962" s="85" t="s">
        <v>136</v>
      </c>
      <c r="G1962" s="106">
        <v>17.535</v>
      </c>
      <c r="H1962" s="84" t="s">
        <v>86</v>
      </c>
      <c r="I1962" s="83"/>
    </row>
    <row r="1963" spans="1:9" s="76" customFormat="1" ht="12" hidden="1" customHeight="1">
      <c r="A1963" s="8" t="str">
        <f>INDEX(master1!$A$10:$A$24,MATCH('KSB1 - Postings'!E1963,master1!$C$10:$C$24,0))</f>
        <v>MAINTE</v>
      </c>
      <c r="B1963" s="9" t="str">
        <f>VLOOKUP(E1963,master1!$C$9:$E$24,3,0)</f>
        <v>Joaquin P</v>
      </c>
      <c r="C1963" s="8" t="str">
        <f>VLOOKUP(F1963,master2!$B$1:$C$24,2,0)</f>
        <v>SPARE PARTS</v>
      </c>
      <c r="D1963" s="83">
        <v>3</v>
      </c>
      <c r="E1963" s="74" t="s">
        <v>54</v>
      </c>
      <c r="F1963" s="85" t="s">
        <v>136</v>
      </c>
      <c r="G1963" s="106">
        <v>62.734999999999999</v>
      </c>
      <c r="H1963" s="84" t="s">
        <v>86</v>
      </c>
      <c r="I1963" s="83"/>
    </row>
    <row r="1964" spans="1:9" s="76" customFormat="1" ht="12" hidden="1" customHeight="1">
      <c r="A1964" s="8" t="str">
        <f>INDEX(master1!$A$10:$A$24,MATCH('KSB1 - Postings'!E1964,master1!$C$10:$C$24,0))</f>
        <v>MAINTE</v>
      </c>
      <c r="B1964" s="9" t="str">
        <f>VLOOKUP(E1964,master1!$C$9:$E$24,3,0)</f>
        <v>Joaquin P</v>
      </c>
      <c r="C1964" s="8" t="str">
        <f>VLOOKUP(F1964,master2!$B$1:$C$24,2,0)</f>
        <v>SPARE PARTS</v>
      </c>
      <c r="D1964" s="83">
        <v>3</v>
      </c>
      <c r="E1964" s="74" t="s">
        <v>54</v>
      </c>
      <c r="F1964" s="85" t="s">
        <v>136</v>
      </c>
      <c r="G1964" s="106">
        <v>51.25</v>
      </c>
      <c r="H1964" s="84" t="s">
        <v>86</v>
      </c>
      <c r="I1964" s="83"/>
    </row>
    <row r="1965" spans="1:9" s="76" customFormat="1" ht="12" hidden="1" customHeight="1">
      <c r="A1965" s="8" t="str">
        <f>INDEX(master1!$A$10:$A$24,MATCH('KSB1 - Postings'!E1965,master1!$C$10:$C$24,0))</f>
        <v>MAINTE</v>
      </c>
      <c r="B1965" s="9" t="str">
        <f>VLOOKUP(E1965,master1!$C$9:$E$24,3,0)</f>
        <v>Joaquin P</v>
      </c>
      <c r="C1965" s="8" t="str">
        <f>VLOOKUP(F1965,master2!$B$1:$C$24,2,0)</f>
        <v>SPARE PARTS</v>
      </c>
      <c r="D1965" s="83">
        <v>3</v>
      </c>
      <c r="E1965" s="74" t="s">
        <v>56</v>
      </c>
      <c r="F1965" s="85" t="s">
        <v>136</v>
      </c>
      <c r="G1965" s="106">
        <v>690.11</v>
      </c>
      <c r="H1965" s="84" t="s">
        <v>86</v>
      </c>
      <c r="I1965" s="83"/>
    </row>
    <row r="1966" spans="1:9" s="76" customFormat="1" ht="12" hidden="1" customHeight="1">
      <c r="A1966" s="8" t="str">
        <f>INDEX(master1!$A$10:$A$24,MATCH('KSB1 - Postings'!E1966,master1!$C$10:$C$24,0))</f>
        <v>MAINTE</v>
      </c>
      <c r="B1966" s="9" t="str">
        <f>VLOOKUP(E1966,master1!$C$9:$E$24,3,0)</f>
        <v>Joaquin P</v>
      </c>
      <c r="C1966" s="8" t="str">
        <f>VLOOKUP(F1966,master2!$B$1:$C$24,2,0)</f>
        <v>SPARE PARTS</v>
      </c>
      <c r="D1966" s="83">
        <v>3</v>
      </c>
      <c r="E1966" s="74" t="s">
        <v>56</v>
      </c>
      <c r="F1966" s="85" t="s">
        <v>136</v>
      </c>
      <c r="G1966" s="106">
        <v>15.005000000000001</v>
      </c>
      <c r="H1966" s="84" t="s">
        <v>86</v>
      </c>
      <c r="I1966" s="83"/>
    </row>
    <row r="1967" spans="1:9" s="76" customFormat="1" ht="12" hidden="1" customHeight="1">
      <c r="A1967" s="8" t="str">
        <f>INDEX(master1!$A$10:$A$24,MATCH('KSB1 - Postings'!E1967,master1!$C$10:$C$24,0))</f>
        <v>MAINTE</v>
      </c>
      <c r="B1967" s="9" t="str">
        <f>VLOOKUP(E1967,master1!$C$9:$E$24,3,0)</f>
        <v>Joaquin P</v>
      </c>
      <c r="C1967" s="8" t="str">
        <f>VLOOKUP(F1967,master2!$B$1:$C$24,2,0)</f>
        <v>SPARE PARTS</v>
      </c>
      <c r="D1967" s="83">
        <v>3</v>
      </c>
      <c r="E1967" s="74" t="s">
        <v>56</v>
      </c>
      <c r="F1967" s="85" t="s">
        <v>136</v>
      </c>
      <c r="G1967" s="106">
        <v>23.2</v>
      </c>
      <c r="H1967" s="84" t="s">
        <v>86</v>
      </c>
      <c r="I1967" s="83"/>
    </row>
    <row r="1968" spans="1:9" s="76" customFormat="1" ht="12" hidden="1" customHeight="1">
      <c r="A1968" s="8" t="str">
        <f>INDEX(master1!$A$10:$A$24,MATCH('KSB1 - Postings'!E1968,master1!$C$10:$C$24,0))</f>
        <v>MAINTE</v>
      </c>
      <c r="B1968" s="9" t="str">
        <f>VLOOKUP(E1968,master1!$C$9:$E$24,3,0)</f>
        <v>Joaquin P</v>
      </c>
      <c r="C1968" s="8" t="str">
        <f>VLOOKUP(F1968,master2!$B$1:$C$24,2,0)</f>
        <v>SPARE PARTS</v>
      </c>
      <c r="D1968" s="83">
        <v>3</v>
      </c>
      <c r="E1968" s="74" t="s">
        <v>56</v>
      </c>
      <c r="F1968" s="85" t="s">
        <v>136</v>
      </c>
      <c r="G1968" s="106">
        <v>278.82</v>
      </c>
      <c r="H1968" s="84" t="s">
        <v>86</v>
      </c>
      <c r="I1968" s="83"/>
    </row>
    <row r="1969" spans="1:9" s="76" customFormat="1" ht="12" hidden="1" customHeight="1">
      <c r="A1969" s="8" t="str">
        <f>INDEX(master1!$A$10:$A$24,MATCH('KSB1 - Postings'!E1969,master1!$C$10:$C$24,0))</f>
        <v>MAINTE</v>
      </c>
      <c r="B1969" s="9" t="str">
        <f>VLOOKUP(E1969,master1!$C$9:$E$24,3,0)</f>
        <v>Joaquin P</v>
      </c>
      <c r="C1969" s="8" t="str">
        <f>VLOOKUP(F1969,master2!$B$1:$C$24,2,0)</f>
        <v>SPARE PARTS</v>
      </c>
      <c r="D1969" s="83">
        <v>3</v>
      </c>
      <c r="E1969" s="74" t="s">
        <v>56</v>
      </c>
      <c r="F1969" s="85" t="s">
        <v>136</v>
      </c>
      <c r="G1969" s="106">
        <v>194.11</v>
      </c>
      <c r="H1969" s="84" t="s">
        <v>86</v>
      </c>
      <c r="I1969" s="83"/>
    </row>
    <row r="1970" spans="1:9" s="76" customFormat="1" ht="12" hidden="1" customHeight="1">
      <c r="A1970" s="8" t="str">
        <f>INDEX(master1!$A$10:$A$24,MATCH('KSB1 - Postings'!E1970,master1!$C$10:$C$24,0))</f>
        <v>MAINTE</v>
      </c>
      <c r="B1970" s="9" t="str">
        <f>VLOOKUP(E1970,master1!$C$9:$E$24,3,0)</f>
        <v>Joaquin P</v>
      </c>
      <c r="C1970" s="8" t="str">
        <f>VLOOKUP(F1970,master2!$B$1:$C$24,2,0)</f>
        <v>SPARE PARTS</v>
      </c>
      <c r="D1970" s="83">
        <v>3</v>
      </c>
      <c r="E1970" s="74" t="s">
        <v>56</v>
      </c>
      <c r="F1970" s="85" t="s">
        <v>136</v>
      </c>
      <c r="G1970" s="106">
        <v>91.3</v>
      </c>
      <c r="H1970" s="84" t="s">
        <v>86</v>
      </c>
      <c r="I1970" s="83"/>
    </row>
    <row r="1971" spans="1:9" s="76" customFormat="1" ht="12" hidden="1" customHeight="1">
      <c r="A1971" s="8" t="str">
        <f>INDEX(master1!$A$10:$A$24,MATCH('KSB1 - Postings'!E1971,master1!$C$10:$C$24,0))</f>
        <v>MAINTE</v>
      </c>
      <c r="B1971" s="9" t="str">
        <f>VLOOKUP(E1971,master1!$C$9:$E$24,3,0)</f>
        <v>Joaquin P</v>
      </c>
      <c r="C1971" s="8" t="str">
        <f>VLOOKUP(F1971,master2!$B$1:$C$24,2,0)</f>
        <v>SPARE PARTS</v>
      </c>
      <c r="D1971" s="83">
        <v>3</v>
      </c>
      <c r="E1971" s="74" t="s">
        <v>56</v>
      </c>
      <c r="F1971" s="85" t="s">
        <v>136</v>
      </c>
      <c r="G1971" s="106">
        <v>967.72500000000002</v>
      </c>
      <c r="H1971" s="84" t="s">
        <v>86</v>
      </c>
      <c r="I1971" s="83"/>
    </row>
    <row r="1972" spans="1:9" s="76" customFormat="1" ht="12" hidden="1" customHeight="1">
      <c r="A1972" s="8" t="str">
        <f>INDEX(master1!$A$10:$A$24,MATCH('KSB1 - Postings'!E1972,master1!$C$10:$C$24,0))</f>
        <v>MAINTE</v>
      </c>
      <c r="B1972" s="9" t="str">
        <f>VLOOKUP(E1972,master1!$C$9:$E$24,3,0)</f>
        <v>Joaquin P</v>
      </c>
      <c r="C1972" s="8" t="str">
        <f>VLOOKUP(F1972,master2!$B$1:$C$24,2,0)</f>
        <v>SPARE PARTS</v>
      </c>
      <c r="D1972" s="83">
        <v>3</v>
      </c>
      <c r="E1972" s="74" t="s">
        <v>56</v>
      </c>
      <c r="F1972" s="85" t="s">
        <v>136</v>
      </c>
      <c r="G1972" s="106">
        <v>211.5</v>
      </c>
      <c r="H1972" s="84" t="s">
        <v>86</v>
      </c>
      <c r="I1972" s="83"/>
    </row>
    <row r="1973" spans="1:9" s="76" customFormat="1" ht="12" hidden="1" customHeight="1">
      <c r="A1973" s="8" t="str">
        <f>INDEX(master1!$A$10:$A$24,MATCH('KSB1 - Postings'!E1973,master1!$C$10:$C$24,0))</f>
        <v>MAINTE</v>
      </c>
      <c r="B1973" s="9" t="str">
        <f>VLOOKUP(E1973,master1!$C$9:$E$24,3,0)</f>
        <v>Joaquin P</v>
      </c>
      <c r="C1973" s="8" t="str">
        <f>VLOOKUP(F1973,master2!$B$1:$C$24,2,0)</f>
        <v>SPARE PARTS</v>
      </c>
      <c r="D1973" s="83">
        <v>3</v>
      </c>
      <c r="E1973" s="74" t="s">
        <v>55</v>
      </c>
      <c r="F1973" s="85" t="s">
        <v>136</v>
      </c>
      <c r="G1973" s="106">
        <v>76.5</v>
      </c>
      <c r="H1973" s="84" t="s">
        <v>86</v>
      </c>
      <c r="I1973" s="83"/>
    </row>
    <row r="1974" spans="1:9" s="76" customFormat="1" ht="12" hidden="1" customHeight="1">
      <c r="A1974" s="8" t="str">
        <f>INDEX(master1!$A$10:$A$24,MATCH('KSB1 - Postings'!E1974,master1!$C$10:$C$24,0))</f>
        <v>MAINTE</v>
      </c>
      <c r="B1974" s="9" t="str">
        <f>VLOOKUP(E1974,master1!$C$9:$E$24,3,0)</f>
        <v>Joaquin P</v>
      </c>
      <c r="C1974" s="8" t="str">
        <f>VLOOKUP(F1974,master2!$B$1:$C$24,2,0)</f>
        <v>SPARE PARTS</v>
      </c>
      <c r="D1974" s="83">
        <v>3</v>
      </c>
      <c r="E1974" s="74" t="s">
        <v>55</v>
      </c>
      <c r="F1974" s="85" t="s">
        <v>136</v>
      </c>
      <c r="G1974" s="106">
        <v>119.345</v>
      </c>
      <c r="H1974" s="84" t="s">
        <v>86</v>
      </c>
      <c r="I1974" s="83"/>
    </row>
    <row r="1975" spans="1:9" s="76" customFormat="1" ht="12" hidden="1" customHeight="1">
      <c r="A1975" s="8" t="str">
        <f>INDEX(master1!$A$10:$A$24,MATCH('KSB1 - Postings'!E1975,master1!$C$10:$C$24,0))</f>
        <v>MAINTE</v>
      </c>
      <c r="B1975" s="9" t="str">
        <f>VLOOKUP(E1975,master1!$C$9:$E$24,3,0)</f>
        <v>Joaquin P</v>
      </c>
      <c r="C1975" s="8" t="str">
        <f>VLOOKUP(F1975,master2!$B$1:$C$24,2,0)</f>
        <v>SPARE PARTS</v>
      </c>
      <c r="D1975" s="83">
        <v>3</v>
      </c>
      <c r="E1975" s="74" t="s">
        <v>55</v>
      </c>
      <c r="F1975" s="85" t="s">
        <v>136</v>
      </c>
      <c r="G1975" s="106">
        <v>314.27499999999998</v>
      </c>
      <c r="H1975" s="84" t="s">
        <v>86</v>
      </c>
      <c r="I1975" s="83"/>
    </row>
    <row r="1976" spans="1:9" s="76" customFormat="1" ht="12" hidden="1" customHeight="1">
      <c r="A1976" s="8" t="str">
        <f>INDEX(master1!$A$10:$A$24,MATCH('KSB1 - Postings'!E1976,master1!$C$10:$C$24,0))</f>
        <v>MAINTE</v>
      </c>
      <c r="B1976" s="9" t="str">
        <f>VLOOKUP(E1976,master1!$C$9:$E$24,3,0)</f>
        <v>Joaquin P</v>
      </c>
      <c r="C1976" s="8" t="str">
        <f>VLOOKUP(F1976,master2!$B$1:$C$24,2,0)</f>
        <v>SPARE PARTS</v>
      </c>
      <c r="D1976" s="83">
        <v>3</v>
      </c>
      <c r="E1976" s="74" t="s">
        <v>55</v>
      </c>
      <c r="F1976" s="85" t="s">
        <v>136</v>
      </c>
      <c r="G1976" s="106">
        <v>427.935</v>
      </c>
      <c r="H1976" s="84" t="s">
        <v>86</v>
      </c>
      <c r="I1976" s="83"/>
    </row>
    <row r="1977" spans="1:9" s="76" customFormat="1" ht="12" hidden="1" customHeight="1">
      <c r="A1977" s="8" t="str">
        <f>INDEX(master1!$A$10:$A$24,MATCH('KSB1 - Postings'!E1977,master1!$C$10:$C$24,0))</f>
        <v>HR</v>
      </c>
      <c r="B1977" s="9" t="str">
        <f>VLOOKUP(E1977,master1!$C$9:$E$24,3,0)</f>
        <v>Paula E</v>
      </c>
      <c r="C1977" s="8" t="str">
        <f>VLOOKUP(F1977,master2!$B$1:$C$24,2,0)</f>
        <v>PROTECTION EQUIPMENT</v>
      </c>
      <c r="D1977" s="83">
        <v>3</v>
      </c>
      <c r="E1977" s="74" t="s">
        <v>74</v>
      </c>
      <c r="F1977" s="85" t="s">
        <v>135</v>
      </c>
      <c r="G1977" s="106">
        <v>224.4</v>
      </c>
      <c r="H1977" s="84" t="s">
        <v>86</v>
      </c>
      <c r="I1977" s="83"/>
    </row>
    <row r="1978" spans="1:9" s="76" customFormat="1" ht="12" hidden="1" customHeight="1">
      <c r="A1978" s="8" t="str">
        <f>INDEX(master1!$A$10:$A$24,MATCH('KSB1 - Postings'!E1978,master1!$C$10:$C$24,0))</f>
        <v>HR</v>
      </c>
      <c r="B1978" s="9" t="str">
        <f>VLOOKUP(E1978,master1!$C$9:$E$24,3,0)</f>
        <v>Paula E</v>
      </c>
      <c r="C1978" s="8" t="str">
        <f>VLOOKUP(F1978,master2!$B$1:$C$24,2,0)</f>
        <v>PROTECTION EQUIPMENT</v>
      </c>
      <c r="D1978" s="83">
        <v>3</v>
      </c>
      <c r="E1978" s="74" t="s">
        <v>74</v>
      </c>
      <c r="F1978" s="85" t="s">
        <v>135</v>
      </c>
      <c r="G1978" s="106">
        <v>444.75</v>
      </c>
      <c r="H1978" s="84" t="s">
        <v>86</v>
      </c>
      <c r="I1978" s="83"/>
    </row>
    <row r="1979" spans="1:9" s="76" customFormat="1" ht="12" hidden="1" customHeight="1">
      <c r="A1979" s="8" t="str">
        <f>INDEX(master1!$A$10:$A$24,MATCH('KSB1 - Postings'!E1979,master1!$C$10:$C$24,0))</f>
        <v>QUALITY</v>
      </c>
      <c r="B1979" s="9" t="str">
        <f>VLOOKUP(E1979,master1!$C$9:$E$24,3,0)</f>
        <v>Jennifer A</v>
      </c>
      <c r="C1979" s="8" t="str">
        <f>VLOOKUP(F1979,master2!$B$1:$C$24,2,0)</f>
        <v>SPARE PARTS</v>
      </c>
      <c r="D1979" s="83">
        <v>3</v>
      </c>
      <c r="E1979" s="74" t="s">
        <v>73</v>
      </c>
      <c r="F1979" s="85" t="s">
        <v>136</v>
      </c>
      <c r="G1979" s="106">
        <v>63.5</v>
      </c>
      <c r="H1979" s="84" t="s">
        <v>86</v>
      </c>
      <c r="I1979" s="83"/>
    </row>
    <row r="1980" spans="1:9" s="76" customFormat="1" ht="12" hidden="1" customHeight="1">
      <c r="A1980" s="8" t="str">
        <f>INDEX(master1!$A$10:$A$24,MATCH('KSB1 - Postings'!E1980,master1!$C$10:$C$24,0))</f>
        <v>QUALITY</v>
      </c>
      <c r="B1980" s="9" t="str">
        <f>VLOOKUP(E1980,master1!$C$9:$E$24,3,0)</f>
        <v>Jennifer A</v>
      </c>
      <c r="C1980" s="8" t="str">
        <f>VLOOKUP(F1980,master2!$B$1:$C$24,2,0)</f>
        <v>SPARE PARTS</v>
      </c>
      <c r="D1980" s="83">
        <v>3</v>
      </c>
      <c r="E1980" s="74" t="s">
        <v>73</v>
      </c>
      <c r="F1980" s="85" t="s">
        <v>136</v>
      </c>
      <c r="G1980" s="106">
        <v>14.4</v>
      </c>
      <c r="H1980" s="84" t="s">
        <v>86</v>
      </c>
      <c r="I1980" s="83"/>
    </row>
    <row r="1981" spans="1:9" s="76" customFormat="1" ht="12" hidden="1" customHeight="1">
      <c r="A1981" s="8" t="str">
        <f>INDEX(master1!$A$10:$A$24,MATCH('KSB1 - Postings'!E1981,master1!$C$10:$C$24,0))</f>
        <v>QUALITY</v>
      </c>
      <c r="B1981" s="9" t="str">
        <f>VLOOKUP(E1981,master1!$C$9:$E$24,3,0)</f>
        <v>Jennifer A</v>
      </c>
      <c r="C1981" s="8" t="str">
        <f>VLOOKUP(F1981,master2!$B$1:$C$24,2,0)</f>
        <v>SPARE PARTS</v>
      </c>
      <c r="D1981" s="83">
        <v>3</v>
      </c>
      <c r="E1981" s="74" t="s">
        <v>73</v>
      </c>
      <c r="F1981" s="85" t="s">
        <v>136</v>
      </c>
      <c r="G1981" s="106">
        <v>9.5</v>
      </c>
      <c r="H1981" s="84" t="s">
        <v>86</v>
      </c>
      <c r="I1981" s="83"/>
    </row>
    <row r="1982" spans="1:9" s="76" customFormat="1" ht="12" hidden="1" customHeight="1">
      <c r="A1982" s="8" t="str">
        <f>INDEX(master1!$A$10:$A$24,MATCH('KSB1 - Postings'!E1982,master1!$C$10:$C$24,0))</f>
        <v>QUALITY</v>
      </c>
      <c r="B1982" s="9" t="str">
        <f>VLOOKUP(E1982,master1!$C$9:$E$24,3,0)</f>
        <v>Jennifer A</v>
      </c>
      <c r="C1982" s="8" t="str">
        <f>VLOOKUP(F1982,master2!$B$1:$C$24,2,0)</f>
        <v>SPARE PARTS</v>
      </c>
      <c r="D1982" s="83">
        <v>3</v>
      </c>
      <c r="E1982" s="74" t="s">
        <v>73</v>
      </c>
      <c r="F1982" s="85" t="s">
        <v>136</v>
      </c>
      <c r="G1982" s="106">
        <v>591.44500000000005</v>
      </c>
      <c r="H1982" s="84" t="s">
        <v>86</v>
      </c>
      <c r="I1982" s="83"/>
    </row>
    <row r="1983" spans="1:9" s="76" customFormat="1" ht="12" hidden="1" customHeight="1">
      <c r="A1983" s="8" t="str">
        <f>INDEX(master1!$A$10:$A$24,MATCH('KSB1 - Postings'!E1983,master1!$C$10:$C$24,0))</f>
        <v>QUALITY</v>
      </c>
      <c r="B1983" s="9" t="str">
        <f>VLOOKUP(E1983,master1!$C$9:$E$24,3,0)</f>
        <v>Jennifer A</v>
      </c>
      <c r="C1983" s="8" t="str">
        <f>VLOOKUP(F1983,master2!$B$1:$C$24,2,0)</f>
        <v>SPARE PARTS</v>
      </c>
      <c r="D1983" s="83">
        <v>3</v>
      </c>
      <c r="E1983" s="74" t="s">
        <v>73</v>
      </c>
      <c r="F1983" s="85" t="s">
        <v>136</v>
      </c>
      <c r="G1983" s="106">
        <v>103.33499999999999</v>
      </c>
      <c r="H1983" s="84" t="s">
        <v>86</v>
      </c>
      <c r="I1983" s="83"/>
    </row>
    <row r="1984" spans="1:9" s="76" customFormat="1" ht="12" hidden="1" customHeight="1">
      <c r="A1984" s="8" t="str">
        <f>INDEX(master1!$A$10:$A$24,MATCH('KSB1 - Postings'!E1984,master1!$C$10:$C$24,0))</f>
        <v>QUALITY</v>
      </c>
      <c r="B1984" s="9" t="str">
        <f>VLOOKUP(E1984,master1!$C$9:$E$24,3,0)</f>
        <v>Jennifer A</v>
      </c>
      <c r="C1984" s="8" t="str">
        <f>VLOOKUP(F1984,master2!$B$1:$C$24,2,0)</f>
        <v>SPARE PARTS</v>
      </c>
      <c r="D1984" s="83">
        <v>3</v>
      </c>
      <c r="E1984" s="74" t="s">
        <v>73</v>
      </c>
      <c r="F1984" s="85" t="s">
        <v>136</v>
      </c>
      <c r="G1984" s="106">
        <v>201.76499999999999</v>
      </c>
      <c r="H1984" s="84" t="s">
        <v>86</v>
      </c>
      <c r="I1984" s="83"/>
    </row>
    <row r="1985" spans="1:9" s="76" customFormat="1" ht="12" hidden="1" customHeight="1">
      <c r="A1985" s="8" t="str">
        <f>INDEX(master1!$A$10:$A$24,MATCH('KSB1 - Postings'!E1985,master1!$C$10:$C$24,0))</f>
        <v>QUALITY</v>
      </c>
      <c r="B1985" s="9" t="str">
        <f>VLOOKUP(E1985,master1!$C$9:$E$24,3,0)</f>
        <v>Jennifer A</v>
      </c>
      <c r="C1985" s="8" t="str">
        <f>VLOOKUP(F1985,master2!$B$1:$C$24,2,0)</f>
        <v>SPARE PARTS</v>
      </c>
      <c r="D1985" s="83">
        <v>3</v>
      </c>
      <c r="E1985" s="74" t="s">
        <v>73</v>
      </c>
      <c r="F1985" s="85" t="s">
        <v>136</v>
      </c>
      <c r="G1985" s="106">
        <v>492.87</v>
      </c>
      <c r="H1985" s="84" t="s">
        <v>86</v>
      </c>
      <c r="I1985" s="83"/>
    </row>
    <row r="1986" spans="1:9" s="76" customFormat="1" ht="12" hidden="1" customHeight="1">
      <c r="A1986" s="8" t="str">
        <f>INDEX(master1!$A$10:$A$24,MATCH('KSB1 - Postings'!E1986,master1!$C$10:$C$24,0))</f>
        <v>QUALITY</v>
      </c>
      <c r="B1986" s="9" t="str">
        <f>VLOOKUP(E1986,master1!$C$9:$E$24,3,0)</f>
        <v>Jennifer A</v>
      </c>
      <c r="C1986" s="8" t="str">
        <f>VLOOKUP(F1986,master2!$B$1:$C$24,2,0)</f>
        <v>SPARE PARTS</v>
      </c>
      <c r="D1986" s="83">
        <v>3</v>
      </c>
      <c r="E1986" s="74" t="s">
        <v>73</v>
      </c>
      <c r="F1986" s="85" t="s">
        <v>136</v>
      </c>
      <c r="G1986" s="106">
        <v>103.33499999999999</v>
      </c>
      <c r="H1986" s="84" t="s">
        <v>86</v>
      </c>
      <c r="I1986" s="83"/>
    </row>
    <row r="1987" spans="1:9" s="76" customFormat="1" ht="12" hidden="1" customHeight="1">
      <c r="A1987" s="8" t="str">
        <f>INDEX(master1!$A$10:$A$24,MATCH('KSB1 - Postings'!E1987,master1!$C$10:$C$24,0))</f>
        <v>QUALITY</v>
      </c>
      <c r="B1987" s="9" t="str">
        <f>VLOOKUP(E1987,master1!$C$9:$E$24,3,0)</f>
        <v>Jennifer A</v>
      </c>
      <c r="C1987" s="8" t="str">
        <f>VLOOKUP(F1987,master2!$B$1:$C$24,2,0)</f>
        <v>SPARE PARTS</v>
      </c>
      <c r="D1987" s="83">
        <v>3</v>
      </c>
      <c r="E1987" s="74" t="s">
        <v>73</v>
      </c>
      <c r="F1987" s="85" t="s">
        <v>136</v>
      </c>
      <c r="G1987" s="106">
        <v>545.30499999999995</v>
      </c>
      <c r="H1987" s="84" t="s">
        <v>86</v>
      </c>
      <c r="I1987" s="83"/>
    </row>
    <row r="1988" spans="1:9" s="76" customFormat="1" ht="12" hidden="1" customHeight="1">
      <c r="A1988" s="8" t="str">
        <f>INDEX(master1!$A$10:$A$24,MATCH('KSB1 - Postings'!E1988,master1!$C$10:$C$24,0))</f>
        <v>QUALITY</v>
      </c>
      <c r="B1988" s="9" t="str">
        <f>VLOOKUP(E1988,master1!$C$9:$E$24,3,0)</f>
        <v>Jennifer A</v>
      </c>
      <c r="C1988" s="8" t="str">
        <f>VLOOKUP(F1988,master2!$B$1:$C$24,2,0)</f>
        <v>SPARE PARTS</v>
      </c>
      <c r="D1988" s="83">
        <v>3</v>
      </c>
      <c r="E1988" s="74" t="s">
        <v>73</v>
      </c>
      <c r="F1988" s="85" t="s">
        <v>136</v>
      </c>
      <c r="G1988" s="106">
        <v>201.76499999999999</v>
      </c>
      <c r="H1988" s="84" t="s">
        <v>86</v>
      </c>
      <c r="I1988" s="83"/>
    </row>
    <row r="1989" spans="1:9" s="76" customFormat="1" ht="12" hidden="1" customHeight="1">
      <c r="A1989" s="8" t="str">
        <f>INDEX(master1!$A$10:$A$24,MATCH('KSB1 - Postings'!E1989,master1!$C$10:$C$24,0))</f>
        <v>QUALITY</v>
      </c>
      <c r="B1989" s="9" t="str">
        <f>VLOOKUP(E1989,master1!$C$9:$E$24,3,0)</f>
        <v>Jennifer A</v>
      </c>
      <c r="C1989" s="8" t="str">
        <f>VLOOKUP(F1989,master2!$B$1:$C$24,2,0)</f>
        <v>STATIONERY</v>
      </c>
      <c r="D1989" s="83">
        <v>3</v>
      </c>
      <c r="E1989" s="74" t="s">
        <v>73</v>
      </c>
      <c r="F1989" s="85" t="s">
        <v>146</v>
      </c>
      <c r="G1989" s="106">
        <v>500</v>
      </c>
      <c r="H1989" s="84" t="s">
        <v>86</v>
      </c>
      <c r="I1989" s="83"/>
    </row>
    <row r="1990" spans="1:9" s="76" customFormat="1" ht="12" hidden="1" customHeight="1">
      <c r="A1990" s="8" t="str">
        <f>INDEX(master1!$A$10:$A$24,MATCH('KSB1 - Postings'!E1990,master1!$C$10:$C$24,0))</f>
        <v>MAINTE</v>
      </c>
      <c r="B1990" s="9" t="str">
        <f>VLOOKUP(E1990,master1!$C$9:$E$24,3,0)</f>
        <v>Joaquin P</v>
      </c>
      <c r="C1990" s="8" t="str">
        <f>VLOOKUP(F1990,master2!$B$1:$C$24,2,0)</f>
        <v>SPARE PARTS</v>
      </c>
      <c r="D1990" s="83">
        <v>3</v>
      </c>
      <c r="E1990" s="74" t="s">
        <v>57</v>
      </c>
      <c r="F1990" s="85" t="s">
        <v>137</v>
      </c>
      <c r="G1990" s="106">
        <v>136.55000000000001</v>
      </c>
      <c r="H1990" s="84" t="s">
        <v>86</v>
      </c>
      <c r="I1990" s="83"/>
    </row>
    <row r="1991" spans="1:9" s="76" customFormat="1" ht="12" hidden="1" customHeight="1">
      <c r="A1991" s="8" t="str">
        <f>INDEX(master1!$A$10:$A$24,MATCH('KSB1 - Postings'!E1991,master1!$C$10:$C$24,0))</f>
        <v>MAINTE</v>
      </c>
      <c r="B1991" s="9" t="str">
        <f>VLOOKUP(E1991,master1!$C$9:$E$24,3,0)</f>
        <v>Joaquin P</v>
      </c>
      <c r="C1991" s="8" t="str">
        <f>VLOOKUP(F1991,master2!$B$1:$C$24,2,0)</f>
        <v>SPARE PARTS</v>
      </c>
      <c r="D1991" s="83">
        <v>3</v>
      </c>
      <c r="E1991" s="74" t="s">
        <v>57</v>
      </c>
      <c r="F1991" s="85" t="s">
        <v>137</v>
      </c>
      <c r="G1991" s="106">
        <v>56.774999999999999</v>
      </c>
      <c r="H1991" s="84" t="s">
        <v>86</v>
      </c>
      <c r="I1991" s="83"/>
    </row>
    <row r="1992" spans="1:9" s="76" customFormat="1" ht="12" hidden="1" customHeight="1">
      <c r="A1992" s="8" t="str">
        <f>INDEX(master1!$A$10:$A$24,MATCH('KSB1 - Postings'!E1992,master1!$C$10:$C$24,0))</f>
        <v>MAINTE</v>
      </c>
      <c r="B1992" s="9" t="str">
        <f>VLOOKUP(E1992,master1!$C$9:$E$24,3,0)</f>
        <v>Joaquin P</v>
      </c>
      <c r="C1992" s="8" t="str">
        <f>VLOOKUP(F1992,master2!$B$1:$C$24,2,0)</f>
        <v>SPARE PARTS</v>
      </c>
      <c r="D1992" s="83">
        <v>3</v>
      </c>
      <c r="E1992" s="74" t="s">
        <v>54</v>
      </c>
      <c r="F1992" s="85" t="s">
        <v>136</v>
      </c>
      <c r="G1992" s="106">
        <v>14</v>
      </c>
      <c r="H1992" s="84" t="s">
        <v>86</v>
      </c>
      <c r="I1992" s="83"/>
    </row>
    <row r="1993" spans="1:9" s="76" customFormat="1" ht="12" hidden="1" customHeight="1">
      <c r="A1993" s="8" t="str">
        <f>INDEX(master1!$A$10:$A$24,MATCH('KSB1 - Postings'!E1993,master1!$C$10:$C$24,0))</f>
        <v>MAINTE</v>
      </c>
      <c r="B1993" s="9" t="str">
        <f>VLOOKUP(E1993,master1!$C$9:$E$24,3,0)</f>
        <v>Joaquin P</v>
      </c>
      <c r="C1993" s="8" t="str">
        <f>VLOOKUP(F1993,master2!$B$1:$C$24,2,0)</f>
        <v>SPARE PARTS</v>
      </c>
      <c r="D1993" s="83">
        <v>3</v>
      </c>
      <c r="E1993" s="74" t="s">
        <v>54</v>
      </c>
      <c r="F1993" s="85" t="s">
        <v>136</v>
      </c>
      <c r="G1993" s="106">
        <v>127.285</v>
      </c>
      <c r="H1993" s="84" t="s">
        <v>86</v>
      </c>
      <c r="I1993" s="83"/>
    </row>
    <row r="1994" spans="1:9" s="76" customFormat="1" ht="12" hidden="1" customHeight="1">
      <c r="A1994" s="8" t="str">
        <f>INDEX(master1!$A$10:$A$24,MATCH('KSB1 - Postings'!E1994,master1!$C$10:$C$24,0))</f>
        <v>MAINTE</v>
      </c>
      <c r="B1994" s="9" t="str">
        <f>VLOOKUP(E1994,master1!$C$9:$E$24,3,0)</f>
        <v>Joaquin P</v>
      </c>
      <c r="C1994" s="8" t="str">
        <f>VLOOKUP(F1994,master2!$B$1:$C$24,2,0)</f>
        <v>SPARE PARTS</v>
      </c>
      <c r="D1994" s="83">
        <v>3</v>
      </c>
      <c r="E1994" s="74" t="s">
        <v>54</v>
      </c>
      <c r="F1994" s="85" t="s">
        <v>136</v>
      </c>
      <c r="G1994" s="106">
        <v>13</v>
      </c>
      <c r="H1994" s="84" t="s">
        <v>86</v>
      </c>
      <c r="I1994" s="83"/>
    </row>
    <row r="1995" spans="1:9" s="76" customFormat="1" ht="12" hidden="1" customHeight="1">
      <c r="A1995" s="8" t="str">
        <f>INDEX(master1!$A$10:$A$24,MATCH('KSB1 - Postings'!E1995,master1!$C$10:$C$24,0))</f>
        <v>MAINTE</v>
      </c>
      <c r="B1995" s="9" t="str">
        <f>VLOOKUP(E1995,master1!$C$9:$E$24,3,0)</f>
        <v>Joaquin P</v>
      </c>
      <c r="C1995" s="8" t="str">
        <f>VLOOKUP(F1995,master2!$B$1:$C$24,2,0)</f>
        <v>SPARE PARTS</v>
      </c>
      <c r="D1995" s="83">
        <v>3</v>
      </c>
      <c r="E1995" s="74" t="s">
        <v>54</v>
      </c>
      <c r="F1995" s="85" t="s">
        <v>136</v>
      </c>
      <c r="G1995" s="106">
        <v>30.11</v>
      </c>
      <c r="H1995" s="84" t="s">
        <v>86</v>
      </c>
      <c r="I1995" s="83"/>
    </row>
    <row r="1996" spans="1:9" s="76" customFormat="1" ht="12" hidden="1" customHeight="1">
      <c r="A1996" s="8" t="str">
        <f>INDEX(master1!$A$10:$A$24,MATCH('KSB1 - Postings'!E1996,master1!$C$10:$C$24,0))</f>
        <v>MAINTE</v>
      </c>
      <c r="B1996" s="9" t="str">
        <f>VLOOKUP(E1996,master1!$C$9:$E$24,3,0)</f>
        <v>Joaquin P</v>
      </c>
      <c r="C1996" s="8" t="str">
        <f>VLOOKUP(F1996,master2!$B$1:$C$24,2,0)</f>
        <v>SPARE PARTS</v>
      </c>
      <c r="D1996" s="83">
        <v>3</v>
      </c>
      <c r="E1996" s="74" t="s">
        <v>54</v>
      </c>
      <c r="F1996" s="85" t="s">
        <v>136</v>
      </c>
      <c r="G1996" s="106">
        <v>15.725</v>
      </c>
      <c r="H1996" s="84" t="s">
        <v>86</v>
      </c>
      <c r="I1996" s="83"/>
    </row>
    <row r="1997" spans="1:9" s="76" customFormat="1" ht="12" hidden="1" customHeight="1">
      <c r="A1997" s="8" t="str">
        <f>INDEX(master1!$A$10:$A$24,MATCH('KSB1 - Postings'!E1997,master1!$C$10:$C$24,0))</f>
        <v>MAINTE</v>
      </c>
      <c r="B1997" s="9" t="str">
        <f>VLOOKUP(E1997,master1!$C$9:$E$24,3,0)</f>
        <v>Joaquin P</v>
      </c>
      <c r="C1997" s="8" t="str">
        <f>VLOOKUP(F1997,master2!$B$1:$C$24,2,0)</f>
        <v>SPARE PARTS</v>
      </c>
      <c r="D1997" s="83">
        <v>3</v>
      </c>
      <c r="E1997" s="74" t="s">
        <v>54</v>
      </c>
      <c r="F1997" s="85" t="s">
        <v>136</v>
      </c>
      <c r="G1997" s="106">
        <v>36.655000000000001</v>
      </c>
      <c r="H1997" s="84" t="s">
        <v>86</v>
      </c>
      <c r="I1997" s="83"/>
    </row>
    <row r="1998" spans="1:9" s="76" customFormat="1" ht="12" hidden="1" customHeight="1">
      <c r="A1998" s="8" t="str">
        <f>INDEX(master1!$A$10:$A$24,MATCH('KSB1 - Postings'!E1998,master1!$C$10:$C$24,0))</f>
        <v>MAINTE</v>
      </c>
      <c r="B1998" s="9" t="str">
        <f>VLOOKUP(E1998,master1!$C$9:$E$24,3,0)</f>
        <v>Joaquin P</v>
      </c>
      <c r="C1998" s="8" t="str">
        <f>VLOOKUP(F1998,master2!$B$1:$C$24,2,0)</f>
        <v>SPARE PARTS</v>
      </c>
      <c r="D1998" s="83">
        <v>3</v>
      </c>
      <c r="E1998" s="74" t="s">
        <v>54</v>
      </c>
      <c r="F1998" s="85" t="s">
        <v>136</v>
      </c>
      <c r="G1998" s="106">
        <v>63.3</v>
      </c>
      <c r="H1998" s="84" t="s">
        <v>86</v>
      </c>
      <c r="I1998" s="83"/>
    </row>
    <row r="1999" spans="1:9" s="76" customFormat="1" ht="12" hidden="1" customHeight="1">
      <c r="A1999" s="8" t="str">
        <f>INDEX(master1!$A$10:$A$24,MATCH('KSB1 - Postings'!E1999,master1!$C$10:$C$24,0))</f>
        <v>MAINTE</v>
      </c>
      <c r="B1999" s="9" t="str">
        <f>VLOOKUP(E1999,master1!$C$9:$E$24,3,0)</f>
        <v>Joaquin P</v>
      </c>
      <c r="C1999" s="8" t="str">
        <f>VLOOKUP(F1999,master2!$B$1:$C$24,2,0)</f>
        <v>SPARE PARTS</v>
      </c>
      <c r="D1999" s="83">
        <v>3</v>
      </c>
      <c r="E1999" s="74" t="s">
        <v>54</v>
      </c>
      <c r="F1999" s="85" t="s">
        <v>136</v>
      </c>
      <c r="G1999" s="106">
        <v>817.03499999999997</v>
      </c>
      <c r="H1999" s="84" t="s">
        <v>86</v>
      </c>
      <c r="I1999" s="83"/>
    </row>
    <row r="2000" spans="1:9" s="76" customFormat="1" ht="12" hidden="1" customHeight="1">
      <c r="A2000" s="8" t="str">
        <f>INDEX(master1!$A$10:$A$24,MATCH('KSB1 - Postings'!E2000,master1!$C$10:$C$24,0))</f>
        <v>MAINTE</v>
      </c>
      <c r="B2000" s="9" t="str">
        <f>VLOOKUP(E2000,master1!$C$9:$E$24,3,0)</f>
        <v>Joaquin P</v>
      </c>
      <c r="C2000" s="8" t="str">
        <f>VLOOKUP(F2000,master2!$B$1:$C$24,2,0)</f>
        <v>SPARE PARTS</v>
      </c>
      <c r="D2000" s="83">
        <v>3</v>
      </c>
      <c r="E2000" s="74" t="s">
        <v>54</v>
      </c>
      <c r="F2000" s="85" t="s">
        <v>136</v>
      </c>
      <c r="G2000" s="106">
        <v>833.54</v>
      </c>
      <c r="H2000" s="84" t="s">
        <v>86</v>
      </c>
      <c r="I2000" s="83"/>
    </row>
    <row r="2001" spans="1:9" s="76" customFormat="1" ht="12" hidden="1" customHeight="1">
      <c r="A2001" s="8" t="str">
        <f>INDEX(master1!$A$10:$A$24,MATCH('KSB1 - Postings'!E2001,master1!$C$10:$C$24,0))</f>
        <v>MAINTE</v>
      </c>
      <c r="B2001" s="9" t="str">
        <f>VLOOKUP(E2001,master1!$C$9:$E$24,3,0)</f>
        <v>Joaquin P</v>
      </c>
      <c r="C2001" s="8" t="str">
        <f>VLOOKUP(F2001,master2!$B$1:$C$24,2,0)</f>
        <v>SPARE PARTS</v>
      </c>
      <c r="D2001" s="83">
        <v>3</v>
      </c>
      <c r="E2001" s="74" t="s">
        <v>54</v>
      </c>
      <c r="F2001" s="85" t="s">
        <v>136</v>
      </c>
      <c r="G2001" s="106">
        <v>709.65499999999997</v>
      </c>
      <c r="H2001" s="84" t="s">
        <v>86</v>
      </c>
      <c r="I2001" s="83"/>
    </row>
    <row r="2002" spans="1:9" s="76" customFormat="1" ht="12" hidden="1" customHeight="1">
      <c r="A2002" s="8" t="str">
        <f>INDEX(master1!$A$10:$A$24,MATCH('KSB1 - Postings'!E2002,master1!$C$10:$C$24,0))</f>
        <v>MAINTE</v>
      </c>
      <c r="B2002" s="9" t="str">
        <f>VLOOKUP(E2002,master1!$C$9:$E$24,3,0)</f>
        <v>Joaquin P</v>
      </c>
      <c r="C2002" s="8" t="str">
        <f>VLOOKUP(F2002,master2!$B$1:$C$24,2,0)</f>
        <v>SPARE PARTS</v>
      </c>
      <c r="D2002" s="83">
        <v>3</v>
      </c>
      <c r="E2002" s="74" t="s">
        <v>54</v>
      </c>
      <c r="F2002" s="85" t="s">
        <v>136</v>
      </c>
      <c r="G2002" s="106">
        <v>730.77499999999998</v>
      </c>
      <c r="H2002" s="84" t="s">
        <v>86</v>
      </c>
      <c r="I2002" s="83"/>
    </row>
    <row r="2003" spans="1:9" s="76" customFormat="1" ht="12" hidden="1" customHeight="1">
      <c r="A2003" s="8" t="str">
        <f>INDEX(master1!$A$10:$A$24,MATCH('KSB1 - Postings'!E2003,master1!$C$10:$C$24,0))</f>
        <v>MAINTE</v>
      </c>
      <c r="B2003" s="9" t="str">
        <f>VLOOKUP(E2003,master1!$C$9:$E$24,3,0)</f>
        <v>Joaquin P</v>
      </c>
      <c r="C2003" s="8" t="str">
        <f>VLOOKUP(F2003,master2!$B$1:$C$24,2,0)</f>
        <v>SPARE PARTS</v>
      </c>
      <c r="D2003" s="83">
        <v>3</v>
      </c>
      <c r="E2003" s="74" t="s">
        <v>54</v>
      </c>
      <c r="F2003" s="85" t="s">
        <v>136</v>
      </c>
      <c r="G2003" s="106">
        <v>454.77499999999998</v>
      </c>
      <c r="H2003" s="84" t="s">
        <v>86</v>
      </c>
      <c r="I2003" s="83"/>
    </row>
    <row r="2004" spans="1:9" s="76" customFormat="1" ht="12" hidden="1" customHeight="1">
      <c r="A2004" s="8" t="str">
        <f>INDEX(master1!$A$10:$A$24,MATCH('KSB1 - Postings'!E2004,master1!$C$10:$C$24,0))</f>
        <v>MAINTE</v>
      </c>
      <c r="B2004" s="9" t="str">
        <f>VLOOKUP(E2004,master1!$C$9:$E$24,3,0)</f>
        <v>Joaquin P</v>
      </c>
      <c r="C2004" s="8" t="str">
        <f>VLOOKUP(F2004,master2!$B$1:$C$24,2,0)</f>
        <v>SPARE PARTS</v>
      </c>
      <c r="D2004" s="83">
        <v>3</v>
      </c>
      <c r="E2004" s="74" t="s">
        <v>54</v>
      </c>
      <c r="F2004" s="85" t="s">
        <v>136</v>
      </c>
      <c r="G2004" s="106">
        <v>435</v>
      </c>
      <c r="H2004" s="84" t="s">
        <v>86</v>
      </c>
      <c r="I2004" s="83"/>
    </row>
    <row r="2005" spans="1:9" s="76" customFormat="1" ht="12" hidden="1" customHeight="1">
      <c r="A2005" s="8" t="str">
        <f>INDEX(master1!$A$10:$A$24,MATCH('KSB1 - Postings'!E2005,master1!$C$10:$C$24,0))</f>
        <v>MAINTE</v>
      </c>
      <c r="B2005" s="9" t="str">
        <f>VLOOKUP(E2005,master1!$C$9:$E$24,3,0)</f>
        <v>Joaquin P</v>
      </c>
      <c r="C2005" s="8" t="str">
        <f>VLOOKUP(F2005,master2!$B$1:$C$24,2,0)</f>
        <v>SPARE PARTS</v>
      </c>
      <c r="D2005" s="83">
        <v>3</v>
      </c>
      <c r="E2005" s="74" t="s">
        <v>54</v>
      </c>
      <c r="F2005" s="85" t="s">
        <v>136</v>
      </c>
      <c r="G2005" s="106">
        <v>340</v>
      </c>
      <c r="H2005" s="84" t="s">
        <v>86</v>
      </c>
      <c r="I2005" s="83"/>
    </row>
    <row r="2006" spans="1:9" s="76" customFormat="1" ht="12" hidden="1" customHeight="1">
      <c r="A2006" s="8" t="str">
        <f>INDEX(master1!$A$10:$A$24,MATCH('KSB1 - Postings'!E2006,master1!$C$10:$C$24,0))</f>
        <v>MAINTE</v>
      </c>
      <c r="B2006" s="9" t="str">
        <f>VLOOKUP(E2006,master1!$C$9:$E$24,3,0)</f>
        <v>Joaquin P</v>
      </c>
      <c r="C2006" s="8" t="str">
        <f>VLOOKUP(F2006,master2!$B$1:$C$24,2,0)</f>
        <v>SPARE PARTS</v>
      </c>
      <c r="D2006" s="83">
        <v>3</v>
      </c>
      <c r="E2006" s="74" t="s">
        <v>54</v>
      </c>
      <c r="F2006" s="85" t="s">
        <v>136</v>
      </c>
      <c r="G2006" s="106">
        <v>226.65</v>
      </c>
      <c r="H2006" s="84" t="s">
        <v>86</v>
      </c>
      <c r="I2006" s="83"/>
    </row>
    <row r="2007" spans="1:9" s="76" customFormat="1" ht="12" hidden="1" customHeight="1">
      <c r="A2007" s="8" t="str">
        <f>INDEX(master1!$A$10:$A$24,MATCH('KSB1 - Postings'!E2007,master1!$C$10:$C$24,0))</f>
        <v>MAINTE</v>
      </c>
      <c r="B2007" s="9" t="str">
        <f>VLOOKUP(E2007,master1!$C$9:$E$24,3,0)</f>
        <v>Joaquin P</v>
      </c>
      <c r="C2007" s="8" t="str">
        <f>VLOOKUP(F2007,master2!$B$1:$C$24,2,0)</f>
        <v>SPARE PARTS</v>
      </c>
      <c r="D2007" s="83">
        <v>3</v>
      </c>
      <c r="E2007" s="74" t="s">
        <v>56</v>
      </c>
      <c r="F2007" s="85" t="s">
        <v>136</v>
      </c>
      <c r="G2007" s="106">
        <v>127.56</v>
      </c>
      <c r="H2007" s="84" t="s">
        <v>86</v>
      </c>
      <c r="I2007" s="83"/>
    </row>
    <row r="2008" spans="1:9" s="76" customFormat="1" ht="12" hidden="1" customHeight="1">
      <c r="A2008" s="8" t="str">
        <f>INDEX(master1!$A$10:$A$24,MATCH('KSB1 - Postings'!E2008,master1!$C$10:$C$24,0))</f>
        <v>MAINTE</v>
      </c>
      <c r="B2008" s="9" t="str">
        <f>VLOOKUP(E2008,master1!$C$9:$E$24,3,0)</f>
        <v>Joaquin P</v>
      </c>
      <c r="C2008" s="8" t="str">
        <f>VLOOKUP(F2008,master2!$B$1:$C$24,2,0)</f>
        <v>SPARE PARTS</v>
      </c>
      <c r="D2008" s="83">
        <v>3</v>
      </c>
      <c r="E2008" s="74" t="s">
        <v>56</v>
      </c>
      <c r="F2008" s="85" t="s">
        <v>136</v>
      </c>
      <c r="G2008" s="106">
        <v>89.22</v>
      </c>
      <c r="H2008" s="84" t="s">
        <v>86</v>
      </c>
      <c r="I2008" s="83"/>
    </row>
    <row r="2009" spans="1:9" s="76" customFormat="1" ht="12" hidden="1" customHeight="1">
      <c r="A2009" s="8" t="str">
        <f>INDEX(master1!$A$10:$A$24,MATCH('KSB1 - Postings'!E2009,master1!$C$10:$C$24,0))</f>
        <v>MAINTE</v>
      </c>
      <c r="B2009" s="9" t="str">
        <f>VLOOKUP(E2009,master1!$C$9:$E$24,3,0)</f>
        <v>Joaquin P</v>
      </c>
      <c r="C2009" s="8" t="str">
        <f>VLOOKUP(F2009,master2!$B$1:$C$24,2,0)</f>
        <v>SPARE PARTS</v>
      </c>
      <c r="D2009" s="83">
        <v>3</v>
      </c>
      <c r="E2009" s="74" t="s">
        <v>56</v>
      </c>
      <c r="F2009" s="85" t="s">
        <v>136</v>
      </c>
      <c r="G2009" s="106">
        <v>39.92</v>
      </c>
      <c r="H2009" s="84" t="s">
        <v>86</v>
      </c>
      <c r="I2009" s="83"/>
    </row>
    <row r="2010" spans="1:9" s="76" customFormat="1" ht="12" hidden="1" customHeight="1">
      <c r="A2010" s="8" t="str">
        <f>INDEX(master1!$A$10:$A$24,MATCH('KSB1 - Postings'!E2010,master1!$C$10:$C$24,0))</f>
        <v>MAINTE</v>
      </c>
      <c r="B2010" s="9" t="str">
        <f>VLOOKUP(E2010,master1!$C$9:$E$24,3,0)</f>
        <v>Joaquin P</v>
      </c>
      <c r="C2010" s="8" t="str">
        <f>VLOOKUP(F2010,master2!$B$1:$C$24,2,0)</f>
        <v>SPARE PARTS</v>
      </c>
      <c r="D2010" s="83">
        <v>3</v>
      </c>
      <c r="E2010" s="74" t="s">
        <v>56</v>
      </c>
      <c r="F2010" s="85" t="s">
        <v>136</v>
      </c>
      <c r="G2010" s="106">
        <v>543.45500000000004</v>
      </c>
      <c r="H2010" s="84" t="s">
        <v>86</v>
      </c>
      <c r="I2010" s="83"/>
    </row>
    <row r="2011" spans="1:9" s="76" customFormat="1" ht="12" hidden="1" customHeight="1">
      <c r="A2011" s="8" t="str">
        <f>INDEX(master1!$A$10:$A$24,MATCH('KSB1 - Postings'!E2011,master1!$C$10:$C$24,0))</f>
        <v>MAINTE</v>
      </c>
      <c r="B2011" s="9" t="str">
        <f>VLOOKUP(E2011,master1!$C$9:$E$24,3,0)</f>
        <v>Joaquin P</v>
      </c>
      <c r="C2011" s="8" t="str">
        <f>VLOOKUP(F2011,master2!$B$1:$C$24,2,0)</f>
        <v>SPARE PARTS</v>
      </c>
      <c r="D2011" s="83">
        <v>3</v>
      </c>
      <c r="E2011" s="74" t="s">
        <v>56</v>
      </c>
      <c r="F2011" s="85" t="s">
        <v>136</v>
      </c>
      <c r="G2011" s="106">
        <v>1292.54</v>
      </c>
      <c r="H2011" s="84" t="s">
        <v>86</v>
      </c>
      <c r="I2011" s="83"/>
    </row>
    <row r="2012" spans="1:9" s="76" customFormat="1" ht="12" hidden="1" customHeight="1">
      <c r="A2012" s="8" t="str">
        <f>INDEX(master1!$A$10:$A$24,MATCH('KSB1 - Postings'!E2012,master1!$C$10:$C$24,0))</f>
        <v>MAINTE</v>
      </c>
      <c r="B2012" s="9" t="str">
        <f>VLOOKUP(E2012,master1!$C$9:$E$24,3,0)</f>
        <v>Joaquin P</v>
      </c>
      <c r="C2012" s="8" t="str">
        <f>VLOOKUP(F2012,master2!$B$1:$C$24,2,0)</f>
        <v>SPARE PARTS</v>
      </c>
      <c r="D2012" s="83">
        <v>3</v>
      </c>
      <c r="E2012" s="74" t="s">
        <v>56</v>
      </c>
      <c r="F2012" s="85" t="s">
        <v>136</v>
      </c>
      <c r="G2012" s="106">
        <v>410.56</v>
      </c>
      <c r="H2012" s="84" t="s">
        <v>86</v>
      </c>
      <c r="I2012" s="83"/>
    </row>
    <row r="2013" spans="1:9" s="76" customFormat="1" ht="12" hidden="1" customHeight="1">
      <c r="A2013" s="8" t="str">
        <f>INDEX(master1!$A$10:$A$24,MATCH('KSB1 - Postings'!E2013,master1!$C$10:$C$24,0))</f>
        <v>MAINTE</v>
      </c>
      <c r="B2013" s="9" t="str">
        <f>VLOOKUP(E2013,master1!$C$9:$E$24,3,0)</f>
        <v>Joaquin P</v>
      </c>
      <c r="C2013" s="8" t="str">
        <f>VLOOKUP(F2013,master2!$B$1:$C$24,2,0)</f>
        <v>SPARE PARTS</v>
      </c>
      <c r="D2013" s="83">
        <v>3</v>
      </c>
      <c r="E2013" s="74" t="s">
        <v>56</v>
      </c>
      <c r="F2013" s="85" t="s">
        <v>136</v>
      </c>
      <c r="G2013" s="106">
        <v>13</v>
      </c>
      <c r="H2013" s="84" t="s">
        <v>86</v>
      </c>
      <c r="I2013" s="83"/>
    </row>
    <row r="2014" spans="1:9" s="76" customFormat="1" ht="12" hidden="1" customHeight="1">
      <c r="A2014" s="8" t="str">
        <f>INDEX(master1!$A$10:$A$24,MATCH('KSB1 - Postings'!E2014,master1!$C$10:$C$24,0))</f>
        <v>MAINTE</v>
      </c>
      <c r="B2014" s="9" t="str">
        <f>VLOOKUP(E2014,master1!$C$9:$E$24,3,0)</f>
        <v>Joaquin P</v>
      </c>
      <c r="C2014" s="8" t="str">
        <f>VLOOKUP(F2014,master2!$B$1:$C$24,2,0)</f>
        <v>SPARE PARTS</v>
      </c>
      <c r="D2014" s="83">
        <v>3</v>
      </c>
      <c r="E2014" s="74" t="s">
        <v>56</v>
      </c>
      <c r="F2014" s="85" t="s">
        <v>136</v>
      </c>
      <c r="G2014" s="106">
        <v>29.4</v>
      </c>
      <c r="H2014" s="84" t="s">
        <v>86</v>
      </c>
      <c r="I2014" s="83"/>
    </row>
    <row r="2015" spans="1:9" s="76" customFormat="1" ht="12" hidden="1" customHeight="1">
      <c r="A2015" s="8" t="str">
        <f>INDEX(master1!$A$10:$A$24,MATCH('KSB1 - Postings'!E2015,master1!$C$10:$C$24,0))</f>
        <v>MAINTE</v>
      </c>
      <c r="B2015" s="9" t="str">
        <f>VLOOKUP(E2015,master1!$C$9:$E$24,3,0)</f>
        <v>Joaquin P</v>
      </c>
      <c r="C2015" s="8" t="str">
        <f>VLOOKUP(F2015,master2!$B$1:$C$24,2,0)</f>
        <v>SPARE PARTS</v>
      </c>
      <c r="D2015" s="83">
        <v>3</v>
      </c>
      <c r="E2015" s="74" t="s">
        <v>56</v>
      </c>
      <c r="F2015" s="85" t="s">
        <v>136</v>
      </c>
      <c r="G2015" s="106">
        <v>13.244999999999999</v>
      </c>
      <c r="H2015" s="84" t="s">
        <v>86</v>
      </c>
      <c r="I2015" s="83"/>
    </row>
    <row r="2016" spans="1:9" s="76" customFormat="1" ht="12" hidden="1" customHeight="1">
      <c r="A2016" s="8" t="str">
        <f>INDEX(master1!$A$10:$A$24,MATCH('KSB1 - Postings'!E2016,master1!$C$10:$C$24,0))</f>
        <v>MAINTE</v>
      </c>
      <c r="B2016" s="9" t="str">
        <f>VLOOKUP(E2016,master1!$C$9:$E$24,3,0)</f>
        <v>Joaquin P</v>
      </c>
      <c r="C2016" s="8" t="str">
        <f>VLOOKUP(F2016,master2!$B$1:$C$24,2,0)</f>
        <v>SPARE PARTS</v>
      </c>
      <c r="D2016" s="83">
        <v>3</v>
      </c>
      <c r="E2016" s="74" t="s">
        <v>56</v>
      </c>
      <c r="F2016" s="85" t="s">
        <v>136</v>
      </c>
      <c r="G2016" s="106">
        <v>638.78</v>
      </c>
      <c r="H2016" s="84" t="s">
        <v>86</v>
      </c>
      <c r="I2016" s="83"/>
    </row>
    <row r="2017" spans="1:9" s="76" customFormat="1" ht="12" hidden="1" customHeight="1">
      <c r="A2017" s="8" t="str">
        <f>INDEX(master1!$A$10:$A$24,MATCH('KSB1 - Postings'!E2017,master1!$C$10:$C$24,0))</f>
        <v>MAINTE</v>
      </c>
      <c r="B2017" s="9" t="str">
        <f>VLOOKUP(E2017,master1!$C$9:$E$24,3,0)</f>
        <v>Joaquin P</v>
      </c>
      <c r="C2017" s="8" t="str">
        <f>VLOOKUP(F2017,master2!$B$1:$C$24,2,0)</f>
        <v>SPARE PARTS</v>
      </c>
      <c r="D2017" s="83">
        <v>3</v>
      </c>
      <c r="E2017" s="74" t="s">
        <v>56</v>
      </c>
      <c r="F2017" s="85" t="s">
        <v>136</v>
      </c>
      <c r="G2017" s="106">
        <v>852.14</v>
      </c>
      <c r="H2017" s="84" t="s">
        <v>86</v>
      </c>
      <c r="I2017" s="83"/>
    </row>
    <row r="2018" spans="1:9" s="76" customFormat="1" ht="12" hidden="1" customHeight="1">
      <c r="A2018" s="8" t="str">
        <f>INDEX(master1!$A$10:$A$24,MATCH('KSB1 - Postings'!E2018,master1!$C$10:$C$24,0))</f>
        <v>MAINTE</v>
      </c>
      <c r="B2018" s="9" t="str">
        <f>VLOOKUP(E2018,master1!$C$9:$E$24,3,0)</f>
        <v>Joaquin P</v>
      </c>
      <c r="C2018" s="8" t="str">
        <f>VLOOKUP(F2018,master2!$B$1:$C$24,2,0)</f>
        <v>SPARE PARTS</v>
      </c>
      <c r="D2018" s="83">
        <v>3</v>
      </c>
      <c r="E2018" s="74" t="s">
        <v>56</v>
      </c>
      <c r="F2018" s="85" t="s">
        <v>136</v>
      </c>
      <c r="G2018" s="106">
        <v>744.05</v>
      </c>
      <c r="H2018" s="84" t="s">
        <v>86</v>
      </c>
      <c r="I2018" s="83"/>
    </row>
    <row r="2019" spans="1:9" s="76" customFormat="1" ht="12" hidden="1" customHeight="1">
      <c r="A2019" s="8" t="str">
        <f>INDEX(master1!$A$10:$A$24,MATCH('KSB1 - Postings'!E2019,master1!$C$10:$C$24,0))</f>
        <v>MAINTE</v>
      </c>
      <c r="B2019" s="9" t="str">
        <f>VLOOKUP(E2019,master1!$C$9:$E$24,3,0)</f>
        <v>Joaquin P</v>
      </c>
      <c r="C2019" s="8" t="str">
        <f>VLOOKUP(F2019,master2!$B$1:$C$24,2,0)</f>
        <v>SPARE PARTS</v>
      </c>
      <c r="D2019" s="83">
        <v>3</v>
      </c>
      <c r="E2019" s="74" t="s">
        <v>55</v>
      </c>
      <c r="F2019" s="85" t="s">
        <v>136</v>
      </c>
      <c r="G2019" s="106">
        <v>540.07500000000005</v>
      </c>
      <c r="H2019" s="84" t="s">
        <v>86</v>
      </c>
      <c r="I2019" s="83"/>
    </row>
    <row r="2020" spans="1:9" s="76" customFormat="1" ht="12" hidden="1" customHeight="1">
      <c r="A2020" s="8" t="str">
        <f>INDEX(master1!$A$10:$A$24,MATCH('KSB1 - Postings'!E2020,master1!$C$10:$C$24,0))</f>
        <v>MAINTE</v>
      </c>
      <c r="B2020" s="9" t="str">
        <f>VLOOKUP(E2020,master1!$C$9:$E$24,3,0)</f>
        <v>Joaquin P</v>
      </c>
      <c r="C2020" s="8" t="str">
        <f>VLOOKUP(F2020,master2!$B$1:$C$24,2,0)</f>
        <v>SPARE PARTS</v>
      </c>
      <c r="D2020" s="83">
        <v>3</v>
      </c>
      <c r="E2020" s="74" t="s">
        <v>55</v>
      </c>
      <c r="F2020" s="85" t="s">
        <v>136</v>
      </c>
      <c r="G2020" s="106">
        <v>225.69499999999999</v>
      </c>
      <c r="H2020" s="84" t="s">
        <v>86</v>
      </c>
      <c r="I2020" s="83"/>
    </row>
    <row r="2021" spans="1:9" s="76" customFormat="1" ht="12" hidden="1" customHeight="1">
      <c r="A2021" s="8" t="str">
        <f>INDEX(master1!$A$10:$A$24,MATCH('KSB1 - Postings'!E2021,master1!$C$10:$C$24,0))</f>
        <v>MAINTE</v>
      </c>
      <c r="B2021" s="9" t="str">
        <f>VLOOKUP(E2021,master1!$C$9:$E$24,3,0)</f>
        <v>Joaquin P</v>
      </c>
      <c r="C2021" s="8" t="str">
        <f>VLOOKUP(F2021,master2!$B$1:$C$24,2,0)</f>
        <v>SPARE PARTS</v>
      </c>
      <c r="D2021" s="83">
        <v>3</v>
      </c>
      <c r="E2021" s="74" t="s">
        <v>55</v>
      </c>
      <c r="F2021" s="85" t="s">
        <v>136</v>
      </c>
      <c r="G2021" s="106">
        <v>253.66499999999999</v>
      </c>
      <c r="H2021" s="84" t="s">
        <v>86</v>
      </c>
      <c r="I2021" s="83"/>
    </row>
    <row r="2022" spans="1:9" s="76" customFormat="1" ht="12" hidden="1" customHeight="1">
      <c r="A2022" s="8" t="str">
        <f>INDEX(master1!$A$10:$A$24,MATCH('KSB1 - Postings'!E2022,master1!$C$10:$C$24,0))</f>
        <v>MAINTE</v>
      </c>
      <c r="B2022" s="9" t="str">
        <f>VLOOKUP(E2022,master1!$C$9:$E$24,3,0)</f>
        <v>Joaquin P</v>
      </c>
      <c r="C2022" s="8" t="str">
        <f>VLOOKUP(F2022,master2!$B$1:$C$24,2,0)</f>
        <v>SPARE PARTS</v>
      </c>
      <c r="D2022" s="83">
        <v>3</v>
      </c>
      <c r="E2022" s="74" t="s">
        <v>55</v>
      </c>
      <c r="F2022" s="85" t="s">
        <v>136</v>
      </c>
      <c r="G2022" s="106">
        <v>56</v>
      </c>
      <c r="H2022" s="84" t="s">
        <v>86</v>
      </c>
      <c r="I2022" s="83"/>
    </row>
    <row r="2023" spans="1:9" s="76" customFormat="1" ht="12" hidden="1" customHeight="1">
      <c r="A2023" s="8" t="str">
        <f>INDEX(master1!$A$10:$A$24,MATCH('KSB1 - Postings'!E2023,master1!$C$10:$C$24,0))</f>
        <v>MAINTE</v>
      </c>
      <c r="B2023" s="9" t="str">
        <f>VLOOKUP(E2023,master1!$C$9:$E$24,3,0)</f>
        <v>Joaquin P</v>
      </c>
      <c r="C2023" s="8" t="str">
        <f>VLOOKUP(F2023,master2!$B$1:$C$24,2,0)</f>
        <v>SPARE PARTS</v>
      </c>
      <c r="D2023" s="83">
        <v>3</v>
      </c>
      <c r="E2023" s="74" t="s">
        <v>55</v>
      </c>
      <c r="F2023" s="85" t="s">
        <v>136</v>
      </c>
      <c r="G2023" s="106">
        <v>53</v>
      </c>
      <c r="H2023" s="84" t="s">
        <v>86</v>
      </c>
      <c r="I2023" s="83"/>
    </row>
    <row r="2024" spans="1:9" s="76" customFormat="1" ht="12" hidden="1" customHeight="1">
      <c r="A2024" s="8" t="str">
        <f>INDEX(master1!$A$10:$A$24,MATCH('KSB1 - Postings'!E2024,master1!$C$10:$C$24,0))</f>
        <v>MAINTE</v>
      </c>
      <c r="B2024" s="9" t="str">
        <f>VLOOKUP(E2024,master1!$C$9:$E$24,3,0)</f>
        <v>Joaquin P</v>
      </c>
      <c r="C2024" s="8" t="str">
        <f>VLOOKUP(F2024,master2!$B$1:$C$24,2,0)</f>
        <v>SPARE PARTS</v>
      </c>
      <c r="D2024" s="83">
        <v>3</v>
      </c>
      <c r="E2024" s="74" t="s">
        <v>55</v>
      </c>
      <c r="F2024" s="85" t="s">
        <v>136</v>
      </c>
      <c r="G2024" s="106">
        <v>187.845</v>
      </c>
      <c r="H2024" s="84" t="s">
        <v>86</v>
      </c>
      <c r="I2024" s="83"/>
    </row>
    <row r="2025" spans="1:9" s="76" customFormat="1" ht="12" hidden="1" customHeight="1">
      <c r="A2025" s="8" t="str">
        <f>INDEX(master1!$A$10:$A$24,MATCH('KSB1 - Postings'!E2025,master1!$C$10:$C$24,0))</f>
        <v>MAINTE</v>
      </c>
      <c r="B2025" s="9" t="str">
        <f>VLOOKUP(E2025,master1!$C$9:$E$24,3,0)</f>
        <v>Joaquin P</v>
      </c>
      <c r="C2025" s="8" t="str">
        <f>VLOOKUP(F2025,master2!$B$1:$C$24,2,0)</f>
        <v>SPARE PARTS</v>
      </c>
      <c r="D2025" s="83">
        <v>3</v>
      </c>
      <c r="E2025" s="74" t="s">
        <v>55</v>
      </c>
      <c r="F2025" s="85" t="s">
        <v>136</v>
      </c>
      <c r="G2025" s="106">
        <v>137.49</v>
      </c>
      <c r="H2025" s="84" t="s">
        <v>86</v>
      </c>
      <c r="I2025" s="83"/>
    </row>
    <row r="2026" spans="1:9" s="76" customFormat="1" ht="12" hidden="1" customHeight="1">
      <c r="A2026" s="8" t="str">
        <f>INDEX(master1!$A$10:$A$24,MATCH('KSB1 - Postings'!E2026,master1!$C$10:$C$24,0))</f>
        <v>MAINTE</v>
      </c>
      <c r="B2026" s="9" t="str">
        <f>VLOOKUP(E2026,master1!$C$9:$E$24,3,0)</f>
        <v>Joaquin P</v>
      </c>
      <c r="C2026" s="8" t="str">
        <f>VLOOKUP(F2026,master2!$B$1:$C$24,2,0)</f>
        <v>SPARE PARTS</v>
      </c>
      <c r="D2026" s="83">
        <v>3</v>
      </c>
      <c r="E2026" s="74" t="s">
        <v>55</v>
      </c>
      <c r="F2026" s="85" t="s">
        <v>136</v>
      </c>
      <c r="G2026" s="106">
        <v>111.51</v>
      </c>
      <c r="H2026" s="84" t="s">
        <v>86</v>
      </c>
      <c r="I2026" s="83"/>
    </row>
    <row r="2027" spans="1:9" s="76" customFormat="1" ht="12" hidden="1" customHeight="1">
      <c r="A2027" s="8" t="str">
        <f>INDEX(master1!$A$10:$A$24,MATCH('KSB1 - Postings'!E2027,master1!$C$10:$C$24,0))</f>
        <v>MAINTE</v>
      </c>
      <c r="B2027" s="9" t="str">
        <f>VLOOKUP(E2027,master1!$C$9:$E$24,3,0)</f>
        <v>Joaquin P</v>
      </c>
      <c r="C2027" s="8" t="str">
        <f>VLOOKUP(F2027,master2!$B$1:$C$24,2,0)</f>
        <v>SPARE PARTS</v>
      </c>
      <c r="D2027" s="83">
        <v>3</v>
      </c>
      <c r="E2027" s="74" t="s">
        <v>55</v>
      </c>
      <c r="F2027" s="85" t="s">
        <v>136</v>
      </c>
      <c r="G2027" s="106">
        <v>24.27</v>
      </c>
      <c r="H2027" s="84" t="s">
        <v>86</v>
      </c>
      <c r="I2027" s="83"/>
    </row>
    <row r="2028" spans="1:9" s="76" customFormat="1" ht="12" hidden="1" customHeight="1">
      <c r="A2028" s="8" t="str">
        <f>INDEX(master1!$A$10:$A$24,MATCH('KSB1 - Postings'!E2028,master1!$C$10:$C$24,0))</f>
        <v>MAINTE</v>
      </c>
      <c r="B2028" s="9" t="str">
        <f>VLOOKUP(E2028,master1!$C$9:$E$24,3,0)</f>
        <v>Joaquin P</v>
      </c>
      <c r="C2028" s="8" t="str">
        <f>VLOOKUP(F2028,master2!$B$1:$C$24,2,0)</f>
        <v>SPARE PARTS</v>
      </c>
      <c r="D2028" s="83">
        <v>3</v>
      </c>
      <c r="E2028" s="74" t="s">
        <v>55</v>
      </c>
      <c r="F2028" s="85" t="s">
        <v>136</v>
      </c>
      <c r="G2028" s="106">
        <v>46.3</v>
      </c>
      <c r="H2028" s="84" t="s">
        <v>86</v>
      </c>
      <c r="I2028" s="83"/>
    </row>
    <row r="2029" spans="1:9" s="76" customFormat="1" ht="12" hidden="1" customHeight="1">
      <c r="A2029" s="8" t="str">
        <f>INDEX(master1!$A$10:$A$24,MATCH('KSB1 - Postings'!E2029,master1!$C$10:$C$24,0))</f>
        <v>QUALITY</v>
      </c>
      <c r="B2029" s="9" t="str">
        <f>VLOOKUP(E2029,master1!$C$9:$E$24,3,0)</f>
        <v>Jennifer A</v>
      </c>
      <c r="C2029" s="8" t="str">
        <f>VLOOKUP(F2029,master2!$B$1:$C$24,2,0)</f>
        <v>TRAVEL EXPENSES</v>
      </c>
      <c r="D2029" s="83">
        <v>3</v>
      </c>
      <c r="E2029" s="74" t="s">
        <v>73</v>
      </c>
      <c r="F2029" s="85" t="s">
        <v>147</v>
      </c>
      <c r="G2029" s="106">
        <v>19.344999999999999</v>
      </c>
      <c r="H2029" s="84" t="s">
        <v>86</v>
      </c>
      <c r="I2029" s="83"/>
    </row>
    <row r="2030" spans="1:9" s="76" customFormat="1" ht="12" hidden="1" customHeight="1">
      <c r="A2030" s="8" t="str">
        <f>INDEX(master1!$A$10:$A$24,MATCH('KSB1 - Postings'!E2030,master1!$C$10:$C$24,0))</f>
        <v>MAINTE</v>
      </c>
      <c r="B2030" s="9" t="str">
        <f>VLOOKUP(E2030,master1!$C$9:$E$24,3,0)</f>
        <v>Joaquin P</v>
      </c>
      <c r="C2030" s="8" t="str">
        <f>VLOOKUP(F2030,master2!$B$1:$C$24,2,0)</f>
        <v>SPARE PARTS</v>
      </c>
      <c r="D2030" s="83">
        <v>3</v>
      </c>
      <c r="E2030" s="74" t="s">
        <v>56</v>
      </c>
      <c r="F2030" s="85" t="s">
        <v>136</v>
      </c>
      <c r="G2030" s="106">
        <v>205.28</v>
      </c>
      <c r="H2030" s="84" t="s">
        <v>86</v>
      </c>
      <c r="I2030" s="83"/>
    </row>
    <row r="2031" spans="1:9" s="76" customFormat="1" ht="12" hidden="1" customHeight="1">
      <c r="A2031" s="8" t="str">
        <f>INDEX(master1!$A$10:$A$24,MATCH('KSB1 - Postings'!E2031,master1!$C$10:$C$24,0))</f>
        <v>MAINTE</v>
      </c>
      <c r="B2031" s="9" t="str">
        <f>VLOOKUP(E2031,master1!$C$9:$E$24,3,0)</f>
        <v>Joaquin P</v>
      </c>
      <c r="C2031" s="8" t="str">
        <f>VLOOKUP(F2031,master2!$B$1:$C$24,2,0)</f>
        <v>SPARE PARTS</v>
      </c>
      <c r="D2031" s="83">
        <v>3</v>
      </c>
      <c r="E2031" s="74" t="s">
        <v>56</v>
      </c>
      <c r="F2031" s="85" t="s">
        <v>136</v>
      </c>
      <c r="G2031" s="106">
        <v>32.284999999999997</v>
      </c>
      <c r="H2031" s="84" t="s">
        <v>86</v>
      </c>
      <c r="I2031" s="83"/>
    </row>
    <row r="2032" spans="1:9" s="76" customFormat="1" ht="12" hidden="1" customHeight="1">
      <c r="A2032" s="8" t="str">
        <f>INDEX(master1!$A$10:$A$24,MATCH('KSB1 - Postings'!E2032,master1!$C$10:$C$24,0))</f>
        <v>MAINTE</v>
      </c>
      <c r="B2032" s="9" t="str">
        <f>VLOOKUP(E2032,master1!$C$9:$E$24,3,0)</f>
        <v>Joaquin P</v>
      </c>
      <c r="C2032" s="8" t="str">
        <f>VLOOKUP(F2032,master2!$B$1:$C$24,2,0)</f>
        <v>SPARE PARTS</v>
      </c>
      <c r="D2032" s="83">
        <v>3</v>
      </c>
      <c r="E2032" s="74" t="s">
        <v>56</v>
      </c>
      <c r="F2032" s="85" t="s">
        <v>136</v>
      </c>
      <c r="G2032" s="106">
        <v>26.055</v>
      </c>
      <c r="H2032" s="84" t="s">
        <v>86</v>
      </c>
      <c r="I2032" s="83"/>
    </row>
    <row r="2033" spans="1:9" s="76" customFormat="1" ht="12" hidden="1" customHeight="1">
      <c r="A2033" s="8" t="str">
        <f>INDEX(master1!$A$10:$A$24,MATCH('KSB1 - Postings'!E2033,master1!$C$10:$C$24,0))</f>
        <v>MAINTE</v>
      </c>
      <c r="B2033" s="9" t="str">
        <f>VLOOKUP(E2033,master1!$C$9:$E$24,3,0)</f>
        <v>Joaquin P</v>
      </c>
      <c r="C2033" s="8" t="str">
        <f>VLOOKUP(F2033,master2!$B$1:$C$24,2,0)</f>
        <v>SPARE PARTS</v>
      </c>
      <c r="D2033" s="83">
        <v>3</v>
      </c>
      <c r="E2033" s="74" t="s">
        <v>56</v>
      </c>
      <c r="F2033" s="85" t="s">
        <v>136</v>
      </c>
      <c r="G2033" s="106">
        <v>13.475</v>
      </c>
      <c r="H2033" s="84" t="s">
        <v>86</v>
      </c>
      <c r="I2033" s="83"/>
    </row>
    <row r="2034" spans="1:9" s="76" customFormat="1" ht="12" hidden="1" customHeight="1">
      <c r="A2034" s="8" t="str">
        <f>INDEX(master1!$A$10:$A$24,MATCH('KSB1 - Postings'!E2034,master1!$C$10:$C$24,0))</f>
        <v>MAINTE</v>
      </c>
      <c r="B2034" s="9" t="str">
        <f>VLOOKUP(E2034,master1!$C$9:$E$24,3,0)</f>
        <v>Joaquin P</v>
      </c>
      <c r="C2034" s="8" t="str">
        <f>VLOOKUP(F2034,master2!$B$1:$C$24,2,0)</f>
        <v>SPARE PARTS</v>
      </c>
      <c r="D2034" s="83">
        <v>3</v>
      </c>
      <c r="E2034" s="74" t="s">
        <v>56</v>
      </c>
      <c r="F2034" s="85" t="s">
        <v>136</v>
      </c>
      <c r="G2034" s="106">
        <v>216.85499999999999</v>
      </c>
      <c r="H2034" s="84" t="s">
        <v>86</v>
      </c>
      <c r="I2034" s="83"/>
    </row>
    <row r="2035" spans="1:9" s="76" customFormat="1" ht="12" hidden="1" customHeight="1">
      <c r="A2035" s="8" t="str">
        <f>INDEX(master1!$A$10:$A$24,MATCH('KSB1 - Postings'!E2035,master1!$C$10:$C$24,0))</f>
        <v>MAINTE</v>
      </c>
      <c r="B2035" s="9" t="str">
        <f>VLOOKUP(E2035,master1!$C$9:$E$24,3,0)</f>
        <v>Joaquin P</v>
      </c>
      <c r="C2035" s="8" t="str">
        <f>VLOOKUP(F2035,master2!$B$1:$C$24,2,0)</f>
        <v>SPARE PARTS</v>
      </c>
      <c r="D2035" s="83">
        <v>3</v>
      </c>
      <c r="E2035" s="74" t="s">
        <v>54</v>
      </c>
      <c r="F2035" s="85" t="s">
        <v>136</v>
      </c>
      <c r="G2035" s="106">
        <v>189.2</v>
      </c>
      <c r="H2035" s="84" t="s">
        <v>86</v>
      </c>
      <c r="I2035" s="83"/>
    </row>
    <row r="2036" spans="1:9" s="76" customFormat="1" ht="12" hidden="1" customHeight="1">
      <c r="A2036" s="8" t="str">
        <f>INDEX(master1!$A$10:$A$24,MATCH('KSB1 - Postings'!E2036,master1!$C$10:$C$24,0))</f>
        <v>MAINTE</v>
      </c>
      <c r="B2036" s="9" t="str">
        <f>VLOOKUP(E2036,master1!$C$9:$E$24,3,0)</f>
        <v>Joaquin P</v>
      </c>
      <c r="C2036" s="8" t="str">
        <f>VLOOKUP(F2036,master2!$B$1:$C$24,2,0)</f>
        <v>SPARE PARTS</v>
      </c>
      <c r="D2036" s="83">
        <v>3</v>
      </c>
      <c r="E2036" s="74" t="s">
        <v>55</v>
      </c>
      <c r="F2036" s="85" t="s">
        <v>136</v>
      </c>
      <c r="G2036" s="106">
        <v>13.38</v>
      </c>
      <c r="H2036" s="84" t="s">
        <v>86</v>
      </c>
      <c r="I2036" s="83"/>
    </row>
    <row r="2037" spans="1:9" s="76" customFormat="1" ht="12" hidden="1" customHeight="1">
      <c r="A2037" s="8" t="str">
        <f>INDEX(master1!$A$10:$A$24,MATCH('KSB1 - Postings'!E2037,master1!$C$10:$C$24,0))</f>
        <v>MAINTE</v>
      </c>
      <c r="B2037" s="9" t="str">
        <f>VLOOKUP(E2037,master1!$C$9:$E$24,3,0)</f>
        <v>Joaquin P</v>
      </c>
      <c r="C2037" s="8" t="str">
        <f>VLOOKUP(F2037,master2!$B$1:$C$24,2,0)</f>
        <v>SPARE PARTS</v>
      </c>
      <c r="D2037" s="83">
        <v>3</v>
      </c>
      <c r="E2037" s="74" t="s">
        <v>55</v>
      </c>
      <c r="F2037" s="85" t="s">
        <v>136</v>
      </c>
      <c r="G2037" s="106">
        <v>13.07</v>
      </c>
      <c r="H2037" s="84" t="s">
        <v>86</v>
      </c>
      <c r="I2037" s="83"/>
    </row>
    <row r="2038" spans="1:9" s="76" customFormat="1" ht="12" hidden="1" customHeight="1">
      <c r="A2038" s="8" t="str">
        <f>INDEX(master1!$A$10:$A$24,MATCH('KSB1 - Postings'!E2038,master1!$C$10:$C$24,0))</f>
        <v>MAINTE</v>
      </c>
      <c r="B2038" s="9" t="str">
        <f>VLOOKUP(E2038,master1!$C$9:$E$24,3,0)</f>
        <v>Joaquin P</v>
      </c>
      <c r="C2038" s="8" t="str">
        <f>VLOOKUP(F2038,master2!$B$1:$C$24,2,0)</f>
        <v>SPARE PARTS</v>
      </c>
      <c r="D2038" s="83">
        <v>3</v>
      </c>
      <c r="E2038" s="74" t="s">
        <v>55</v>
      </c>
      <c r="F2038" s="85" t="s">
        <v>136</v>
      </c>
      <c r="G2038" s="106">
        <v>18.45</v>
      </c>
      <c r="H2038" s="84" t="s">
        <v>86</v>
      </c>
      <c r="I2038" s="83"/>
    </row>
    <row r="2039" spans="1:9" s="76" customFormat="1" ht="12" hidden="1" customHeight="1">
      <c r="A2039" s="8" t="str">
        <f>INDEX(master1!$A$10:$A$24,MATCH('KSB1 - Postings'!E2039,master1!$C$10:$C$24,0))</f>
        <v>MAINTE</v>
      </c>
      <c r="B2039" s="9" t="str">
        <f>VLOOKUP(E2039,master1!$C$9:$E$24,3,0)</f>
        <v>Joaquin P</v>
      </c>
      <c r="C2039" s="8" t="str">
        <f>VLOOKUP(F2039,master2!$B$1:$C$24,2,0)</f>
        <v>SPARE PARTS</v>
      </c>
      <c r="D2039" s="83">
        <v>3</v>
      </c>
      <c r="E2039" s="74" t="s">
        <v>55</v>
      </c>
      <c r="F2039" s="85" t="s">
        <v>136</v>
      </c>
      <c r="G2039" s="106">
        <v>53.8</v>
      </c>
      <c r="H2039" s="84" t="s">
        <v>86</v>
      </c>
      <c r="I2039" s="83"/>
    </row>
    <row r="2040" spans="1:9" s="76" customFormat="1" ht="12" hidden="1" customHeight="1">
      <c r="A2040" s="8" t="str">
        <f>INDEX(master1!$A$10:$A$24,MATCH('KSB1 - Postings'!E2040,master1!$C$10:$C$24,0))</f>
        <v>MAINTE</v>
      </c>
      <c r="B2040" s="9" t="str">
        <f>VLOOKUP(E2040,master1!$C$9:$E$24,3,0)</f>
        <v>Joaquin P</v>
      </c>
      <c r="C2040" s="8" t="str">
        <f>VLOOKUP(F2040,master2!$B$1:$C$24,2,0)</f>
        <v>SPARE PARTS</v>
      </c>
      <c r="D2040" s="83">
        <v>3</v>
      </c>
      <c r="E2040" s="74" t="s">
        <v>55</v>
      </c>
      <c r="F2040" s="85" t="s">
        <v>136</v>
      </c>
      <c r="G2040" s="106">
        <v>19.5</v>
      </c>
      <c r="H2040" s="84" t="s">
        <v>86</v>
      </c>
      <c r="I2040" s="83"/>
    </row>
    <row r="2041" spans="1:9" s="76" customFormat="1" ht="12" hidden="1" customHeight="1">
      <c r="A2041" s="8" t="str">
        <f>INDEX(master1!$A$10:$A$24,MATCH('KSB1 - Postings'!E2041,master1!$C$10:$C$24,0))</f>
        <v>MAINTE</v>
      </c>
      <c r="B2041" s="9" t="str">
        <f>VLOOKUP(E2041,master1!$C$9:$E$24,3,0)</f>
        <v>Joaquin P</v>
      </c>
      <c r="C2041" s="8" t="str">
        <f>VLOOKUP(F2041,master2!$B$1:$C$24,2,0)</f>
        <v>SPARE PARTS</v>
      </c>
      <c r="D2041" s="83">
        <v>3</v>
      </c>
      <c r="E2041" s="74" t="s">
        <v>55</v>
      </c>
      <c r="F2041" s="85" t="s">
        <v>136</v>
      </c>
      <c r="G2041" s="106">
        <v>81.22</v>
      </c>
      <c r="H2041" s="84" t="s">
        <v>86</v>
      </c>
      <c r="I2041" s="83"/>
    </row>
    <row r="2042" spans="1:9" s="76" customFormat="1" ht="12" hidden="1" customHeight="1">
      <c r="A2042" s="8" t="str">
        <f>INDEX(master1!$A$10:$A$24,MATCH('KSB1 - Postings'!E2042,master1!$C$10:$C$24,0))</f>
        <v>MAINTE</v>
      </c>
      <c r="B2042" s="9" t="str">
        <f>VLOOKUP(E2042,master1!$C$9:$E$24,3,0)</f>
        <v>Joaquin P</v>
      </c>
      <c r="C2042" s="8" t="str">
        <f>VLOOKUP(F2042,master2!$B$1:$C$24,2,0)</f>
        <v>SPARE PARTS</v>
      </c>
      <c r="D2042" s="83">
        <v>3</v>
      </c>
      <c r="E2042" s="74" t="s">
        <v>55</v>
      </c>
      <c r="F2042" s="85" t="s">
        <v>136</v>
      </c>
      <c r="G2042" s="106">
        <v>261.38499999999999</v>
      </c>
      <c r="H2042" s="84" t="s">
        <v>86</v>
      </c>
      <c r="I2042" s="83"/>
    </row>
    <row r="2043" spans="1:9" s="76" customFormat="1" ht="12" hidden="1" customHeight="1">
      <c r="A2043" s="8" t="str">
        <f>INDEX(master1!$A$10:$A$24,MATCH('KSB1 - Postings'!E2043,master1!$C$10:$C$24,0))</f>
        <v>QUALITY</v>
      </c>
      <c r="B2043" s="9" t="str">
        <f>VLOOKUP(E2043,master1!$C$9:$E$24,3,0)</f>
        <v>Jennifer A</v>
      </c>
      <c r="C2043" s="8" t="str">
        <f>VLOOKUP(F2043,master2!$B$1:$C$24,2,0)</f>
        <v>SPARE PARTS</v>
      </c>
      <c r="D2043" s="83">
        <v>3</v>
      </c>
      <c r="E2043" s="74" t="s">
        <v>73</v>
      </c>
      <c r="F2043" s="85" t="s">
        <v>136</v>
      </c>
      <c r="G2043" s="106">
        <v>35.625</v>
      </c>
      <c r="H2043" s="84" t="s">
        <v>86</v>
      </c>
      <c r="I2043" s="83"/>
    </row>
    <row r="2044" spans="1:9" s="76" customFormat="1" ht="12" hidden="1" customHeight="1">
      <c r="A2044" s="8" t="str">
        <f>INDEX(master1!$A$10:$A$24,MATCH('KSB1 - Postings'!E2044,master1!$C$10:$C$24,0))</f>
        <v>QUALITY</v>
      </c>
      <c r="B2044" s="9" t="str">
        <f>VLOOKUP(E2044,master1!$C$9:$E$24,3,0)</f>
        <v>Jennifer A</v>
      </c>
      <c r="C2044" s="8" t="str">
        <f>VLOOKUP(F2044,master2!$B$1:$C$24,2,0)</f>
        <v>SPARE PARTS</v>
      </c>
      <c r="D2044" s="83">
        <v>3</v>
      </c>
      <c r="E2044" s="74" t="s">
        <v>73</v>
      </c>
      <c r="F2044" s="85" t="s">
        <v>136</v>
      </c>
      <c r="G2044" s="106">
        <v>492</v>
      </c>
      <c r="H2044" s="84" t="s">
        <v>86</v>
      </c>
      <c r="I2044" s="83"/>
    </row>
    <row r="2045" spans="1:9" s="76" customFormat="1" ht="12" hidden="1" customHeight="1">
      <c r="A2045" s="8" t="str">
        <f>INDEX(master1!$A$10:$A$24,MATCH('KSB1 - Postings'!E2045,master1!$C$10:$C$24,0))</f>
        <v>QUALITY</v>
      </c>
      <c r="B2045" s="9" t="str">
        <f>VLOOKUP(E2045,master1!$C$9:$E$24,3,0)</f>
        <v>Jennifer A</v>
      </c>
      <c r="C2045" s="8" t="str">
        <f>VLOOKUP(F2045,master2!$B$1:$C$24,2,0)</f>
        <v>SPARE PARTS</v>
      </c>
      <c r="D2045" s="83">
        <v>3</v>
      </c>
      <c r="E2045" s="74" t="s">
        <v>73</v>
      </c>
      <c r="F2045" s="85" t="s">
        <v>136</v>
      </c>
      <c r="G2045" s="106">
        <v>23.725000000000001</v>
      </c>
      <c r="H2045" s="84" t="s">
        <v>86</v>
      </c>
      <c r="I2045" s="83"/>
    </row>
    <row r="2046" spans="1:9" s="76" customFormat="1" ht="12" hidden="1" customHeight="1">
      <c r="A2046" s="8" t="str">
        <f>INDEX(master1!$A$10:$A$24,MATCH('KSB1 - Postings'!E2046,master1!$C$10:$C$24,0))</f>
        <v>MAINTE</v>
      </c>
      <c r="B2046" s="9" t="str">
        <f>VLOOKUP(E2046,master1!$C$9:$E$24,3,0)</f>
        <v>Joaquin P</v>
      </c>
      <c r="C2046" s="8" t="str">
        <f>VLOOKUP(F2046,master2!$B$1:$C$24,2,0)</f>
        <v>OTHER EXTERNAL SERVICES</v>
      </c>
      <c r="D2046" s="83">
        <v>3</v>
      </c>
      <c r="E2046" s="74" t="s">
        <v>57</v>
      </c>
      <c r="F2046" s="85" t="s">
        <v>138</v>
      </c>
      <c r="G2046" s="106">
        <v>440</v>
      </c>
      <c r="H2046" s="84" t="s">
        <v>86</v>
      </c>
      <c r="I2046" s="83"/>
    </row>
    <row r="2047" spans="1:9" s="76" customFormat="1" ht="12" hidden="1" customHeight="1">
      <c r="A2047" s="8" t="str">
        <f>INDEX(master1!$A$10:$A$24,MATCH('KSB1 - Postings'!E2047,master1!$C$10:$C$24,0))</f>
        <v>MAINTE</v>
      </c>
      <c r="B2047" s="9" t="str">
        <f>VLOOKUP(E2047,master1!$C$9:$E$24,3,0)</f>
        <v>Joaquin P</v>
      </c>
      <c r="C2047" s="8" t="str">
        <f>VLOOKUP(F2047,master2!$B$1:$C$24,2,0)</f>
        <v>OTHER EXTERNAL SERVICES</v>
      </c>
      <c r="D2047" s="83">
        <v>3</v>
      </c>
      <c r="E2047" s="74" t="s">
        <v>57</v>
      </c>
      <c r="F2047" s="85" t="s">
        <v>138</v>
      </c>
      <c r="G2047" s="106">
        <v>494</v>
      </c>
      <c r="H2047" s="84" t="s">
        <v>86</v>
      </c>
      <c r="I2047" s="83"/>
    </row>
    <row r="2048" spans="1:9" s="76" customFormat="1" ht="12" hidden="1" customHeight="1">
      <c r="A2048" s="8" t="str">
        <f>INDEX(master1!$A$10:$A$24,MATCH('KSB1 - Postings'!E2048,master1!$C$10:$C$24,0))</f>
        <v>MAINTE</v>
      </c>
      <c r="B2048" s="9" t="str">
        <f>VLOOKUP(E2048,master1!$C$9:$E$24,3,0)</f>
        <v>Joaquin P</v>
      </c>
      <c r="C2048" s="8" t="str">
        <f>VLOOKUP(F2048,master2!$B$1:$C$24,2,0)</f>
        <v>SPARE PARTS</v>
      </c>
      <c r="D2048" s="83">
        <v>3</v>
      </c>
      <c r="E2048" s="74" t="s">
        <v>54</v>
      </c>
      <c r="F2048" s="85" t="s">
        <v>136</v>
      </c>
      <c r="G2048" s="106">
        <v>9.75</v>
      </c>
      <c r="H2048" s="84" t="s">
        <v>86</v>
      </c>
      <c r="I2048" s="83"/>
    </row>
    <row r="2049" spans="1:9" s="76" customFormat="1" ht="12" hidden="1" customHeight="1">
      <c r="A2049" s="8" t="str">
        <f>INDEX(master1!$A$10:$A$24,MATCH('KSB1 - Postings'!E2049,master1!$C$10:$C$24,0))</f>
        <v>MAINTE</v>
      </c>
      <c r="B2049" s="9" t="str">
        <f>VLOOKUP(E2049,master1!$C$9:$E$24,3,0)</f>
        <v>Joaquin P</v>
      </c>
      <c r="C2049" s="8" t="str">
        <f>VLOOKUP(F2049,master2!$B$1:$C$24,2,0)</f>
        <v>SPARE PARTS</v>
      </c>
      <c r="D2049" s="83">
        <v>3</v>
      </c>
      <c r="E2049" s="74" t="s">
        <v>54</v>
      </c>
      <c r="F2049" s="85" t="s">
        <v>136</v>
      </c>
      <c r="G2049" s="106">
        <v>35.07</v>
      </c>
      <c r="H2049" s="84" t="s">
        <v>86</v>
      </c>
      <c r="I2049" s="83"/>
    </row>
    <row r="2050" spans="1:9" s="76" customFormat="1" ht="12" hidden="1" customHeight="1">
      <c r="A2050" s="8" t="str">
        <f>INDEX(master1!$A$10:$A$24,MATCH('KSB1 - Postings'!E2050,master1!$C$10:$C$24,0))</f>
        <v>MAINTE</v>
      </c>
      <c r="B2050" s="9" t="str">
        <f>VLOOKUP(E2050,master1!$C$9:$E$24,3,0)</f>
        <v>Joaquin P</v>
      </c>
      <c r="C2050" s="8" t="str">
        <f>VLOOKUP(F2050,master2!$B$1:$C$24,2,0)</f>
        <v>SPARE PARTS</v>
      </c>
      <c r="D2050" s="83">
        <v>3</v>
      </c>
      <c r="E2050" s="74" t="s">
        <v>54</v>
      </c>
      <c r="F2050" s="85" t="s">
        <v>136</v>
      </c>
      <c r="G2050" s="106">
        <v>75.19</v>
      </c>
      <c r="H2050" s="84" t="s">
        <v>86</v>
      </c>
      <c r="I2050" s="83"/>
    </row>
    <row r="2051" spans="1:9" s="76" customFormat="1" ht="12" hidden="1" customHeight="1">
      <c r="A2051" s="8" t="str">
        <f>INDEX(master1!$A$10:$A$24,MATCH('KSB1 - Postings'!E2051,master1!$C$10:$C$24,0))</f>
        <v>MAINTE</v>
      </c>
      <c r="B2051" s="9" t="str">
        <f>VLOOKUP(E2051,master1!$C$9:$E$24,3,0)</f>
        <v>Joaquin P</v>
      </c>
      <c r="C2051" s="8" t="str">
        <f>VLOOKUP(F2051,master2!$B$1:$C$24,2,0)</f>
        <v>SPARE PARTS</v>
      </c>
      <c r="D2051" s="83">
        <v>3</v>
      </c>
      <c r="E2051" s="74" t="s">
        <v>54</v>
      </c>
      <c r="F2051" s="85" t="s">
        <v>136</v>
      </c>
      <c r="G2051" s="106">
        <v>26.9</v>
      </c>
      <c r="H2051" s="84" t="s">
        <v>86</v>
      </c>
      <c r="I2051" s="83"/>
    </row>
    <row r="2052" spans="1:9" s="76" customFormat="1" ht="12" hidden="1" customHeight="1">
      <c r="A2052" s="8" t="str">
        <f>INDEX(master1!$A$10:$A$24,MATCH('KSB1 - Postings'!E2052,master1!$C$10:$C$24,0))</f>
        <v>MAINTE</v>
      </c>
      <c r="B2052" s="9" t="str">
        <f>VLOOKUP(E2052,master1!$C$9:$E$24,3,0)</f>
        <v>Joaquin P</v>
      </c>
      <c r="C2052" s="8" t="str">
        <f>VLOOKUP(F2052,master2!$B$1:$C$24,2,0)</f>
        <v>SPARE PARTS</v>
      </c>
      <c r="D2052" s="83">
        <v>3</v>
      </c>
      <c r="E2052" s="74" t="s">
        <v>54</v>
      </c>
      <c r="F2052" s="85" t="s">
        <v>136</v>
      </c>
      <c r="G2052" s="106">
        <v>1439.5</v>
      </c>
      <c r="H2052" s="84" t="s">
        <v>86</v>
      </c>
      <c r="I2052" s="83"/>
    </row>
    <row r="2053" spans="1:9" s="76" customFormat="1" ht="12" hidden="1" customHeight="1">
      <c r="A2053" s="8" t="str">
        <f>INDEX(master1!$A$10:$A$24,MATCH('KSB1 - Postings'!E2053,master1!$C$10:$C$24,0))</f>
        <v>MAINTE</v>
      </c>
      <c r="B2053" s="9" t="str">
        <f>VLOOKUP(E2053,master1!$C$9:$E$24,3,0)</f>
        <v>Joaquin P</v>
      </c>
      <c r="C2053" s="8" t="str">
        <f>VLOOKUP(F2053,master2!$B$1:$C$24,2,0)</f>
        <v>SPARE PARTS</v>
      </c>
      <c r="D2053" s="83">
        <v>3</v>
      </c>
      <c r="E2053" s="74" t="s">
        <v>56</v>
      </c>
      <c r="F2053" s="85" t="s">
        <v>136</v>
      </c>
      <c r="G2053" s="106">
        <v>205.28</v>
      </c>
      <c r="H2053" s="84" t="s">
        <v>86</v>
      </c>
      <c r="I2053" s="83"/>
    </row>
    <row r="2054" spans="1:9" s="76" customFormat="1" ht="12" hidden="1" customHeight="1">
      <c r="A2054" s="8" t="str">
        <f>INDEX(master1!$A$10:$A$24,MATCH('KSB1 - Postings'!E2054,master1!$C$10:$C$24,0))</f>
        <v>MAINTE</v>
      </c>
      <c r="B2054" s="9" t="str">
        <f>VLOOKUP(E2054,master1!$C$9:$E$24,3,0)</f>
        <v>Joaquin P</v>
      </c>
      <c r="C2054" s="8" t="str">
        <f>VLOOKUP(F2054,master2!$B$1:$C$24,2,0)</f>
        <v>SPARE PARTS</v>
      </c>
      <c r="D2054" s="83">
        <v>3</v>
      </c>
      <c r="E2054" s="74" t="s">
        <v>56</v>
      </c>
      <c r="F2054" s="85" t="s">
        <v>136</v>
      </c>
      <c r="G2054" s="106">
        <v>39.729999999999997</v>
      </c>
      <c r="H2054" s="84" t="s">
        <v>86</v>
      </c>
      <c r="I2054" s="83"/>
    </row>
    <row r="2055" spans="1:9" s="76" customFormat="1" ht="12" hidden="1" customHeight="1">
      <c r="A2055" s="8" t="str">
        <f>INDEX(master1!$A$10:$A$24,MATCH('KSB1 - Postings'!E2055,master1!$C$10:$C$24,0))</f>
        <v>MAINTE</v>
      </c>
      <c r="B2055" s="9" t="str">
        <f>VLOOKUP(E2055,master1!$C$9:$E$24,3,0)</f>
        <v>Joaquin P</v>
      </c>
      <c r="C2055" s="8" t="str">
        <f>VLOOKUP(F2055,master2!$B$1:$C$24,2,0)</f>
        <v>SPARE PARTS</v>
      </c>
      <c r="D2055" s="83">
        <v>3</v>
      </c>
      <c r="E2055" s="74" t="s">
        <v>56</v>
      </c>
      <c r="F2055" s="85" t="s">
        <v>136</v>
      </c>
      <c r="G2055" s="106">
        <v>36.54</v>
      </c>
      <c r="H2055" s="84" t="s">
        <v>86</v>
      </c>
      <c r="I2055" s="83"/>
    </row>
    <row r="2056" spans="1:9" s="76" customFormat="1" ht="12" hidden="1" customHeight="1">
      <c r="A2056" s="8" t="str">
        <f>INDEX(master1!$A$10:$A$24,MATCH('KSB1 - Postings'!E2056,master1!$C$10:$C$24,0))</f>
        <v>MAINTE</v>
      </c>
      <c r="B2056" s="9" t="str">
        <f>VLOOKUP(E2056,master1!$C$9:$E$24,3,0)</f>
        <v>Joaquin P</v>
      </c>
      <c r="C2056" s="8" t="str">
        <f>VLOOKUP(F2056,master2!$B$1:$C$24,2,0)</f>
        <v>SPARE PARTS</v>
      </c>
      <c r="D2056" s="83">
        <v>3</v>
      </c>
      <c r="E2056" s="74" t="s">
        <v>56</v>
      </c>
      <c r="F2056" s="85" t="s">
        <v>136</v>
      </c>
      <c r="G2056" s="106">
        <v>282.23</v>
      </c>
      <c r="H2056" s="84" t="s">
        <v>86</v>
      </c>
      <c r="I2056" s="83"/>
    </row>
    <row r="2057" spans="1:9" s="76" customFormat="1" ht="12" hidden="1" customHeight="1">
      <c r="A2057" s="8" t="str">
        <f>INDEX(master1!$A$10:$A$24,MATCH('KSB1 - Postings'!E2057,master1!$C$10:$C$24,0))</f>
        <v>MAINTE</v>
      </c>
      <c r="B2057" s="9" t="str">
        <f>VLOOKUP(E2057,master1!$C$9:$E$24,3,0)</f>
        <v>Joaquin P</v>
      </c>
      <c r="C2057" s="8" t="str">
        <f>VLOOKUP(F2057,master2!$B$1:$C$24,2,0)</f>
        <v>SPARE PARTS</v>
      </c>
      <c r="D2057" s="83">
        <v>3</v>
      </c>
      <c r="E2057" s="74" t="s">
        <v>56</v>
      </c>
      <c r="F2057" s="85" t="s">
        <v>136</v>
      </c>
      <c r="G2057" s="106">
        <v>160.9</v>
      </c>
      <c r="H2057" s="84" t="s">
        <v>86</v>
      </c>
      <c r="I2057" s="83"/>
    </row>
    <row r="2058" spans="1:9" s="76" customFormat="1" ht="12" hidden="1" customHeight="1">
      <c r="A2058" s="8" t="str">
        <f>INDEX(master1!$A$10:$A$24,MATCH('KSB1 - Postings'!E2058,master1!$C$10:$C$24,0))</f>
        <v>MAINTE</v>
      </c>
      <c r="B2058" s="9" t="str">
        <f>VLOOKUP(E2058,master1!$C$9:$E$24,3,0)</f>
        <v>Joaquin P</v>
      </c>
      <c r="C2058" s="8" t="str">
        <f>VLOOKUP(F2058,master2!$B$1:$C$24,2,0)</f>
        <v>SPARE PARTS</v>
      </c>
      <c r="D2058" s="83">
        <v>3</v>
      </c>
      <c r="E2058" s="74" t="s">
        <v>56</v>
      </c>
      <c r="F2058" s="85" t="s">
        <v>136</v>
      </c>
      <c r="G2058" s="106">
        <v>18.45</v>
      </c>
      <c r="H2058" s="84" t="s">
        <v>86</v>
      </c>
      <c r="I2058" s="83"/>
    </row>
    <row r="2059" spans="1:9" s="76" customFormat="1" ht="12" hidden="1" customHeight="1">
      <c r="A2059" s="8" t="str">
        <f>INDEX(master1!$A$10:$A$24,MATCH('KSB1 - Postings'!E2059,master1!$C$10:$C$24,0))</f>
        <v>MAINTE</v>
      </c>
      <c r="B2059" s="9" t="str">
        <f>VLOOKUP(E2059,master1!$C$9:$E$24,3,0)</f>
        <v>Joaquin P</v>
      </c>
      <c r="C2059" s="8" t="str">
        <f>VLOOKUP(F2059,master2!$B$1:$C$24,2,0)</f>
        <v>SPARE PARTS</v>
      </c>
      <c r="D2059" s="83">
        <v>3</v>
      </c>
      <c r="E2059" s="74" t="s">
        <v>56</v>
      </c>
      <c r="F2059" s="85" t="s">
        <v>136</v>
      </c>
      <c r="G2059" s="106">
        <v>59.185000000000002</v>
      </c>
      <c r="H2059" s="84" t="s">
        <v>86</v>
      </c>
      <c r="I2059" s="83"/>
    </row>
    <row r="2060" spans="1:9" s="76" customFormat="1" ht="12" hidden="1" customHeight="1">
      <c r="A2060" s="8" t="str">
        <f>INDEX(master1!$A$10:$A$24,MATCH('KSB1 - Postings'!E2060,master1!$C$10:$C$24,0))</f>
        <v>MAINTE</v>
      </c>
      <c r="B2060" s="9" t="str">
        <f>VLOOKUP(E2060,master1!$C$9:$E$24,3,0)</f>
        <v>Joaquin P</v>
      </c>
      <c r="C2060" s="8" t="str">
        <f>VLOOKUP(F2060,master2!$B$1:$C$24,2,0)</f>
        <v>SPARE PARTS</v>
      </c>
      <c r="D2060" s="83">
        <v>3</v>
      </c>
      <c r="E2060" s="74" t="s">
        <v>56</v>
      </c>
      <c r="F2060" s="85" t="s">
        <v>136</v>
      </c>
      <c r="G2060" s="106">
        <v>53.93</v>
      </c>
      <c r="H2060" s="84" t="s">
        <v>86</v>
      </c>
      <c r="I2060" s="83"/>
    </row>
    <row r="2061" spans="1:9" s="76" customFormat="1" ht="12" hidden="1" customHeight="1">
      <c r="A2061" s="8" t="str">
        <f>INDEX(master1!$A$10:$A$24,MATCH('KSB1 - Postings'!E2061,master1!$C$10:$C$24,0))</f>
        <v>MAINTE</v>
      </c>
      <c r="B2061" s="9" t="str">
        <f>VLOOKUP(E2061,master1!$C$9:$E$24,3,0)</f>
        <v>Joaquin P</v>
      </c>
      <c r="C2061" s="8" t="str">
        <f>VLOOKUP(F2061,master2!$B$1:$C$24,2,0)</f>
        <v>SPARE PARTS</v>
      </c>
      <c r="D2061" s="83">
        <v>3</v>
      </c>
      <c r="E2061" s="74" t="s">
        <v>56</v>
      </c>
      <c r="F2061" s="85" t="s">
        <v>136</v>
      </c>
      <c r="G2061" s="106">
        <v>53.93</v>
      </c>
      <c r="H2061" s="84" t="s">
        <v>86</v>
      </c>
      <c r="I2061" s="83"/>
    </row>
    <row r="2062" spans="1:9" s="76" customFormat="1" ht="12" hidden="1" customHeight="1">
      <c r="A2062" s="8" t="str">
        <f>INDEX(master1!$A$10:$A$24,MATCH('KSB1 - Postings'!E2062,master1!$C$10:$C$24,0))</f>
        <v>MAINTE</v>
      </c>
      <c r="B2062" s="9" t="str">
        <f>VLOOKUP(E2062,master1!$C$9:$E$24,3,0)</f>
        <v>Joaquin P</v>
      </c>
      <c r="C2062" s="8" t="str">
        <f>VLOOKUP(F2062,master2!$B$1:$C$24,2,0)</f>
        <v>SPARE PARTS</v>
      </c>
      <c r="D2062" s="83">
        <v>3</v>
      </c>
      <c r="E2062" s="74" t="s">
        <v>56</v>
      </c>
      <c r="F2062" s="85" t="s">
        <v>136</v>
      </c>
      <c r="G2062" s="106">
        <v>63.32</v>
      </c>
      <c r="H2062" s="84" t="s">
        <v>86</v>
      </c>
      <c r="I2062" s="83"/>
    </row>
    <row r="2063" spans="1:9" s="76" customFormat="1" ht="12" hidden="1" customHeight="1">
      <c r="A2063" s="8" t="str">
        <f>INDEX(master1!$A$10:$A$24,MATCH('KSB1 - Postings'!E2063,master1!$C$10:$C$24,0))</f>
        <v>MAINTE</v>
      </c>
      <c r="B2063" s="9" t="str">
        <f>VLOOKUP(E2063,master1!$C$9:$E$24,3,0)</f>
        <v>Joaquin P</v>
      </c>
      <c r="C2063" s="8" t="str">
        <f>VLOOKUP(F2063,master2!$B$1:$C$24,2,0)</f>
        <v>SPARE PARTS</v>
      </c>
      <c r="D2063" s="83">
        <v>3</v>
      </c>
      <c r="E2063" s="74" t="s">
        <v>56</v>
      </c>
      <c r="F2063" s="85" t="s">
        <v>136</v>
      </c>
      <c r="G2063" s="106">
        <v>88.584999999999994</v>
      </c>
      <c r="H2063" s="84" t="s">
        <v>86</v>
      </c>
      <c r="I2063" s="83"/>
    </row>
    <row r="2064" spans="1:9" s="76" customFormat="1" ht="12" hidden="1" customHeight="1">
      <c r="A2064" s="8" t="str">
        <f>INDEX(master1!$A$10:$A$24,MATCH('KSB1 - Postings'!E2064,master1!$C$10:$C$24,0))</f>
        <v>MAINTE</v>
      </c>
      <c r="B2064" s="9" t="str">
        <f>VLOOKUP(E2064,master1!$C$9:$E$24,3,0)</f>
        <v>Joaquin P</v>
      </c>
      <c r="C2064" s="8" t="str">
        <f>VLOOKUP(F2064,master2!$B$1:$C$24,2,0)</f>
        <v>SPARE PARTS</v>
      </c>
      <c r="D2064" s="83">
        <v>3</v>
      </c>
      <c r="E2064" s="74" t="s">
        <v>56</v>
      </c>
      <c r="F2064" s="85" t="s">
        <v>136</v>
      </c>
      <c r="G2064" s="106">
        <v>11.88</v>
      </c>
      <c r="H2064" s="84" t="s">
        <v>86</v>
      </c>
      <c r="I2064" s="83"/>
    </row>
    <row r="2065" spans="1:9" s="76" customFormat="1" ht="12" hidden="1" customHeight="1">
      <c r="A2065" s="8" t="str">
        <f>INDEX(master1!$A$10:$A$24,MATCH('KSB1 - Postings'!E2065,master1!$C$10:$C$24,0))</f>
        <v>MAINTE</v>
      </c>
      <c r="B2065" s="9" t="str">
        <f>VLOOKUP(E2065,master1!$C$9:$E$24,3,0)</f>
        <v>Joaquin P</v>
      </c>
      <c r="C2065" s="8" t="str">
        <f>VLOOKUP(F2065,master2!$B$1:$C$24,2,0)</f>
        <v>SPARE PARTS</v>
      </c>
      <c r="D2065" s="83">
        <v>3</v>
      </c>
      <c r="E2065" s="74" t="s">
        <v>56</v>
      </c>
      <c r="F2065" s="85" t="s">
        <v>136</v>
      </c>
      <c r="G2065" s="106">
        <v>46.9</v>
      </c>
      <c r="H2065" s="84" t="s">
        <v>86</v>
      </c>
      <c r="I2065" s="83"/>
    </row>
    <row r="2066" spans="1:9" s="76" customFormat="1" ht="12" hidden="1" customHeight="1">
      <c r="A2066" s="8" t="str">
        <f>INDEX(master1!$A$10:$A$24,MATCH('KSB1 - Postings'!E2066,master1!$C$10:$C$24,0))</f>
        <v>MAINTE</v>
      </c>
      <c r="B2066" s="9" t="str">
        <f>VLOOKUP(E2066,master1!$C$9:$E$24,3,0)</f>
        <v>Joaquin P</v>
      </c>
      <c r="C2066" s="8" t="str">
        <f>VLOOKUP(F2066,master2!$B$1:$C$24,2,0)</f>
        <v>SPARE PARTS</v>
      </c>
      <c r="D2066" s="83">
        <v>3</v>
      </c>
      <c r="E2066" s="74" t="s">
        <v>56</v>
      </c>
      <c r="F2066" s="85" t="s">
        <v>136</v>
      </c>
      <c r="G2066" s="106">
        <v>41.7</v>
      </c>
      <c r="H2066" s="84" t="s">
        <v>86</v>
      </c>
      <c r="I2066" s="83"/>
    </row>
    <row r="2067" spans="1:9" s="76" customFormat="1" ht="12" hidden="1" customHeight="1">
      <c r="A2067" s="8" t="str">
        <f>INDEX(master1!$A$10:$A$24,MATCH('KSB1 - Postings'!E2067,master1!$C$10:$C$24,0))</f>
        <v>MAINTE</v>
      </c>
      <c r="B2067" s="9" t="str">
        <f>VLOOKUP(E2067,master1!$C$9:$E$24,3,0)</f>
        <v>Joaquin P</v>
      </c>
      <c r="C2067" s="8" t="str">
        <f>VLOOKUP(F2067,master2!$B$1:$C$24,2,0)</f>
        <v>SPARE PARTS</v>
      </c>
      <c r="D2067" s="83">
        <v>3</v>
      </c>
      <c r="E2067" s="74" t="s">
        <v>54</v>
      </c>
      <c r="F2067" s="85" t="s">
        <v>136</v>
      </c>
      <c r="G2067" s="106">
        <v>30.17</v>
      </c>
      <c r="H2067" s="84" t="s">
        <v>86</v>
      </c>
      <c r="I2067" s="83"/>
    </row>
    <row r="2068" spans="1:9" s="76" customFormat="1" ht="12" hidden="1" customHeight="1">
      <c r="A2068" s="8" t="str">
        <f>INDEX(master1!$A$10:$A$24,MATCH('KSB1 - Postings'!E2068,master1!$C$10:$C$24,0))</f>
        <v>MAINTE</v>
      </c>
      <c r="B2068" s="9" t="str">
        <f>VLOOKUP(E2068,master1!$C$9:$E$24,3,0)</f>
        <v>Joaquin P</v>
      </c>
      <c r="C2068" s="8" t="str">
        <f>VLOOKUP(F2068,master2!$B$1:$C$24,2,0)</f>
        <v>SPARE PARTS</v>
      </c>
      <c r="D2068" s="83">
        <v>3</v>
      </c>
      <c r="E2068" s="74" t="s">
        <v>54</v>
      </c>
      <c r="F2068" s="85" t="s">
        <v>136</v>
      </c>
      <c r="G2068" s="106">
        <v>392.07499999999999</v>
      </c>
      <c r="H2068" s="84" t="s">
        <v>86</v>
      </c>
      <c r="I2068" s="83"/>
    </row>
    <row r="2069" spans="1:9" s="76" customFormat="1" ht="12" hidden="1" customHeight="1">
      <c r="A2069" s="8" t="str">
        <f>INDEX(master1!$A$10:$A$24,MATCH('KSB1 - Postings'!E2069,master1!$C$10:$C$24,0))</f>
        <v>MAINTE</v>
      </c>
      <c r="B2069" s="9" t="str">
        <f>VLOOKUP(E2069,master1!$C$9:$E$24,3,0)</f>
        <v>Joaquin P</v>
      </c>
      <c r="C2069" s="8" t="str">
        <f>VLOOKUP(F2069,master2!$B$1:$C$24,2,0)</f>
        <v>SPARE PARTS</v>
      </c>
      <c r="D2069" s="83">
        <v>3</v>
      </c>
      <c r="E2069" s="74" t="s">
        <v>55</v>
      </c>
      <c r="F2069" s="85" t="s">
        <v>136</v>
      </c>
      <c r="G2069" s="106">
        <v>14.77</v>
      </c>
      <c r="H2069" s="84" t="s">
        <v>86</v>
      </c>
      <c r="I2069" s="83"/>
    </row>
    <row r="2070" spans="1:9" s="76" customFormat="1" ht="12" hidden="1" customHeight="1">
      <c r="A2070" s="8" t="str">
        <f>INDEX(master1!$A$10:$A$24,MATCH('KSB1 - Postings'!E2070,master1!$C$10:$C$24,0))</f>
        <v>MAINTE</v>
      </c>
      <c r="B2070" s="9" t="str">
        <f>VLOOKUP(E2070,master1!$C$9:$E$24,3,0)</f>
        <v>Joaquin P</v>
      </c>
      <c r="C2070" s="8" t="str">
        <f>VLOOKUP(F2070,master2!$B$1:$C$24,2,0)</f>
        <v>SPARE PARTS</v>
      </c>
      <c r="D2070" s="83">
        <v>3</v>
      </c>
      <c r="E2070" s="74" t="s">
        <v>55</v>
      </c>
      <c r="F2070" s="85" t="s">
        <v>136</v>
      </c>
      <c r="G2070" s="106">
        <v>44.5</v>
      </c>
      <c r="H2070" s="84" t="s">
        <v>86</v>
      </c>
      <c r="I2070" s="83"/>
    </row>
    <row r="2071" spans="1:9" s="76" customFormat="1" ht="12" hidden="1" customHeight="1">
      <c r="A2071" s="8" t="str">
        <f>INDEX(master1!$A$10:$A$24,MATCH('KSB1 - Postings'!E2071,master1!$C$10:$C$24,0))</f>
        <v>MAINTE</v>
      </c>
      <c r="B2071" s="9" t="str">
        <f>VLOOKUP(E2071,master1!$C$9:$E$24,3,0)</f>
        <v>Joaquin P</v>
      </c>
      <c r="C2071" s="8" t="str">
        <f>VLOOKUP(F2071,master2!$B$1:$C$24,2,0)</f>
        <v>SPARE PARTS</v>
      </c>
      <c r="D2071" s="83">
        <v>3</v>
      </c>
      <c r="E2071" s="74" t="s">
        <v>55</v>
      </c>
      <c r="F2071" s="85" t="s">
        <v>136</v>
      </c>
      <c r="G2071" s="106">
        <v>21.975000000000001</v>
      </c>
      <c r="H2071" s="84" t="s">
        <v>86</v>
      </c>
      <c r="I2071" s="83"/>
    </row>
    <row r="2072" spans="1:9" s="76" customFormat="1" ht="12" hidden="1" customHeight="1">
      <c r="A2072" s="8" t="str">
        <f>INDEX(master1!$A$10:$A$24,MATCH('KSB1 - Postings'!E2072,master1!$C$10:$C$24,0))</f>
        <v>MAINTE</v>
      </c>
      <c r="B2072" s="9" t="str">
        <f>VLOOKUP(E2072,master1!$C$9:$E$24,3,0)</f>
        <v>Joaquin P</v>
      </c>
      <c r="C2072" s="8" t="str">
        <f>VLOOKUP(F2072,master2!$B$1:$C$24,2,0)</f>
        <v>SPARE PARTS</v>
      </c>
      <c r="D2072" s="83">
        <v>3</v>
      </c>
      <c r="E2072" s="74" t="s">
        <v>55</v>
      </c>
      <c r="F2072" s="85" t="s">
        <v>136</v>
      </c>
      <c r="G2072" s="106">
        <v>163.53</v>
      </c>
      <c r="H2072" s="84" t="s">
        <v>86</v>
      </c>
      <c r="I2072" s="83"/>
    </row>
    <row r="2073" spans="1:9" s="76" customFormat="1" ht="12" hidden="1" customHeight="1">
      <c r="A2073" s="8" t="str">
        <f>INDEX(master1!$A$10:$A$24,MATCH('KSB1 - Postings'!E2073,master1!$C$10:$C$24,0))</f>
        <v>MAINTE</v>
      </c>
      <c r="B2073" s="9" t="str">
        <f>VLOOKUP(E2073,master1!$C$9:$E$24,3,0)</f>
        <v>Joaquin P</v>
      </c>
      <c r="C2073" s="8" t="str">
        <f>VLOOKUP(F2073,master2!$B$1:$C$24,2,0)</f>
        <v>SPARE PARTS</v>
      </c>
      <c r="D2073" s="83">
        <v>3</v>
      </c>
      <c r="E2073" s="74" t="s">
        <v>55</v>
      </c>
      <c r="F2073" s="85" t="s">
        <v>136</v>
      </c>
      <c r="G2073" s="106">
        <v>25.83</v>
      </c>
      <c r="H2073" s="84" t="s">
        <v>86</v>
      </c>
      <c r="I2073" s="83"/>
    </row>
    <row r="2074" spans="1:9" s="76" customFormat="1" ht="12" hidden="1" customHeight="1">
      <c r="A2074" s="8" t="str">
        <f>INDEX(master1!$A$10:$A$24,MATCH('KSB1 - Postings'!E2074,master1!$C$10:$C$24,0))</f>
        <v>MAINTE</v>
      </c>
      <c r="B2074" s="9" t="str">
        <f>VLOOKUP(E2074,master1!$C$9:$E$24,3,0)</f>
        <v>Joaquin P</v>
      </c>
      <c r="C2074" s="8" t="str">
        <f>VLOOKUP(F2074,master2!$B$1:$C$24,2,0)</f>
        <v>SPARE PARTS</v>
      </c>
      <c r="D2074" s="83">
        <v>3</v>
      </c>
      <c r="E2074" s="74" t="s">
        <v>55</v>
      </c>
      <c r="F2074" s="85" t="s">
        <v>136</v>
      </c>
      <c r="G2074" s="106">
        <v>22.9</v>
      </c>
      <c r="H2074" s="84" t="s">
        <v>86</v>
      </c>
      <c r="I2074" s="83"/>
    </row>
    <row r="2075" spans="1:9" s="76" customFormat="1" ht="12" hidden="1" customHeight="1">
      <c r="A2075" s="8" t="str">
        <f>INDEX(master1!$A$10:$A$24,MATCH('KSB1 - Postings'!E2075,master1!$C$10:$C$24,0))</f>
        <v>MAINTE</v>
      </c>
      <c r="B2075" s="9" t="str">
        <f>VLOOKUP(E2075,master1!$C$9:$E$24,3,0)</f>
        <v>Joaquin P</v>
      </c>
      <c r="C2075" s="8" t="str">
        <f>VLOOKUP(F2075,master2!$B$1:$C$24,2,0)</f>
        <v>SPARE PARTS</v>
      </c>
      <c r="D2075" s="83">
        <v>3</v>
      </c>
      <c r="E2075" s="74" t="s">
        <v>55</v>
      </c>
      <c r="F2075" s="85" t="s">
        <v>136</v>
      </c>
      <c r="G2075" s="106">
        <v>133.125</v>
      </c>
      <c r="H2075" s="84" t="s">
        <v>86</v>
      </c>
      <c r="I2075" s="83"/>
    </row>
    <row r="2076" spans="1:9" s="76" customFormat="1" ht="12" hidden="1" customHeight="1">
      <c r="A2076" s="8" t="str">
        <f>INDEX(master1!$A$10:$A$24,MATCH('KSB1 - Postings'!E2076,master1!$C$10:$C$24,0))</f>
        <v>MAINTE</v>
      </c>
      <c r="B2076" s="9" t="str">
        <f>VLOOKUP(E2076,master1!$C$9:$E$24,3,0)</f>
        <v>Joaquin P</v>
      </c>
      <c r="C2076" s="8" t="str">
        <f>VLOOKUP(F2076,master2!$B$1:$C$24,2,0)</f>
        <v>SPARE PARTS</v>
      </c>
      <c r="D2076" s="83">
        <v>3</v>
      </c>
      <c r="E2076" s="74" t="s">
        <v>55</v>
      </c>
      <c r="F2076" s="85" t="s">
        <v>136</v>
      </c>
      <c r="G2076" s="106">
        <v>56.04</v>
      </c>
      <c r="H2076" s="84" t="s">
        <v>86</v>
      </c>
      <c r="I2076" s="83"/>
    </row>
    <row r="2077" spans="1:9" s="76" customFormat="1" ht="12" hidden="1" customHeight="1">
      <c r="A2077" s="8" t="str">
        <f>INDEX(master1!$A$10:$A$24,MATCH('KSB1 - Postings'!E2077,master1!$C$10:$C$24,0))</f>
        <v>MAINTE</v>
      </c>
      <c r="B2077" s="9" t="str">
        <f>VLOOKUP(E2077,master1!$C$9:$E$24,3,0)</f>
        <v>Joaquin P</v>
      </c>
      <c r="C2077" s="8" t="str">
        <f>VLOOKUP(F2077,master2!$B$1:$C$24,2,0)</f>
        <v>SPARE PARTS</v>
      </c>
      <c r="D2077" s="83">
        <v>3</v>
      </c>
      <c r="E2077" s="74" t="s">
        <v>55</v>
      </c>
      <c r="F2077" s="85" t="s">
        <v>136</v>
      </c>
      <c r="G2077" s="106">
        <v>974.4</v>
      </c>
      <c r="H2077" s="84" t="s">
        <v>86</v>
      </c>
      <c r="I2077" s="83"/>
    </row>
    <row r="2078" spans="1:9" s="76" customFormat="1" ht="12" hidden="1" customHeight="1">
      <c r="A2078" s="8" t="str">
        <f>INDEX(master1!$A$10:$A$24,MATCH('KSB1 - Postings'!E2078,master1!$C$10:$C$24,0))</f>
        <v>HR</v>
      </c>
      <c r="B2078" s="9" t="str">
        <f>VLOOKUP(E2078,master1!$C$9:$E$24,3,0)</f>
        <v>Paula E</v>
      </c>
      <c r="C2078" s="8" t="str">
        <f>VLOOKUP(F2078,master2!$B$1:$C$24,2,0)</f>
        <v>OTHER EXTERNAL SERVICES</v>
      </c>
      <c r="D2078" s="83">
        <v>3</v>
      </c>
      <c r="E2078" s="74" t="s">
        <v>75</v>
      </c>
      <c r="F2078" s="85" t="s">
        <v>138</v>
      </c>
      <c r="G2078" s="106">
        <v>525</v>
      </c>
      <c r="H2078" s="84" t="s">
        <v>86</v>
      </c>
      <c r="I2078" s="83"/>
    </row>
    <row r="2079" spans="1:9" s="76" customFormat="1" ht="12" hidden="1" customHeight="1">
      <c r="A2079" s="8" t="str">
        <f>INDEX(master1!$A$10:$A$24,MATCH('KSB1 - Postings'!E2079,master1!$C$10:$C$24,0))</f>
        <v>HR</v>
      </c>
      <c r="B2079" s="9" t="str">
        <f>VLOOKUP(E2079,master1!$C$9:$E$24,3,0)</f>
        <v>Paula E</v>
      </c>
      <c r="C2079" s="8" t="str">
        <f>VLOOKUP(F2079,master2!$B$1:$C$24,2,0)</f>
        <v>RENT EXPENSES</v>
      </c>
      <c r="D2079" s="83">
        <v>3</v>
      </c>
      <c r="E2079" s="74" t="s">
        <v>74</v>
      </c>
      <c r="F2079" s="85" t="s">
        <v>142</v>
      </c>
      <c r="G2079" s="106">
        <v>1645</v>
      </c>
      <c r="H2079" s="84" t="s">
        <v>86</v>
      </c>
      <c r="I2079" s="83"/>
    </row>
    <row r="2080" spans="1:9" s="76" customFormat="1" ht="12" hidden="1" customHeight="1">
      <c r="A2080" s="8" t="str">
        <f>INDEX(master1!$A$10:$A$24,MATCH('KSB1 - Postings'!E2080,master1!$C$10:$C$24,0))</f>
        <v>HR</v>
      </c>
      <c r="B2080" s="9" t="str">
        <f>VLOOKUP(E2080,master1!$C$9:$E$24,3,0)</f>
        <v>Paula E</v>
      </c>
      <c r="C2080" s="8" t="str">
        <f>VLOOKUP(F2080,master2!$B$1:$C$24,2,0)</f>
        <v>RENT EXPENSES</v>
      </c>
      <c r="D2080" s="83">
        <v>3</v>
      </c>
      <c r="E2080" s="74" t="s">
        <v>74</v>
      </c>
      <c r="F2080" s="85" t="s">
        <v>142</v>
      </c>
      <c r="G2080" s="106">
        <v>250</v>
      </c>
      <c r="H2080" s="84" t="s">
        <v>86</v>
      </c>
      <c r="I2080" s="83"/>
    </row>
    <row r="2081" spans="1:9" s="76" customFormat="1" ht="12" hidden="1" customHeight="1">
      <c r="A2081" s="8" t="str">
        <f>INDEX(master1!$A$10:$A$24,MATCH('KSB1 - Postings'!E2081,master1!$C$10:$C$24,0))</f>
        <v>HR</v>
      </c>
      <c r="B2081" s="9" t="str">
        <f>VLOOKUP(E2081,master1!$C$9:$E$24,3,0)</f>
        <v>Paula E</v>
      </c>
      <c r="C2081" s="8" t="str">
        <f>VLOOKUP(F2081,master2!$B$1:$C$24,2,0)</f>
        <v>RENT EXPENSES</v>
      </c>
      <c r="D2081" s="83">
        <v>3</v>
      </c>
      <c r="E2081" s="74" t="s">
        <v>74</v>
      </c>
      <c r="F2081" s="85" t="s">
        <v>142</v>
      </c>
      <c r="G2081" s="106">
        <v>1600</v>
      </c>
      <c r="H2081" s="84" t="s">
        <v>86</v>
      </c>
      <c r="I2081" s="83"/>
    </row>
    <row r="2082" spans="1:9" s="76" customFormat="1" ht="12" hidden="1" customHeight="1">
      <c r="A2082" s="8" t="str">
        <f>INDEX(master1!$A$10:$A$24,MATCH('KSB1 - Postings'!E2082,master1!$C$10:$C$24,0))</f>
        <v>HR</v>
      </c>
      <c r="B2082" s="9" t="str">
        <f>VLOOKUP(E2082,master1!$C$9:$E$24,3,0)</f>
        <v>Paula E</v>
      </c>
      <c r="C2082" s="8" t="str">
        <f>VLOOKUP(F2082,master2!$B$1:$C$24,2,0)</f>
        <v>RENT EXPENSES</v>
      </c>
      <c r="D2082" s="83">
        <v>3</v>
      </c>
      <c r="E2082" s="74" t="s">
        <v>74</v>
      </c>
      <c r="F2082" s="85" t="s">
        <v>130</v>
      </c>
      <c r="G2082" s="106">
        <v>500</v>
      </c>
      <c r="H2082" s="84" t="s">
        <v>86</v>
      </c>
      <c r="I2082" s="83"/>
    </row>
    <row r="2083" spans="1:9" s="76" customFormat="1" ht="12" hidden="1" customHeight="1">
      <c r="A2083" s="8" t="str">
        <f>INDEX(master1!$A$10:$A$24,MATCH('KSB1 - Postings'!E2083,master1!$C$10:$C$24,0))</f>
        <v>HR</v>
      </c>
      <c r="B2083" s="9" t="str">
        <f>VLOOKUP(E2083,master1!$C$9:$E$24,3,0)</f>
        <v>Paula E</v>
      </c>
      <c r="C2083" s="8" t="str">
        <f>VLOOKUP(F2083,master2!$B$1:$C$24,2,0)</f>
        <v>PROTECTION EQUIPMENT</v>
      </c>
      <c r="D2083" s="83">
        <v>3</v>
      </c>
      <c r="E2083" s="74" t="s">
        <v>74</v>
      </c>
      <c r="F2083" s="85" t="s">
        <v>135</v>
      </c>
      <c r="G2083" s="106">
        <v>120</v>
      </c>
      <c r="H2083" s="84" t="s">
        <v>86</v>
      </c>
      <c r="I2083" s="83"/>
    </row>
    <row r="2084" spans="1:9" s="76" customFormat="1" ht="12" hidden="1" customHeight="1">
      <c r="A2084" s="8" t="str">
        <f>INDEX(master1!$A$10:$A$24,MATCH('KSB1 - Postings'!E2084,master1!$C$10:$C$24,0))</f>
        <v>HR</v>
      </c>
      <c r="B2084" s="9" t="str">
        <f>VLOOKUP(E2084,master1!$C$9:$E$24,3,0)</f>
        <v>Paula E</v>
      </c>
      <c r="C2084" s="8" t="str">
        <f>VLOOKUP(F2084,master2!$B$1:$C$24,2,0)</f>
        <v>PROTECTION EQUIPMENT</v>
      </c>
      <c r="D2084" s="83">
        <v>3</v>
      </c>
      <c r="E2084" s="74" t="s">
        <v>74</v>
      </c>
      <c r="F2084" s="85" t="s">
        <v>135</v>
      </c>
      <c r="G2084" s="106">
        <v>120</v>
      </c>
      <c r="H2084" s="84" t="s">
        <v>86</v>
      </c>
      <c r="I2084" s="83"/>
    </row>
    <row r="2085" spans="1:9" s="76" customFormat="1" ht="12" hidden="1" customHeight="1">
      <c r="A2085" s="8" t="str">
        <f>INDEX(master1!$A$10:$A$24,MATCH('KSB1 - Postings'!E2085,master1!$C$10:$C$24,0))</f>
        <v>HR</v>
      </c>
      <c r="B2085" s="9" t="str">
        <f>VLOOKUP(E2085,master1!$C$9:$E$24,3,0)</f>
        <v>Paula E</v>
      </c>
      <c r="C2085" s="8" t="str">
        <f>VLOOKUP(F2085,master2!$B$1:$C$24,2,0)</f>
        <v>PROTECTION EQUIPMENT</v>
      </c>
      <c r="D2085" s="83">
        <v>3</v>
      </c>
      <c r="E2085" s="74" t="s">
        <v>74</v>
      </c>
      <c r="F2085" s="85" t="s">
        <v>135</v>
      </c>
      <c r="G2085" s="106">
        <v>120</v>
      </c>
      <c r="H2085" s="84" t="s">
        <v>86</v>
      </c>
      <c r="I2085" s="83"/>
    </row>
    <row r="2086" spans="1:9" s="76" customFormat="1" ht="12" hidden="1" customHeight="1">
      <c r="A2086" s="8" t="str">
        <f>INDEX(master1!$A$10:$A$24,MATCH('KSB1 - Postings'!E2086,master1!$C$10:$C$24,0))</f>
        <v>HR</v>
      </c>
      <c r="B2086" s="9" t="str">
        <f>VLOOKUP(E2086,master1!$C$9:$E$24,3,0)</f>
        <v>Paula E</v>
      </c>
      <c r="C2086" s="8" t="str">
        <f>VLOOKUP(F2086,master2!$B$1:$C$24,2,0)</f>
        <v>PROTECTION EQUIPMENT</v>
      </c>
      <c r="D2086" s="83">
        <v>3</v>
      </c>
      <c r="E2086" s="74" t="s">
        <v>74</v>
      </c>
      <c r="F2086" s="85" t="s">
        <v>135</v>
      </c>
      <c r="G2086" s="106">
        <v>240</v>
      </c>
      <c r="H2086" s="84" t="s">
        <v>86</v>
      </c>
      <c r="I2086" s="83"/>
    </row>
    <row r="2087" spans="1:9" s="76" customFormat="1" ht="12" hidden="1" customHeight="1">
      <c r="A2087" s="8" t="str">
        <f>INDEX(master1!$A$10:$A$24,MATCH('KSB1 - Postings'!E2087,master1!$C$10:$C$24,0))</f>
        <v>HR</v>
      </c>
      <c r="B2087" s="9" t="str">
        <f>VLOOKUP(E2087,master1!$C$9:$E$24,3,0)</f>
        <v>Paula E</v>
      </c>
      <c r="C2087" s="8" t="str">
        <f>VLOOKUP(F2087,master2!$B$1:$C$24,2,0)</f>
        <v>TRAVEL EXPENSES</v>
      </c>
      <c r="D2087" s="83">
        <v>3</v>
      </c>
      <c r="E2087" s="74" t="s">
        <v>74</v>
      </c>
      <c r="F2087" s="85" t="s">
        <v>147</v>
      </c>
      <c r="G2087" s="106">
        <v>1856.9449999999999</v>
      </c>
      <c r="H2087" s="84" t="s">
        <v>86</v>
      </c>
      <c r="I2087" s="83"/>
    </row>
    <row r="2088" spans="1:9" s="76" customFormat="1" ht="12" hidden="1" customHeight="1">
      <c r="A2088" s="8" t="str">
        <f>INDEX(master1!$A$10:$A$24,MATCH('KSB1 - Postings'!E2088,master1!$C$10:$C$24,0))</f>
        <v>HR</v>
      </c>
      <c r="B2088" s="9" t="str">
        <f>VLOOKUP(E2088,master1!$C$9:$E$24,3,0)</f>
        <v>Paula E</v>
      </c>
      <c r="C2088" s="8" t="str">
        <f>VLOOKUP(F2088,master2!$B$1:$C$24,2,0)</f>
        <v>TRAVEL EXPENSES</v>
      </c>
      <c r="D2088" s="83">
        <v>3</v>
      </c>
      <c r="E2088" s="74" t="s">
        <v>74</v>
      </c>
      <c r="F2088" s="85" t="s">
        <v>147</v>
      </c>
      <c r="G2088" s="106">
        <v>769.32</v>
      </c>
      <c r="H2088" s="84" t="s">
        <v>86</v>
      </c>
      <c r="I2088" s="83"/>
    </row>
    <row r="2089" spans="1:9" s="76" customFormat="1" ht="12" hidden="1" customHeight="1">
      <c r="A2089" s="8" t="str">
        <f>INDEX(master1!$A$10:$A$24,MATCH('KSB1 - Postings'!E2089,master1!$C$10:$C$24,0))</f>
        <v>HR</v>
      </c>
      <c r="B2089" s="9" t="str">
        <f>VLOOKUP(E2089,master1!$C$9:$E$24,3,0)</f>
        <v>Paula E</v>
      </c>
      <c r="C2089" s="8" t="str">
        <f>VLOOKUP(F2089,master2!$B$1:$C$24,2,0)</f>
        <v>TRAVEL EXPENSES</v>
      </c>
      <c r="D2089" s="83">
        <v>3</v>
      </c>
      <c r="E2089" s="74" t="s">
        <v>74</v>
      </c>
      <c r="F2089" s="85" t="s">
        <v>147</v>
      </c>
      <c r="G2089" s="106">
        <v>200</v>
      </c>
      <c r="H2089" s="84" t="s">
        <v>86</v>
      </c>
      <c r="I2089" s="83"/>
    </row>
    <row r="2090" spans="1:9" s="76" customFormat="1" ht="12" hidden="1" customHeight="1">
      <c r="A2090" s="8" t="str">
        <f>INDEX(master1!$A$10:$A$24,MATCH('KSB1 - Postings'!E2090,master1!$C$10:$C$24,0))</f>
        <v>LOGISTICS</v>
      </c>
      <c r="B2090" s="9" t="str">
        <f>VLOOKUP(E2090,master1!$C$9:$E$24,3,0)</f>
        <v>María L</v>
      </c>
      <c r="C2090" s="8" t="str">
        <f>VLOOKUP(F2090,master2!$B$1:$C$24,2,0)</f>
        <v>STATIONERY</v>
      </c>
      <c r="D2090" s="83">
        <v>3</v>
      </c>
      <c r="E2090" s="74" t="s">
        <v>69</v>
      </c>
      <c r="F2090" s="85" t="s">
        <v>146</v>
      </c>
      <c r="G2090" s="106">
        <v>29.46</v>
      </c>
      <c r="H2090" s="84" t="s">
        <v>86</v>
      </c>
      <c r="I2090" s="83"/>
    </row>
    <row r="2091" spans="1:9" s="76" customFormat="1" ht="12" hidden="1" customHeight="1">
      <c r="A2091" s="8" t="str">
        <f>INDEX(master1!$A$10:$A$24,MATCH('KSB1 - Postings'!E2091,master1!$C$10:$C$24,0))</f>
        <v>LOGISTICS</v>
      </c>
      <c r="B2091" s="9" t="str">
        <f>VLOOKUP(E2091,master1!$C$9:$E$24,3,0)</f>
        <v>María L</v>
      </c>
      <c r="C2091" s="8" t="str">
        <f>VLOOKUP(F2091,master2!$B$1:$C$24,2,0)</f>
        <v>STATIONERY</v>
      </c>
      <c r="D2091" s="83">
        <v>3</v>
      </c>
      <c r="E2091" s="74" t="s">
        <v>69</v>
      </c>
      <c r="F2091" s="85" t="s">
        <v>146</v>
      </c>
      <c r="G2091" s="106">
        <v>30</v>
      </c>
      <c r="H2091" s="84" t="s">
        <v>86</v>
      </c>
      <c r="I2091" s="83"/>
    </row>
    <row r="2092" spans="1:9" s="76" customFormat="1" ht="12" hidden="1" customHeight="1">
      <c r="A2092" s="8" t="str">
        <f>INDEX(master1!$A$10:$A$24,MATCH('KSB1 - Postings'!E2092,master1!$C$10:$C$24,0))</f>
        <v>LOGISTICS</v>
      </c>
      <c r="B2092" s="9" t="str">
        <f>VLOOKUP(E2092,master1!$C$9:$E$24,3,0)</f>
        <v>María L</v>
      </c>
      <c r="C2092" s="8" t="str">
        <f>VLOOKUP(F2092,master2!$B$1:$C$24,2,0)</f>
        <v>STATIONERY</v>
      </c>
      <c r="D2092" s="83">
        <v>3</v>
      </c>
      <c r="E2092" s="74" t="s">
        <v>69</v>
      </c>
      <c r="F2092" s="85" t="s">
        <v>146</v>
      </c>
      <c r="G2092" s="106">
        <v>18.55</v>
      </c>
      <c r="H2092" s="84" t="s">
        <v>86</v>
      </c>
      <c r="I2092" s="83"/>
    </row>
    <row r="2093" spans="1:9" s="76" customFormat="1" ht="12" hidden="1" customHeight="1">
      <c r="A2093" s="8" t="str">
        <f>INDEX(master1!$A$10:$A$24,MATCH('KSB1 - Postings'!E2093,master1!$C$10:$C$24,0))</f>
        <v>LOGISTICS</v>
      </c>
      <c r="B2093" s="9" t="str">
        <f>VLOOKUP(E2093,master1!$C$9:$E$24,3,0)</f>
        <v>María L</v>
      </c>
      <c r="C2093" s="8" t="str">
        <f>VLOOKUP(F2093,master2!$B$1:$C$24,2,0)</f>
        <v>STATIONERY</v>
      </c>
      <c r="D2093" s="83">
        <v>3</v>
      </c>
      <c r="E2093" s="74" t="s">
        <v>69</v>
      </c>
      <c r="F2093" s="85" t="s">
        <v>146</v>
      </c>
      <c r="G2093" s="106">
        <v>18.12</v>
      </c>
      <c r="H2093" s="84" t="s">
        <v>86</v>
      </c>
      <c r="I2093" s="83"/>
    </row>
    <row r="2094" spans="1:9" s="76" customFormat="1" ht="12" hidden="1" customHeight="1">
      <c r="A2094" s="8" t="str">
        <f>INDEX(master1!$A$10:$A$24,MATCH('KSB1 - Postings'!E2094,master1!$C$10:$C$24,0))</f>
        <v>LOGISTICS</v>
      </c>
      <c r="B2094" s="9" t="str">
        <f>VLOOKUP(E2094,master1!$C$9:$E$24,3,0)</f>
        <v>María L</v>
      </c>
      <c r="C2094" s="8" t="str">
        <f>VLOOKUP(F2094,master2!$B$1:$C$24,2,0)</f>
        <v>FREIGHT</v>
      </c>
      <c r="D2094" s="83">
        <v>3</v>
      </c>
      <c r="E2094" s="74" t="s">
        <v>69</v>
      </c>
      <c r="F2094" s="85" t="s">
        <v>132</v>
      </c>
      <c r="G2094" s="106">
        <v>95</v>
      </c>
      <c r="H2094" s="84" t="s">
        <v>86</v>
      </c>
      <c r="I2094" s="83"/>
    </row>
    <row r="2095" spans="1:9" s="76" customFormat="1" ht="12" hidden="1" customHeight="1">
      <c r="A2095" s="8" t="str">
        <f>INDEX(master1!$A$10:$A$24,MATCH('KSB1 - Postings'!E2095,master1!$C$10:$C$24,0))</f>
        <v>LOGISTICS</v>
      </c>
      <c r="B2095" s="9" t="str">
        <f>VLOOKUP(E2095,master1!$C$9:$E$24,3,0)</f>
        <v>María L</v>
      </c>
      <c r="C2095" s="8" t="str">
        <f>VLOOKUP(F2095,master2!$B$1:$C$24,2,0)</f>
        <v>FREIGHT</v>
      </c>
      <c r="D2095" s="83">
        <v>3</v>
      </c>
      <c r="E2095" s="74" t="s">
        <v>68</v>
      </c>
      <c r="F2095" s="85" t="s">
        <v>132</v>
      </c>
      <c r="G2095" s="106">
        <v>39898.904999999999</v>
      </c>
      <c r="H2095" s="84" t="s">
        <v>86</v>
      </c>
      <c r="I2095" s="83"/>
    </row>
    <row r="2096" spans="1:9" s="76" customFormat="1" ht="12" hidden="1" customHeight="1">
      <c r="A2096" s="8" t="str">
        <f>INDEX(master1!$A$10:$A$24,MATCH('KSB1 - Postings'!E2096,master1!$C$10:$C$24,0))</f>
        <v>LOGISTICS</v>
      </c>
      <c r="B2096" s="9" t="str">
        <f>VLOOKUP(E2096,master1!$C$9:$E$24,3,0)</f>
        <v>María L</v>
      </c>
      <c r="C2096" s="8" t="str">
        <f>VLOOKUP(F2096,master2!$B$1:$C$24,2,0)</f>
        <v>FREIGHT</v>
      </c>
      <c r="D2096" s="83">
        <v>3</v>
      </c>
      <c r="E2096" s="74" t="s">
        <v>68</v>
      </c>
      <c r="F2096" s="85" t="s">
        <v>132</v>
      </c>
      <c r="G2096" s="106">
        <v>230.76499999999999</v>
      </c>
      <c r="H2096" s="84" t="s">
        <v>86</v>
      </c>
      <c r="I2096" s="83"/>
    </row>
    <row r="2097" spans="1:9" s="76" customFormat="1" ht="12" hidden="1" customHeight="1">
      <c r="A2097" s="8" t="str">
        <f>INDEX(master1!$A$10:$A$24,MATCH('KSB1 - Postings'!E2097,master1!$C$10:$C$24,0))</f>
        <v>LOGISTICS</v>
      </c>
      <c r="B2097" s="9" t="str">
        <f>VLOOKUP(E2097,master1!$C$9:$E$24,3,0)</f>
        <v>María L</v>
      </c>
      <c r="C2097" s="8" t="str">
        <f>VLOOKUP(F2097,master2!$B$1:$C$24,2,0)</f>
        <v>FREIGHT</v>
      </c>
      <c r="D2097" s="83">
        <v>3</v>
      </c>
      <c r="E2097" s="74" t="s">
        <v>68</v>
      </c>
      <c r="F2097" s="85" t="s">
        <v>132</v>
      </c>
      <c r="G2097" s="106">
        <v>31463.19</v>
      </c>
      <c r="H2097" s="84" t="s">
        <v>86</v>
      </c>
      <c r="I2097" s="83"/>
    </row>
    <row r="2098" spans="1:9" s="76" customFormat="1" ht="12" hidden="1" customHeight="1">
      <c r="A2098" s="8" t="str">
        <f>INDEX(master1!$A$10:$A$24,MATCH('KSB1 - Postings'!E2098,master1!$C$10:$C$24,0))</f>
        <v>LOGISTICS</v>
      </c>
      <c r="B2098" s="9" t="str">
        <f>VLOOKUP(E2098,master1!$C$9:$E$24,3,0)</f>
        <v>María L</v>
      </c>
      <c r="C2098" s="8" t="str">
        <f>VLOOKUP(F2098,master2!$B$1:$C$24,2,0)</f>
        <v>FREIGHT</v>
      </c>
      <c r="D2098" s="83">
        <v>3</v>
      </c>
      <c r="E2098" s="74" t="s">
        <v>68</v>
      </c>
      <c r="F2098" s="85" t="s">
        <v>132</v>
      </c>
      <c r="G2098" s="106">
        <v>264.35500000000002</v>
      </c>
      <c r="H2098" s="84" t="s">
        <v>86</v>
      </c>
      <c r="I2098" s="83"/>
    </row>
    <row r="2099" spans="1:9" s="76" customFormat="1" ht="12" hidden="1" customHeight="1">
      <c r="A2099" s="8" t="str">
        <f>INDEX(master1!$A$10:$A$24,MATCH('KSB1 - Postings'!E2099,master1!$C$10:$C$24,0))</f>
        <v>LOGISTICS</v>
      </c>
      <c r="B2099" s="9" t="str">
        <f>VLOOKUP(E2099,master1!$C$9:$E$24,3,0)</f>
        <v>María L</v>
      </c>
      <c r="C2099" s="8" t="str">
        <f>VLOOKUP(F2099,master2!$B$1:$C$24,2,0)</f>
        <v>FREIGHT</v>
      </c>
      <c r="D2099" s="83">
        <v>3</v>
      </c>
      <c r="E2099" s="74" t="s">
        <v>68</v>
      </c>
      <c r="F2099" s="85" t="s">
        <v>132</v>
      </c>
      <c r="G2099" s="106">
        <v>1023</v>
      </c>
      <c r="H2099" s="84" t="s">
        <v>86</v>
      </c>
      <c r="I2099" s="83"/>
    </row>
    <row r="2100" spans="1:9" s="76" customFormat="1" ht="12" hidden="1" customHeight="1">
      <c r="A2100" s="8" t="str">
        <f>INDEX(master1!$A$10:$A$24,MATCH('KSB1 - Postings'!E2100,master1!$C$10:$C$24,0))</f>
        <v>LOGISTICS</v>
      </c>
      <c r="B2100" s="9" t="str">
        <f>VLOOKUP(E2100,master1!$C$9:$E$24,3,0)</f>
        <v>María L</v>
      </c>
      <c r="C2100" s="8" t="str">
        <f>VLOOKUP(F2100,master2!$B$1:$C$24,2,0)</f>
        <v>RENT EXPENSES</v>
      </c>
      <c r="D2100" s="83">
        <v>3</v>
      </c>
      <c r="E2100" s="74" t="s">
        <v>68</v>
      </c>
      <c r="F2100" s="85" t="s">
        <v>142</v>
      </c>
      <c r="G2100" s="106">
        <v>1023</v>
      </c>
      <c r="H2100" s="84" t="s">
        <v>86</v>
      </c>
      <c r="I2100" s="83"/>
    </row>
    <row r="2101" spans="1:9" s="76" customFormat="1" ht="12" hidden="1" customHeight="1">
      <c r="A2101" s="8" t="str">
        <f>INDEX(master1!$A$10:$A$24,MATCH('KSB1 - Postings'!E2101,master1!$C$10:$C$24,0))</f>
        <v>LOGISTICS</v>
      </c>
      <c r="B2101" s="9" t="str">
        <f>VLOOKUP(E2101,master1!$C$9:$E$24,3,0)</f>
        <v>María L</v>
      </c>
      <c r="C2101" s="8" t="str">
        <f>VLOOKUP(F2101,master2!$B$1:$C$24,2,0)</f>
        <v>RENT EXPENSES</v>
      </c>
      <c r="D2101" s="83">
        <v>3</v>
      </c>
      <c r="E2101" s="74" t="s">
        <v>68</v>
      </c>
      <c r="F2101" s="85" t="s">
        <v>142</v>
      </c>
      <c r="G2101" s="106">
        <v>250</v>
      </c>
      <c r="H2101" s="84" t="s">
        <v>86</v>
      </c>
      <c r="I2101" s="83"/>
    </row>
    <row r="2102" spans="1:9" s="76" customFormat="1" ht="12" hidden="1" customHeight="1">
      <c r="A2102" s="8" t="str">
        <f>INDEX(master1!$A$10:$A$24,MATCH('KSB1 - Postings'!E2102,master1!$C$10:$C$24,0))</f>
        <v>LOGISTICS</v>
      </c>
      <c r="B2102" s="9" t="str">
        <f>VLOOKUP(E2102,master1!$C$9:$E$24,3,0)</f>
        <v>María L</v>
      </c>
      <c r="C2102" s="8" t="str">
        <f>VLOOKUP(F2102,master2!$B$1:$C$24,2,0)</f>
        <v>RENT EXPENSES</v>
      </c>
      <c r="D2102" s="83">
        <v>3</v>
      </c>
      <c r="E2102" s="74" t="s">
        <v>68</v>
      </c>
      <c r="F2102" s="85" t="s">
        <v>142</v>
      </c>
      <c r="G2102" s="106">
        <v>3003</v>
      </c>
      <c r="H2102" s="84" t="s">
        <v>86</v>
      </c>
      <c r="I2102" s="83"/>
    </row>
    <row r="2103" spans="1:9" s="76" customFormat="1" ht="12" hidden="1" customHeight="1">
      <c r="A2103" s="8" t="str">
        <f>INDEX(master1!$A$10:$A$24,MATCH('KSB1 - Postings'!E2103,master1!$C$10:$C$24,0))</f>
        <v>LOGISTICS</v>
      </c>
      <c r="B2103" s="9" t="str">
        <f>VLOOKUP(E2103,master1!$C$9:$E$24,3,0)</f>
        <v>María L</v>
      </c>
      <c r="C2103" s="8" t="str">
        <f>VLOOKUP(F2103,master2!$B$1:$C$24,2,0)</f>
        <v>FREIGHT</v>
      </c>
      <c r="D2103" s="83">
        <v>3</v>
      </c>
      <c r="E2103" s="74" t="s">
        <v>68</v>
      </c>
      <c r="F2103" s="85" t="s">
        <v>132</v>
      </c>
      <c r="G2103" s="106">
        <v>122.22</v>
      </c>
      <c r="H2103" s="84" t="s">
        <v>86</v>
      </c>
      <c r="I2103" s="83"/>
    </row>
    <row r="2104" spans="1:9" s="76" customFormat="1" ht="12" hidden="1" customHeight="1">
      <c r="A2104" s="8" t="str">
        <f>INDEX(master1!$A$10:$A$24,MATCH('KSB1 - Postings'!E2104,master1!$C$10:$C$24,0))</f>
        <v>LOGISTICS</v>
      </c>
      <c r="B2104" s="9" t="str">
        <f>VLOOKUP(E2104,master1!$C$9:$E$24,3,0)</f>
        <v>María L</v>
      </c>
      <c r="C2104" s="8" t="str">
        <f>VLOOKUP(F2104,master2!$B$1:$C$24,2,0)</f>
        <v>FREIGHT</v>
      </c>
      <c r="D2104" s="83">
        <v>3</v>
      </c>
      <c r="E2104" s="74" t="s">
        <v>68</v>
      </c>
      <c r="F2104" s="85" t="s">
        <v>132</v>
      </c>
      <c r="G2104" s="106">
        <v>292.52</v>
      </c>
      <c r="H2104" s="84" t="s">
        <v>86</v>
      </c>
      <c r="I2104" s="83"/>
    </row>
    <row r="2105" spans="1:9" s="76" customFormat="1" ht="12" hidden="1" customHeight="1">
      <c r="A2105" s="8" t="str">
        <f>INDEX(master1!$A$10:$A$24,MATCH('KSB1 - Postings'!E2105,master1!$C$10:$C$24,0))</f>
        <v>LOGISTICS</v>
      </c>
      <c r="B2105" s="9" t="str">
        <f>VLOOKUP(E2105,master1!$C$9:$E$24,3,0)</f>
        <v>María L</v>
      </c>
      <c r="C2105" s="8" t="str">
        <f>VLOOKUP(F2105,master2!$B$1:$C$24,2,0)</f>
        <v>FREIGHT</v>
      </c>
      <c r="D2105" s="83">
        <v>3</v>
      </c>
      <c r="E2105" s="74" t="s">
        <v>68</v>
      </c>
      <c r="F2105" s="85" t="s">
        <v>132</v>
      </c>
      <c r="G2105" s="106">
        <v>577.76</v>
      </c>
      <c r="H2105" s="84" t="s">
        <v>86</v>
      </c>
      <c r="I2105" s="83"/>
    </row>
    <row r="2106" spans="1:9" s="76" customFormat="1" ht="12" hidden="1" customHeight="1">
      <c r="A2106" s="8" t="str">
        <f>INDEX(master1!$A$10:$A$24,MATCH('KSB1 - Postings'!E2106,master1!$C$10:$C$24,0))</f>
        <v>LOGISTICS</v>
      </c>
      <c r="B2106" s="9" t="str">
        <f>VLOOKUP(E2106,master1!$C$9:$E$24,3,0)</f>
        <v>María L</v>
      </c>
      <c r="C2106" s="8" t="str">
        <f>VLOOKUP(F2106,master2!$B$1:$C$24,2,0)</f>
        <v>REP &amp; MAINTENANCE SERVICES</v>
      </c>
      <c r="D2106" s="83">
        <v>3</v>
      </c>
      <c r="E2106" s="74" t="s">
        <v>68</v>
      </c>
      <c r="F2106" s="85" t="s">
        <v>144</v>
      </c>
      <c r="G2106" s="106">
        <v>144.61500000000001</v>
      </c>
      <c r="H2106" s="84" t="s">
        <v>86</v>
      </c>
      <c r="I2106" s="83"/>
    </row>
    <row r="2107" spans="1:9" s="76" customFormat="1" ht="12" hidden="1" customHeight="1">
      <c r="A2107" s="8" t="str">
        <f>INDEX(master1!$A$10:$A$24,MATCH('KSB1 - Postings'!E2107,master1!$C$10:$C$24,0))</f>
        <v>LOGISTICS</v>
      </c>
      <c r="B2107" s="9" t="str">
        <f>VLOOKUP(E2107,master1!$C$9:$E$24,3,0)</f>
        <v>María L</v>
      </c>
      <c r="C2107" s="8" t="str">
        <f>VLOOKUP(F2107,master2!$B$1:$C$24,2,0)</f>
        <v>REP &amp; MAINTENANCE SERVICES</v>
      </c>
      <c r="D2107" s="83">
        <v>3</v>
      </c>
      <c r="E2107" s="74" t="s">
        <v>68</v>
      </c>
      <c r="F2107" s="85" t="s">
        <v>144</v>
      </c>
      <c r="G2107" s="106">
        <v>144.61500000000001</v>
      </c>
      <c r="H2107" s="84" t="s">
        <v>86</v>
      </c>
      <c r="I2107" s="83"/>
    </row>
    <row r="2108" spans="1:9" s="76" customFormat="1" ht="12" hidden="1" customHeight="1">
      <c r="A2108" s="8" t="str">
        <f>INDEX(master1!$A$10:$A$24,MATCH('KSB1 - Postings'!E2108,master1!$C$10:$C$24,0))</f>
        <v>MAINTE</v>
      </c>
      <c r="B2108" s="9" t="str">
        <f>VLOOKUP(E2108,master1!$C$9:$E$24,3,0)</f>
        <v>Joaquin P</v>
      </c>
      <c r="C2108" s="8" t="str">
        <f>VLOOKUP(F2108,master2!$B$1:$C$24,2,0)</f>
        <v>RENT EXPENSES</v>
      </c>
      <c r="D2108" s="83">
        <v>3</v>
      </c>
      <c r="E2108" s="74" t="s">
        <v>57</v>
      </c>
      <c r="F2108" s="85" t="s">
        <v>142</v>
      </c>
      <c r="G2108" s="106">
        <v>1678.25</v>
      </c>
      <c r="H2108" s="84" t="s">
        <v>86</v>
      </c>
      <c r="I2108" s="83"/>
    </row>
    <row r="2109" spans="1:9" s="76" customFormat="1" ht="12" hidden="1" customHeight="1">
      <c r="A2109" s="8" t="str">
        <f>INDEX(master1!$A$10:$A$24,MATCH('KSB1 - Postings'!E2109,master1!$C$10:$C$24,0))</f>
        <v>MAINTE</v>
      </c>
      <c r="B2109" s="9" t="str">
        <f>VLOOKUP(E2109,master1!$C$9:$E$24,3,0)</f>
        <v>Joaquin P</v>
      </c>
      <c r="C2109" s="8" t="str">
        <f>VLOOKUP(F2109,master2!$B$1:$C$24,2,0)</f>
        <v>REP &amp; MAINTENANCE SERVICES</v>
      </c>
      <c r="D2109" s="83">
        <v>3</v>
      </c>
      <c r="E2109" s="74" t="s">
        <v>57</v>
      </c>
      <c r="F2109" s="85" t="s">
        <v>144</v>
      </c>
      <c r="G2109" s="106">
        <v>354</v>
      </c>
      <c r="H2109" s="84" t="s">
        <v>86</v>
      </c>
      <c r="I2109" s="83"/>
    </row>
    <row r="2110" spans="1:9" s="76" customFormat="1" ht="12" hidden="1" customHeight="1">
      <c r="A2110" s="8" t="str">
        <f>INDEX(master1!$A$10:$A$24,MATCH('KSB1 - Postings'!E2110,master1!$C$10:$C$24,0))</f>
        <v>MAINTE</v>
      </c>
      <c r="B2110" s="9" t="str">
        <f>VLOOKUP(E2110,master1!$C$9:$E$24,3,0)</f>
        <v>Joaquin P</v>
      </c>
      <c r="C2110" s="8" t="str">
        <f>VLOOKUP(F2110,master2!$B$1:$C$24,2,0)</f>
        <v>REP &amp; MAINTENANCE SERVICES</v>
      </c>
      <c r="D2110" s="83">
        <v>3</v>
      </c>
      <c r="E2110" s="74" t="s">
        <v>57</v>
      </c>
      <c r="F2110" s="85" t="s">
        <v>144</v>
      </c>
      <c r="G2110" s="106">
        <v>354</v>
      </c>
      <c r="H2110" s="84" t="s">
        <v>86</v>
      </c>
      <c r="I2110" s="83"/>
    </row>
    <row r="2111" spans="1:9" s="76" customFormat="1" ht="12" hidden="1" customHeight="1">
      <c r="A2111" s="8" t="str">
        <f>INDEX(master1!$A$10:$A$24,MATCH('KSB1 - Postings'!E2111,master1!$C$10:$C$24,0))</f>
        <v>MAINTE</v>
      </c>
      <c r="B2111" s="9" t="str">
        <f>VLOOKUP(E2111,master1!$C$9:$E$24,3,0)</f>
        <v>Joaquin P</v>
      </c>
      <c r="C2111" s="8" t="str">
        <f>VLOOKUP(F2111,master2!$B$1:$C$24,2,0)</f>
        <v>REP &amp; MAINTENANCE SERVICES</v>
      </c>
      <c r="D2111" s="83">
        <v>3</v>
      </c>
      <c r="E2111" s="74" t="s">
        <v>57</v>
      </c>
      <c r="F2111" s="85" t="s">
        <v>144</v>
      </c>
      <c r="G2111" s="106">
        <v>42.5</v>
      </c>
      <c r="H2111" s="84" t="s">
        <v>86</v>
      </c>
      <c r="I2111" s="83"/>
    </row>
    <row r="2112" spans="1:9" s="76" customFormat="1" ht="12" hidden="1" customHeight="1">
      <c r="A2112" s="8" t="str">
        <f>INDEX(master1!$A$10:$A$24,MATCH('KSB1 - Postings'!E2112,master1!$C$10:$C$24,0))</f>
        <v>MAINTE</v>
      </c>
      <c r="B2112" s="9" t="str">
        <f>VLOOKUP(E2112,master1!$C$9:$E$24,3,0)</f>
        <v>Joaquin P</v>
      </c>
      <c r="C2112" s="8" t="str">
        <f>VLOOKUP(F2112,master2!$B$1:$C$24,2,0)</f>
        <v>CLEANING AND WASTE PROC.</v>
      </c>
      <c r="D2112" s="83">
        <v>3</v>
      </c>
      <c r="E2112" s="74" t="s">
        <v>57</v>
      </c>
      <c r="F2112" s="85" t="s">
        <v>128</v>
      </c>
      <c r="G2112" s="106">
        <v>1446.58</v>
      </c>
      <c r="H2112" s="84" t="s">
        <v>86</v>
      </c>
      <c r="I2112" s="83"/>
    </row>
    <row r="2113" spans="1:9" s="76" customFormat="1" ht="12" hidden="1" customHeight="1">
      <c r="A2113" s="8" t="str">
        <f>INDEX(master1!$A$10:$A$24,MATCH('KSB1 - Postings'!E2113,master1!$C$10:$C$24,0))</f>
        <v>MAINTE</v>
      </c>
      <c r="B2113" s="9" t="str">
        <f>VLOOKUP(E2113,master1!$C$9:$E$24,3,0)</f>
        <v>Joaquin P</v>
      </c>
      <c r="C2113" s="8" t="str">
        <f>VLOOKUP(F2113,master2!$B$1:$C$24,2,0)</f>
        <v>SPARE PARTS</v>
      </c>
      <c r="D2113" s="83">
        <v>3</v>
      </c>
      <c r="E2113" s="74" t="s">
        <v>54</v>
      </c>
      <c r="F2113" s="85" t="s">
        <v>136</v>
      </c>
      <c r="G2113" s="106">
        <v>11.4</v>
      </c>
      <c r="H2113" s="84" t="s">
        <v>86</v>
      </c>
      <c r="I2113" s="83"/>
    </row>
    <row r="2114" spans="1:9" s="76" customFormat="1" ht="12" hidden="1" customHeight="1">
      <c r="A2114" s="8" t="str">
        <f>INDEX(master1!$A$10:$A$24,MATCH('KSB1 - Postings'!E2114,master1!$C$10:$C$24,0))</f>
        <v>MAINTE</v>
      </c>
      <c r="B2114" s="9" t="str">
        <f>VLOOKUP(E2114,master1!$C$9:$E$24,3,0)</f>
        <v>Joaquin P</v>
      </c>
      <c r="C2114" s="8" t="str">
        <f>VLOOKUP(F2114,master2!$B$1:$C$24,2,0)</f>
        <v>SPARE PARTS</v>
      </c>
      <c r="D2114" s="83">
        <v>3</v>
      </c>
      <c r="E2114" s="74" t="s">
        <v>54</v>
      </c>
      <c r="F2114" s="85" t="s">
        <v>136</v>
      </c>
      <c r="G2114" s="106">
        <v>1560</v>
      </c>
      <c r="H2114" s="84" t="s">
        <v>86</v>
      </c>
      <c r="I2114" s="83"/>
    </row>
    <row r="2115" spans="1:9" s="76" customFormat="1" ht="12" hidden="1" customHeight="1">
      <c r="A2115" s="8" t="str">
        <f>INDEX(master1!$A$10:$A$24,MATCH('KSB1 - Postings'!E2115,master1!$C$10:$C$24,0))</f>
        <v>MAINTE</v>
      </c>
      <c r="B2115" s="9" t="str">
        <f>VLOOKUP(E2115,master1!$C$9:$E$24,3,0)</f>
        <v>Joaquin P</v>
      </c>
      <c r="C2115" s="8" t="str">
        <f>VLOOKUP(F2115,master2!$B$1:$C$24,2,0)</f>
        <v>SPARE PARTS</v>
      </c>
      <c r="D2115" s="83">
        <v>3</v>
      </c>
      <c r="E2115" s="74" t="s">
        <v>54</v>
      </c>
      <c r="F2115" s="85" t="s">
        <v>136</v>
      </c>
      <c r="G2115" s="106">
        <v>1661</v>
      </c>
      <c r="H2115" s="84" t="s">
        <v>86</v>
      </c>
      <c r="I2115" s="83"/>
    </row>
    <row r="2116" spans="1:9" s="76" customFormat="1" ht="12" hidden="1" customHeight="1">
      <c r="A2116" s="8" t="str">
        <f>INDEX(master1!$A$10:$A$24,MATCH('KSB1 - Postings'!E2116,master1!$C$10:$C$24,0))</f>
        <v>MAINTE</v>
      </c>
      <c r="B2116" s="9" t="str">
        <f>VLOOKUP(E2116,master1!$C$9:$E$24,3,0)</f>
        <v>Joaquin P</v>
      </c>
      <c r="C2116" s="8" t="str">
        <f>VLOOKUP(F2116,master2!$B$1:$C$24,2,0)</f>
        <v>SPARE PARTS</v>
      </c>
      <c r="D2116" s="83">
        <v>3</v>
      </c>
      <c r="E2116" s="74" t="s">
        <v>54</v>
      </c>
      <c r="F2116" s="85" t="s">
        <v>136</v>
      </c>
      <c r="G2116" s="106">
        <v>960</v>
      </c>
      <c r="H2116" s="84" t="s">
        <v>86</v>
      </c>
      <c r="I2116" s="83"/>
    </row>
    <row r="2117" spans="1:9" s="76" customFormat="1" ht="12" hidden="1" customHeight="1">
      <c r="A2117" s="8" t="str">
        <f>INDEX(master1!$A$10:$A$24,MATCH('KSB1 - Postings'!E2117,master1!$C$10:$C$24,0))</f>
        <v>MAINTE</v>
      </c>
      <c r="B2117" s="9" t="str">
        <f>VLOOKUP(E2117,master1!$C$9:$E$24,3,0)</f>
        <v>Joaquin P</v>
      </c>
      <c r="C2117" s="8" t="str">
        <f>VLOOKUP(F2117,master2!$B$1:$C$24,2,0)</f>
        <v>SPARE PARTS</v>
      </c>
      <c r="D2117" s="83">
        <v>3</v>
      </c>
      <c r="E2117" s="74" t="s">
        <v>56</v>
      </c>
      <c r="F2117" s="85" t="s">
        <v>136</v>
      </c>
      <c r="G2117" s="106">
        <v>153.26499999999999</v>
      </c>
      <c r="H2117" s="84" t="s">
        <v>86</v>
      </c>
      <c r="I2117" s="83"/>
    </row>
    <row r="2118" spans="1:9" s="76" customFormat="1" ht="12" hidden="1" customHeight="1">
      <c r="A2118" s="8" t="str">
        <f>INDEX(master1!$A$10:$A$24,MATCH('KSB1 - Postings'!E2118,master1!$C$10:$C$24,0))</f>
        <v>MAINTE</v>
      </c>
      <c r="B2118" s="9" t="str">
        <f>VLOOKUP(E2118,master1!$C$9:$E$24,3,0)</f>
        <v>Joaquin P</v>
      </c>
      <c r="C2118" s="8" t="str">
        <f>VLOOKUP(F2118,master2!$B$1:$C$24,2,0)</f>
        <v>SPARE PARTS</v>
      </c>
      <c r="D2118" s="83">
        <v>3</v>
      </c>
      <c r="E2118" s="74" t="s">
        <v>56</v>
      </c>
      <c r="F2118" s="85" t="s">
        <v>136</v>
      </c>
      <c r="G2118" s="106">
        <v>63.32</v>
      </c>
      <c r="H2118" s="84" t="s">
        <v>86</v>
      </c>
      <c r="I2118" s="83"/>
    </row>
    <row r="2119" spans="1:9" s="76" customFormat="1" ht="12" hidden="1" customHeight="1">
      <c r="A2119" s="8" t="str">
        <f>INDEX(master1!$A$10:$A$24,MATCH('KSB1 - Postings'!E2119,master1!$C$10:$C$24,0))</f>
        <v>MAINTE</v>
      </c>
      <c r="B2119" s="9" t="str">
        <f>VLOOKUP(E2119,master1!$C$9:$E$24,3,0)</f>
        <v>Joaquin P</v>
      </c>
      <c r="C2119" s="8" t="str">
        <f>VLOOKUP(F2119,master2!$B$1:$C$24,2,0)</f>
        <v>SPARE PARTS</v>
      </c>
      <c r="D2119" s="83">
        <v>3</v>
      </c>
      <c r="E2119" s="74" t="s">
        <v>56</v>
      </c>
      <c r="F2119" s="85" t="s">
        <v>136</v>
      </c>
      <c r="G2119" s="106">
        <v>47.645000000000003</v>
      </c>
      <c r="H2119" s="84" t="s">
        <v>86</v>
      </c>
      <c r="I2119" s="83"/>
    </row>
    <row r="2120" spans="1:9" s="76" customFormat="1" ht="12" hidden="1" customHeight="1">
      <c r="A2120" s="8" t="str">
        <f>INDEX(master1!$A$10:$A$24,MATCH('KSB1 - Postings'!E2120,master1!$C$10:$C$24,0))</f>
        <v>MAINTE</v>
      </c>
      <c r="B2120" s="9" t="str">
        <f>VLOOKUP(E2120,master1!$C$9:$E$24,3,0)</f>
        <v>Joaquin P</v>
      </c>
      <c r="C2120" s="8" t="str">
        <f>VLOOKUP(F2120,master2!$B$1:$C$24,2,0)</f>
        <v>SPARE PARTS</v>
      </c>
      <c r="D2120" s="83">
        <v>3</v>
      </c>
      <c r="E2120" s="74" t="s">
        <v>56</v>
      </c>
      <c r="F2120" s="85" t="s">
        <v>136</v>
      </c>
      <c r="G2120" s="106">
        <v>141.11500000000001</v>
      </c>
      <c r="H2120" s="84" t="s">
        <v>86</v>
      </c>
      <c r="I2120" s="83"/>
    </row>
    <row r="2121" spans="1:9" s="76" customFormat="1" ht="12" hidden="1" customHeight="1">
      <c r="A2121" s="8" t="str">
        <f>INDEX(master1!$A$10:$A$24,MATCH('KSB1 - Postings'!E2121,master1!$C$10:$C$24,0))</f>
        <v>MAINTE</v>
      </c>
      <c r="B2121" s="9" t="str">
        <f>VLOOKUP(E2121,master1!$C$9:$E$24,3,0)</f>
        <v>Joaquin P</v>
      </c>
      <c r="C2121" s="8" t="str">
        <f>VLOOKUP(F2121,master2!$B$1:$C$24,2,0)</f>
        <v>SPARE PARTS</v>
      </c>
      <c r="D2121" s="83">
        <v>3</v>
      </c>
      <c r="E2121" s="74" t="s">
        <v>56</v>
      </c>
      <c r="F2121" s="85" t="s">
        <v>136</v>
      </c>
      <c r="G2121" s="106">
        <v>80.45</v>
      </c>
      <c r="H2121" s="84" t="s">
        <v>86</v>
      </c>
      <c r="I2121" s="83"/>
    </row>
    <row r="2122" spans="1:9" s="76" customFormat="1" ht="12" hidden="1" customHeight="1">
      <c r="A2122" s="8" t="str">
        <f>INDEX(master1!$A$10:$A$24,MATCH('KSB1 - Postings'!E2122,master1!$C$10:$C$24,0))</f>
        <v>MAINTE</v>
      </c>
      <c r="B2122" s="9" t="str">
        <f>VLOOKUP(E2122,master1!$C$9:$E$24,3,0)</f>
        <v>Joaquin P</v>
      </c>
      <c r="C2122" s="8" t="str">
        <f>VLOOKUP(F2122,master2!$B$1:$C$24,2,0)</f>
        <v>SPARE PARTS</v>
      </c>
      <c r="D2122" s="83">
        <v>3</v>
      </c>
      <c r="E2122" s="74" t="s">
        <v>56</v>
      </c>
      <c r="F2122" s="85" t="s">
        <v>136</v>
      </c>
      <c r="G2122" s="106">
        <v>9.5</v>
      </c>
      <c r="H2122" s="84" t="s">
        <v>86</v>
      </c>
      <c r="I2122" s="83"/>
    </row>
    <row r="2123" spans="1:9" s="76" customFormat="1" ht="12" hidden="1" customHeight="1">
      <c r="A2123" s="8" t="str">
        <f>INDEX(master1!$A$10:$A$24,MATCH('KSB1 - Postings'!E2123,master1!$C$10:$C$24,0))</f>
        <v>MAINTE</v>
      </c>
      <c r="B2123" s="9" t="str">
        <f>VLOOKUP(E2123,master1!$C$9:$E$24,3,0)</f>
        <v>Joaquin P</v>
      </c>
      <c r="C2123" s="8" t="str">
        <f>VLOOKUP(F2123,master2!$B$1:$C$24,2,0)</f>
        <v>SPARE PARTS</v>
      </c>
      <c r="D2123" s="83">
        <v>3</v>
      </c>
      <c r="E2123" s="74" t="s">
        <v>56</v>
      </c>
      <c r="F2123" s="85" t="s">
        <v>136</v>
      </c>
      <c r="G2123" s="106">
        <v>577.69000000000005</v>
      </c>
      <c r="H2123" s="84" t="s">
        <v>86</v>
      </c>
      <c r="I2123" s="83"/>
    </row>
    <row r="2124" spans="1:9" s="76" customFormat="1" ht="12" hidden="1" customHeight="1">
      <c r="A2124" s="8" t="str">
        <f>INDEX(master1!$A$10:$A$24,MATCH('KSB1 - Postings'!E2124,master1!$C$10:$C$24,0))</f>
        <v>MAINTE</v>
      </c>
      <c r="B2124" s="9" t="str">
        <f>VLOOKUP(E2124,master1!$C$9:$E$24,3,0)</f>
        <v>Joaquin P</v>
      </c>
      <c r="C2124" s="8" t="str">
        <f>VLOOKUP(F2124,master2!$B$1:$C$24,2,0)</f>
        <v>SPARE PARTS</v>
      </c>
      <c r="D2124" s="83">
        <v>3</v>
      </c>
      <c r="E2124" s="74" t="s">
        <v>56</v>
      </c>
      <c r="F2124" s="85" t="s">
        <v>136</v>
      </c>
      <c r="G2124" s="106">
        <v>274.37</v>
      </c>
      <c r="H2124" s="84" t="s">
        <v>86</v>
      </c>
      <c r="I2124" s="83"/>
    </row>
    <row r="2125" spans="1:9" s="76" customFormat="1" ht="12" hidden="1" customHeight="1">
      <c r="A2125" s="8" t="str">
        <f>INDEX(master1!$A$10:$A$24,MATCH('KSB1 - Postings'!E2125,master1!$C$10:$C$24,0))</f>
        <v>MAINTE</v>
      </c>
      <c r="B2125" s="9" t="str">
        <f>VLOOKUP(E2125,master1!$C$9:$E$24,3,0)</f>
        <v>Joaquin P</v>
      </c>
      <c r="C2125" s="8" t="str">
        <f>VLOOKUP(F2125,master2!$B$1:$C$24,2,0)</f>
        <v>SPARE PARTS</v>
      </c>
      <c r="D2125" s="83">
        <v>3</v>
      </c>
      <c r="E2125" s="74" t="s">
        <v>56</v>
      </c>
      <c r="F2125" s="85" t="s">
        <v>136</v>
      </c>
      <c r="G2125" s="106">
        <v>172.04</v>
      </c>
      <c r="H2125" s="84" t="s">
        <v>86</v>
      </c>
      <c r="I2125" s="83"/>
    </row>
    <row r="2126" spans="1:9" s="76" customFormat="1" ht="12" hidden="1" customHeight="1">
      <c r="A2126" s="8" t="str">
        <f>INDEX(master1!$A$10:$A$24,MATCH('KSB1 - Postings'!E2126,master1!$C$10:$C$24,0))</f>
        <v>MAINTE</v>
      </c>
      <c r="B2126" s="9" t="str">
        <f>VLOOKUP(E2126,master1!$C$9:$E$24,3,0)</f>
        <v>Joaquin P</v>
      </c>
      <c r="C2126" s="8" t="str">
        <f>VLOOKUP(F2126,master2!$B$1:$C$24,2,0)</f>
        <v>SPARE PARTS</v>
      </c>
      <c r="D2126" s="83">
        <v>3</v>
      </c>
      <c r="E2126" s="74" t="s">
        <v>56</v>
      </c>
      <c r="F2126" s="85" t="s">
        <v>136</v>
      </c>
      <c r="G2126" s="106">
        <v>64.525000000000006</v>
      </c>
      <c r="H2126" s="84" t="s">
        <v>86</v>
      </c>
      <c r="I2126" s="83"/>
    </row>
    <row r="2127" spans="1:9" s="76" customFormat="1" ht="12" hidden="1" customHeight="1">
      <c r="A2127" s="8" t="str">
        <f>INDEX(master1!$A$10:$A$24,MATCH('KSB1 - Postings'!E2127,master1!$C$10:$C$24,0))</f>
        <v>MAINTE</v>
      </c>
      <c r="B2127" s="9" t="str">
        <f>VLOOKUP(E2127,master1!$C$9:$E$24,3,0)</f>
        <v>Joaquin P</v>
      </c>
      <c r="C2127" s="8" t="str">
        <f>VLOOKUP(F2127,master2!$B$1:$C$24,2,0)</f>
        <v>SPARE PARTS</v>
      </c>
      <c r="D2127" s="83">
        <v>3</v>
      </c>
      <c r="E2127" s="74" t="s">
        <v>54</v>
      </c>
      <c r="F2127" s="85" t="s">
        <v>136</v>
      </c>
      <c r="G2127" s="106">
        <v>49</v>
      </c>
      <c r="H2127" s="84" t="s">
        <v>86</v>
      </c>
      <c r="I2127" s="83"/>
    </row>
    <row r="2128" spans="1:9" s="76" customFormat="1" ht="12" hidden="1" customHeight="1">
      <c r="A2128" s="8" t="str">
        <f>INDEX(master1!$A$10:$A$24,MATCH('KSB1 - Postings'!E2128,master1!$C$10:$C$24,0))</f>
        <v>MAINTE</v>
      </c>
      <c r="B2128" s="9" t="str">
        <f>VLOOKUP(E2128,master1!$C$9:$E$24,3,0)</f>
        <v>Joaquin P</v>
      </c>
      <c r="C2128" s="8" t="str">
        <f>VLOOKUP(F2128,master2!$B$1:$C$24,2,0)</f>
        <v>SPARE PARTS</v>
      </c>
      <c r="D2128" s="83">
        <v>3</v>
      </c>
      <c r="E2128" s="74" t="s">
        <v>54</v>
      </c>
      <c r="F2128" s="85" t="s">
        <v>136</v>
      </c>
      <c r="G2128" s="106">
        <v>64.704999999999998</v>
      </c>
      <c r="H2128" s="84" t="s">
        <v>86</v>
      </c>
      <c r="I2128" s="83"/>
    </row>
    <row r="2129" spans="1:9" s="76" customFormat="1" ht="12" hidden="1" customHeight="1">
      <c r="A2129" s="8" t="str">
        <f>INDEX(master1!$A$10:$A$24,MATCH('KSB1 - Postings'!E2129,master1!$C$10:$C$24,0))</f>
        <v>HR</v>
      </c>
      <c r="B2129" s="9" t="str">
        <f>VLOOKUP(E2129,master1!$C$9:$E$24,3,0)</f>
        <v>Paula E</v>
      </c>
      <c r="C2129" s="8" t="str">
        <f>VLOOKUP(F2129,master2!$B$1:$C$24,2,0)</f>
        <v>RECRUITMENT EXPENSES</v>
      </c>
      <c r="D2129" s="83">
        <v>3</v>
      </c>
      <c r="E2129" s="74" t="s">
        <v>74</v>
      </c>
      <c r="F2129" s="85" t="s">
        <v>141</v>
      </c>
      <c r="G2129" s="106">
        <v>300</v>
      </c>
      <c r="H2129" s="84" t="s">
        <v>86</v>
      </c>
      <c r="I2129" s="83"/>
    </row>
    <row r="2130" spans="1:9" s="76" customFormat="1" ht="12" hidden="1" customHeight="1">
      <c r="A2130" s="8" t="str">
        <f>INDEX(master1!$A$10:$A$24,MATCH('KSB1 - Postings'!E2130,master1!$C$10:$C$24,0))</f>
        <v>HR</v>
      </c>
      <c r="B2130" s="9" t="str">
        <f>VLOOKUP(E2130,master1!$C$9:$E$24,3,0)</f>
        <v>Paula E</v>
      </c>
      <c r="C2130" s="8" t="str">
        <f>VLOOKUP(F2130,master2!$B$1:$C$24,2,0)</f>
        <v>RECRUITMENT EXPENSES</v>
      </c>
      <c r="D2130" s="83">
        <v>3</v>
      </c>
      <c r="E2130" s="74" t="s">
        <v>74</v>
      </c>
      <c r="F2130" s="85" t="s">
        <v>141</v>
      </c>
      <c r="G2130" s="106">
        <v>300</v>
      </c>
      <c r="H2130" s="84" t="s">
        <v>86</v>
      </c>
      <c r="I2130" s="83"/>
    </row>
    <row r="2131" spans="1:9" s="76" customFormat="1" ht="12" hidden="1" customHeight="1">
      <c r="A2131" s="8" t="str">
        <f>INDEX(master1!$A$10:$A$24,MATCH('KSB1 - Postings'!E2131,master1!$C$10:$C$24,0))</f>
        <v>HR</v>
      </c>
      <c r="B2131" s="9" t="str">
        <f>VLOOKUP(E2131,master1!$C$9:$E$24,3,0)</f>
        <v>Paula E</v>
      </c>
      <c r="C2131" s="8" t="str">
        <f>VLOOKUP(F2131,master2!$B$1:$C$24,2,0)</f>
        <v>PROTECTION EQUIPMENT</v>
      </c>
      <c r="D2131" s="83">
        <v>3</v>
      </c>
      <c r="E2131" s="74" t="s">
        <v>74</v>
      </c>
      <c r="F2131" s="85" t="s">
        <v>135</v>
      </c>
      <c r="G2131" s="106">
        <v>325.27499999999998</v>
      </c>
      <c r="H2131" s="84" t="s">
        <v>86</v>
      </c>
      <c r="I2131" s="83"/>
    </row>
    <row r="2132" spans="1:9" s="76" customFormat="1" ht="12" hidden="1" customHeight="1">
      <c r="A2132" s="8" t="str">
        <f>INDEX(master1!$A$10:$A$24,MATCH('KSB1 - Postings'!E2132,master1!$C$10:$C$24,0))</f>
        <v>LOGISTICS</v>
      </c>
      <c r="B2132" s="9" t="str">
        <f>VLOOKUP(E2132,master1!$C$9:$E$24,3,0)</f>
        <v>María L</v>
      </c>
      <c r="C2132" s="8" t="str">
        <f>VLOOKUP(F2132,master2!$B$1:$C$24,2,0)</f>
        <v>FREIGHT</v>
      </c>
      <c r="D2132" s="83">
        <v>3</v>
      </c>
      <c r="E2132" s="74" t="s">
        <v>68</v>
      </c>
      <c r="F2132" s="85" t="s">
        <v>133</v>
      </c>
      <c r="G2132" s="106">
        <v>8025</v>
      </c>
      <c r="H2132" s="84" t="s">
        <v>86</v>
      </c>
      <c r="I2132" s="83"/>
    </row>
    <row r="2133" spans="1:9" s="76" customFormat="1" ht="12" hidden="1" customHeight="1">
      <c r="A2133" s="8" t="str">
        <f>INDEX(master1!$A$10:$A$24,MATCH('KSB1 - Postings'!E2133,master1!$C$10:$C$24,0))</f>
        <v>MAINTE</v>
      </c>
      <c r="B2133" s="9" t="str">
        <f>VLOOKUP(E2133,master1!$C$9:$E$24,3,0)</f>
        <v>Joaquin P</v>
      </c>
      <c r="C2133" s="8" t="str">
        <f>VLOOKUP(F2133,master2!$B$1:$C$24,2,0)</f>
        <v>SPARE PARTS</v>
      </c>
      <c r="D2133" s="83">
        <v>3</v>
      </c>
      <c r="E2133" s="74" t="s">
        <v>55</v>
      </c>
      <c r="F2133" s="85" t="s">
        <v>136</v>
      </c>
      <c r="G2133" s="106">
        <v>4797.1750000000002</v>
      </c>
      <c r="H2133" s="84" t="s">
        <v>86</v>
      </c>
      <c r="I2133" s="83"/>
    </row>
    <row r="2134" spans="1:9" s="76" customFormat="1" ht="12" hidden="1" customHeight="1">
      <c r="A2134" s="8" t="str">
        <f>INDEX(master1!$A$10:$A$24,MATCH('KSB1 - Postings'!E2134,master1!$C$10:$C$24,0))</f>
        <v>MAINTE</v>
      </c>
      <c r="B2134" s="9" t="str">
        <f>VLOOKUP(E2134,master1!$C$9:$E$24,3,0)</f>
        <v>Joaquin P</v>
      </c>
      <c r="C2134" s="8" t="str">
        <f>VLOOKUP(F2134,master2!$B$1:$C$24,2,0)</f>
        <v>SPARE PARTS</v>
      </c>
      <c r="D2134" s="83">
        <v>3</v>
      </c>
      <c r="E2134" s="74" t="s">
        <v>55</v>
      </c>
      <c r="F2134" s="85" t="s">
        <v>136</v>
      </c>
      <c r="G2134" s="106">
        <v>18</v>
      </c>
      <c r="H2134" s="84" t="s">
        <v>86</v>
      </c>
      <c r="I2134" s="83"/>
    </row>
    <row r="2135" spans="1:9" s="76" customFormat="1" ht="12" hidden="1" customHeight="1">
      <c r="A2135" s="8" t="str">
        <f>INDEX(master1!$A$10:$A$24,MATCH('KSB1 - Postings'!E2135,master1!$C$10:$C$24,0))</f>
        <v>MAINTE</v>
      </c>
      <c r="B2135" s="9" t="str">
        <f>VLOOKUP(E2135,master1!$C$9:$E$24,3,0)</f>
        <v>Joaquin P</v>
      </c>
      <c r="C2135" s="8" t="str">
        <f>VLOOKUP(F2135,master2!$B$1:$C$24,2,0)</f>
        <v>SPARE PARTS</v>
      </c>
      <c r="D2135" s="83">
        <v>3</v>
      </c>
      <c r="E2135" s="74" t="s">
        <v>55</v>
      </c>
      <c r="F2135" s="85" t="s">
        <v>136</v>
      </c>
      <c r="G2135" s="106">
        <v>13</v>
      </c>
      <c r="H2135" s="84" t="s">
        <v>86</v>
      </c>
      <c r="I2135" s="83"/>
    </row>
    <row r="2136" spans="1:9" s="76" customFormat="1" ht="12" hidden="1" customHeight="1">
      <c r="A2136" s="8" t="str">
        <f>INDEX(master1!$A$10:$A$24,MATCH('KSB1 - Postings'!E2136,master1!$C$10:$C$24,0))</f>
        <v>MAINTE</v>
      </c>
      <c r="B2136" s="9" t="str">
        <f>VLOOKUP(E2136,master1!$C$9:$E$24,3,0)</f>
        <v>Joaquin P</v>
      </c>
      <c r="C2136" s="8" t="str">
        <f>VLOOKUP(F2136,master2!$B$1:$C$24,2,0)</f>
        <v>SPARE PARTS</v>
      </c>
      <c r="D2136" s="83">
        <v>3</v>
      </c>
      <c r="E2136" s="74" t="s">
        <v>55</v>
      </c>
      <c r="F2136" s="85" t="s">
        <v>136</v>
      </c>
      <c r="G2136" s="106">
        <v>25.65</v>
      </c>
      <c r="H2136" s="84" t="s">
        <v>86</v>
      </c>
      <c r="I2136" s="83"/>
    </row>
    <row r="2137" spans="1:9" s="76" customFormat="1" ht="12" hidden="1" customHeight="1">
      <c r="A2137" s="8" t="str">
        <f>INDEX(master1!$A$10:$A$24,MATCH('KSB1 - Postings'!E2137,master1!$C$10:$C$24,0))</f>
        <v>MAINTE</v>
      </c>
      <c r="B2137" s="9" t="str">
        <f>VLOOKUP(E2137,master1!$C$9:$E$24,3,0)</f>
        <v>Joaquin P</v>
      </c>
      <c r="C2137" s="8" t="str">
        <f>VLOOKUP(F2137,master2!$B$1:$C$24,2,0)</f>
        <v>SPARE PARTS</v>
      </c>
      <c r="D2137" s="83">
        <v>3</v>
      </c>
      <c r="E2137" s="74" t="s">
        <v>55</v>
      </c>
      <c r="F2137" s="85" t="s">
        <v>136</v>
      </c>
      <c r="G2137" s="106">
        <v>179.54</v>
      </c>
      <c r="H2137" s="84" t="s">
        <v>86</v>
      </c>
      <c r="I2137" s="83"/>
    </row>
    <row r="2138" spans="1:9" s="76" customFormat="1" ht="12" hidden="1" customHeight="1">
      <c r="A2138" s="8" t="str">
        <f>INDEX(master1!$A$10:$A$24,MATCH('KSB1 - Postings'!E2138,master1!$C$10:$C$24,0))</f>
        <v>MAINTE</v>
      </c>
      <c r="B2138" s="9" t="str">
        <f>VLOOKUP(E2138,master1!$C$9:$E$24,3,0)</f>
        <v>Joaquin P</v>
      </c>
      <c r="C2138" s="8" t="str">
        <f>VLOOKUP(F2138,master2!$B$1:$C$24,2,0)</f>
        <v>SPARE PARTS</v>
      </c>
      <c r="D2138" s="83">
        <v>3</v>
      </c>
      <c r="E2138" s="74" t="s">
        <v>55</v>
      </c>
      <c r="F2138" s="85" t="s">
        <v>136</v>
      </c>
      <c r="G2138" s="106">
        <v>464.83</v>
      </c>
      <c r="H2138" s="84" t="s">
        <v>86</v>
      </c>
      <c r="I2138" s="83"/>
    </row>
    <row r="2139" spans="1:9" s="76" customFormat="1" ht="12" hidden="1" customHeight="1">
      <c r="A2139" s="8" t="str">
        <f>INDEX(master1!$A$10:$A$24,MATCH('KSB1 - Postings'!E2139,master1!$C$10:$C$24,0))</f>
        <v>MAINTE</v>
      </c>
      <c r="B2139" s="9" t="str">
        <f>VLOOKUP(E2139,master1!$C$9:$E$24,3,0)</f>
        <v>Joaquin P</v>
      </c>
      <c r="C2139" s="8" t="str">
        <f>VLOOKUP(F2139,master2!$B$1:$C$24,2,0)</f>
        <v>SPARE PARTS</v>
      </c>
      <c r="D2139" s="83">
        <v>3</v>
      </c>
      <c r="E2139" s="74" t="s">
        <v>55</v>
      </c>
      <c r="F2139" s="85" t="s">
        <v>136</v>
      </c>
      <c r="G2139" s="106">
        <v>14</v>
      </c>
      <c r="H2139" s="84" t="s">
        <v>86</v>
      </c>
      <c r="I2139" s="83"/>
    </row>
    <row r="2140" spans="1:9" s="76" customFormat="1" ht="12" hidden="1" customHeight="1">
      <c r="A2140" s="8" t="str">
        <f>INDEX(master1!$A$10:$A$24,MATCH('KSB1 - Postings'!E2140,master1!$C$10:$C$24,0))</f>
        <v>MAINTE</v>
      </c>
      <c r="B2140" s="9" t="str">
        <f>VLOOKUP(E2140,master1!$C$9:$E$24,3,0)</f>
        <v>Joaquin P</v>
      </c>
      <c r="C2140" s="8" t="str">
        <f>VLOOKUP(F2140,master2!$B$1:$C$24,2,0)</f>
        <v>SPARE PARTS</v>
      </c>
      <c r="D2140" s="83">
        <v>3</v>
      </c>
      <c r="E2140" s="74" t="s">
        <v>55</v>
      </c>
      <c r="F2140" s="85" t="s">
        <v>136</v>
      </c>
      <c r="G2140" s="106">
        <v>144.10499999999999</v>
      </c>
      <c r="H2140" s="84" t="s">
        <v>86</v>
      </c>
      <c r="I2140" s="83"/>
    </row>
    <row r="2141" spans="1:9" s="76" customFormat="1" ht="12" hidden="1" customHeight="1">
      <c r="A2141" s="8" t="str">
        <f>INDEX(master1!$A$10:$A$24,MATCH('KSB1 - Postings'!E2141,master1!$C$10:$C$24,0))</f>
        <v>MAINTE</v>
      </c>
      <c r="B2141" s="9" t="str">
        <f>VLOOKUP(E2141,master1!$C$9:$E$24,3,0)</f>
        <v>Joaquin P</v>
      </c>
      <c r="C2141" s="8" t="str">
        <f>VLOOKUP(F2141,master2!$B$1:$C$24,2,0)</f>
        <v>SPARE PARTS</v>
      </c>
      <c r="D2141" s="83">
        <v>3</v>
      </c>
      <c r="E2141" s="74" t="s">
        <v>55</v>
      </c>
      <c r="F2141" s="85" t="s">
        <v>136</v>
      </c>
      <c r="G2141" s="106">
        <v>784.15499999999997</v>
      </c>
      <c r="H2141" s="84" t="s">
        <v>86</v>
      </c>
      <c r="I2141" s="83"/>
    </row>
    <row r="2142" spans="1:9" s="76" customFormat="1" ht="12" hidden="1" customHeight="1">
      <c r="A2142" s="8" t="str">
        <f>INDEX(master1!$A$10:$A$24,MATCH('KSB1 - Postings'!E2142,master1!$C$10:$C$24,0))</f>
        <v>MAINTE</v>
      </c>
      <c r="B2142" s="9" t="str">
        <f>VLOOKUP(E2142,master1!$C$9:$E$24,3,0)</f>
        <v>Joaquin P</v>
      </c>
      <c r="C2142" s="8" t="str">
        <f>VLOOKUP(F2142,master2!$B$1:$C$24,2,0)</f>
        <v>SPARE PARTS</v>
      </c>
      <c r="D2142" s="83">
        <v>3</v>
      </c>
      <c r="E2142" s="74" t="s">
        <v>55</v>
      </c>
      <c r="F2142" s="85" t="s">
        <v>136</v>
      </c>
      <c r="G2142" s="106">
        <v>180.02500000000001</v>
      </c>
      <c r="H2142" s="84" t="s">
        <v>86</v>
      </c>
      <c r="I2142" s="83"/>
    </row>
    <row r="2143" spans="1:9" s="76" customFormat="1" ht="12" hidden="1" customHeight="1">
      <c r="A2143" s="8" t="str">
        <f>INDEX(master1!$A$10:$A$24,MATCH('KSB1 - Postings'!E2143,master1!$C$10:$C$24,0))</f>
        <v>MAINTE</v>
      </c>
      <c r="B2143" s="9" t="str">
        <f>VLOOKUP(E2143,master1!$C$9:$E$24,3,0)</f>
        <v>Joaquin P</v>
      </c>
      <c r="C2143" s="8" t="str">
        <f>VLOOKUP(F2143,master2!$B$1:$C$24,2,0)</f>
        <v>SPARE PARTS</v>
      </c>
      <c r="D2143" s="83">
        <v>3</v>
      </c>
      <c r="E2143" s="74" t="s">
        <v>55</v>
      </c>
      <c r="F2143" s="85" t="s">
        <v>136</v>
      </c>
      <c r="G2143" s="106">
        <v>22.9</v>
      </c>
      <c r="H2143" s="84" t="s">
        <v>86</v>
      </c>
      <c r="I2143" s="83"/>
    </row>
    <row r="2144" spans="1:9" s="76" customFormat="1" ht="12" hidden="1" customHeight="1">
      <c r="A2144" s="8" t="str">
        <f>INDEX(master1!$A$10:$A$24,MATCH('KSB1 - Postings'!E2144,master1!$C$10:$C$24,0))</f>
        <v>MAINTE</v>
      </c>
      <c r="B2144" s="9" t="str">
        <f>VLOOKUP(E2144,master1!$C$9:$E$24,3,0)</f>
        <v>Joaquin P</v>
      </c>
      <c r="C2144" s="8" t="str">
        <f>VLOOKUP(F2144,master2!$B$1:$C$24,2,0)</f>
        <v>SPARE PARTS</v>
      </c>
      <c r="D2144" s="83">
        <v>3</v>
      </c>
      <c r="E2144" s="74" t="s">
        <v>55</v>
      </c>
      <c r="F2144" s="85" t="s">
        <v>136</v>
      </c>
      <c r="G2144" s="106">
        <v>23.3</v>
      </c>
      <c r="H2144" s="84" t="s">
        <v>86</v>
      </c>
      <c r="I2144" s="83"/>
    </row>
    <row r="2145" spans="1:9" s="76" customFormat="1" ht="12" hidden="1" customHeight="1">
      <c r="A2145" s="8" t="str">
        <f>INDEX(master1!$A$10:$A$24,MATCH('KSB1 - Postings'!E2145,master1!$C$10:$C$24,0))</f>
        <v>MAINTE</v>
      </c>
      <c r="B2145" s="9" t="str">
        <f>VLOOKUP(E2145,master1!$C$9:$E$24,3,0)</f>
        <v>Joaquin P</v>
      </c>
      <c r="C2145" s="8" t="str">
        <f>VLOOKUP(F2145,master2!$B$1:$C$24,2,0)</f>
        <v>SPARE PARTS</v>
      </c>
      <c r="D2145" s="83">
        <v>3</v>
      </c>
      <c r="E2145" s="74" t="s">
        <v>55</v>
      </c>
      <c r="F2145" s="85" t="s">
        <v>136</v>
      </c>
      <c r="G2145" s="106">
        <v>427.54500000000002</v>
      </c>
      <c r="H2145" s="84" t="s">
        <v>86</v>
      </c>
      <c r="I2145" s="83"/>
    </row>
    <row r="2146" spans="1:9" s="76" customFormat="1" ht="12" hidden="1" customHeight="1">
      <c r="A2146" s="8" t="str">
        <f>INDEX(master1!$A$10:$A$24,MATCH('KSB1 - Postings'!E2146,master1!$C$10:$C$24,0))</f>
        <v>MAINTE</v>
      </c>
      <c r="B2146" s="9" t="str">
        <f>VLOOKUP(E2146,master1!$C$9:$E$24,3,0)</f>
        <v>Joaquin P</v>
      </c>
      <c r="C2146" s="8" t="str">
        <f>VLOOKUP(F2146,master2!$B$1:$C$24,2,0)</f>
        <v>SPARE PARTS</v>
      </c>
      <c r="D2146" s="83">
        <v>3</v>
      </c>
      <c r="E2146" s="74" t="s">
        <v>55</v>
      </c>
      <c r="F2146" s="85" t="s">
        <v>136</v>
      </c>
      <c r="G2146" s="106">
        <v>21.26</v>
      </c>
      <c r="H2146" s="84" t="s">
        <v>86</v>
      </c>
      <c r="I2146" s="83"/>
    </row>
    <row r="2147" spans="1:9" s="76" customFormat="1" ht="12" hidden="1" customHeight="1">
      <c r="A2147" s="8" t="str">
        <f>INDEX(master1!$A$10:$A$24,MATCH('KSB1 - Postings'!E2147,master1!$C$10:$C$24,0))</f>
        <v>MAINTE</v>
      </c>
      <c r="B2147" s="9" t="str">
        <f>VLOOKUP(E2147,master1!$C$9:$E$24,3,0)</f>
        <v>Joaquin P</v>
      </c>
      <c r="C2147" s="8" t="str">
        <f>VLOOKUP(F2147,master2!$B$1:$C$24,2,0)</f>
        <v>SPARE PARTS</v>
      </c>
      <c r="D2147" s="83">
        <v>3</v>
      </c>
      <c r="E2147" s="74" t="s">
        <v>55</v>
      </c>
      <c r="F2147" s="85" t="s">
        <v>136</v>
      </c>
      <c r="G2147" s="106">
        <v>427.86500000000001</v>
      </c>
      <c r="H2147" s="84" t="s">
        <v>86</v>
      </c>
      <c r="I2147" s="83"/>
    </row>
    <row r="2148" spans="1:9" s="76" customFormat="1" ht="12" hidden="1" customHeight="1">
      <c r="A2148" s="8" t="str">
        <f>INDEX(master1!$A$10:$A$24,MATCH('KSB1 - Postings'!E2148,master1!$C$10:$C$24,0))</f>
        <v>MAINTE</v>
      </c>
      <c r="B2148" s="9" t="str">
        <f>VLOOKUP(E2148,master1!$C$9:$E$24,3,0)</f>
        <v>Joaquin P</v>
      </c>
      <c r="C2148" s="8" t="str">
        <f>VLOOKUP(F2148,master2!$B$1:$C$24,2,0)</f>
        <v>SPARE PARTS</v>
      </c>
      <c r="D2148" s="83">
        <v>3</v>
      </c>
      <c r="E2148" s="74" t="s">
        <v>55</v>
      </c>
      <c r="F2148" s="85" t="s">
        <v>136</v>
      </c>
      <c r="G2148" s="106">
        <v>102.5</v>
      </c>
      <c r="H2148" s="84" t="s">
        <v>86</v>
      </c>
      <c r="I2148" s="83"/>
    </row>
    <row r="2149" spans="1:9" s="76" customFormat="1" ht="12" hidden="1" customHeight="1">
      <c r="A2149" s="8" t="str">
        <f>INDEX(master1!$A$10:$A$24,MATCH('KSB1 - Postings'!E2149,master1!$C$10:$C$24,0))</f>
        <v>HR</v>
      </c>
      <c r="B2149" s="9" t="str">
        <f>VLOOKUP(E2149,master1!$C$9:$E$24,3,0)</f>
        <v>Paula E</v>
      </c>
      <c r="C2149" s="8" t="str">
        <f>VLOOKUP(F2149,master2!$B$1:$C$24,2,0)</f>
        <v>COMMUNICATIONS</v>
      </c>
      <c r="D2149" s="83">
        <v>3</v>
      </c>
      <c r="E2149" s="74" t="s">
        <v>74</v>
      </c>
      <c r="F2149" s="85" t="s">
        <v>129</v>
      </c>
      <c r="G2149" s="106">
        <v>38.15</v>
      </c>
      <c r="H2149" s="84" t="s">
        <v>86</v>
      </c>
      <c r="I2149" s="83"/>
    </row>
    <row r="2150" spans="1:9" s="76" customFormat="1" ht="12" hidden="1" customHeight="1">
      <c r="A2150" s="8" t="str">
        <f>INDEX(master1!$A$10:$A$24,MATCH('KSB1 - Postings'!E2150,master1!$C$10:$C$24,0))</f>
        <v>HR</v>
      </c>
      <c r="B2150" s="9" t="str">
        <f>VLOOKUP(E2150,master1!$C$9:$E$24,3,0)</f>
        <v>Paula E</v>
      </c>
      <c r="C2150" s="8" t="str">
        <f>VLOOKUP(F2150,master2!$B$1:$C$24,2,0)</f>
        <v>PROTECTION EQUIPMENT</v>
      </c>
      <c r="D2150" s="83">
        <v>3</v>
      </c>
      <c r="E2150" s="74" t="s">
        <v>74</v>
      </c>
      <c r="F2150" s="85" t="s">
        <v>135</v>
      </c>
      <c r="G2150" s="106">
        <v>111</v>
      </c>
      <c r="H2150" s="84" t="s">
        <v>86</v>
      </c>
      <c r="I2150" s="83"/>
    </row>
    <row r="2151" spans="1:9" s="76" customFormat="1" ht="12" hidden="1" customHeight="1">
      <c r="A2151" s="8" t="str">
        <f>INDEX(master1!$A$10:$A$24,MATCH('KSB1 - Postings'!E2151,master1!$C$10:$C$24,0))</f>
        <v>HR</v>
      </c>
      <c r="B2151" s="9" t="str">
        <f>VLOOKUP(E2151,master1!$C$9:$E$24,3,0)</f>
        <v>Paula E</v>
      </c>
      <c r="C2151" s="8" t="str">
        <f>VLOOKUP(F2151,master2!$B$1:$C$24,2,0)</f>
        <v>PROTECTION EQUIPMENT</v>
      </c>
      <c r="D2151" s="83">
        <v>3</v>
      </c>
      <c r="E2151" s="74" t="s">
        <v>74</v>
      </c>
      <c r="F2151" s="85" t="s">
        <v>135</v>
      </c>
      <c r="G2151" s="106">
        <v>960</v>
      </c>
      <c r="H2151" s="84" t="s">
        <v>86</v>
      </c>
      <c r="I2151" s="83"/>
    </row>
    <row r="2152" spans="1:9" s="76" customFormat="1" ht="12" hidden="1" customHeight="1">
      <c r="A2152" s="8" t="str">
        <f>INDEX(master1!$A$10:$A$24,MATCH('KSB1 - Postings'!E2152,master1!$C$10:$C$24,0))</f>
        <v>HR</v>
      </c>
      <c r="B2152" s="9" t="str">
        <f>VLOOKUP(E2152,master1!$C$9:$E$24,3,0)</f>
        <v>Paula E</v>
      </c>
      <c r="C2152" s="8" t="str">
        <f>VLOOKUP(F2152,master2!$B$1:$C$24,2,0)</f>
        <v>PROTECTION EQUIPMENT</v>
      </c>
      <c r="D2152" s="83">
        <v>3</v>
      </c>
      <c r="E2152" s="74" t="s">
        <v>74</v>
      </c>
      <c r="F2152" s="85" t="s">
        <v>135</v>
      </c>
      <c r="G2152" s="106">
        <v>891</v>
      </c>
      <c r="H2152" s="84" t="s">
        <v>86</v>
      </c>
      <c r="I2152" s="83"/>
    </row>
    <row r="2153" spans="1:9" s="76" customFormat="1" ht="12" hidden="1" customHeight="1">
      <c r="A2153" s="8" t="str">
        <f>INDEX(master1!$A$10:$A$24,MATCH('KSB1 - Postings'!E2153,master1!$C$10:$C$24,0))</f>
        <v>HR</v>
      </c>
      <c r="B2153" s="9" t="str">
        <f>VLOOKUP(E2153,master1!$C$9:$E$24,3,0)</f>
        <v>Paula E</v>
      </c>
      <c r="C2153" s="8" t="str">
        <f>VLOOKUP(F2153,master2!$B$1:$C$24,2,0)</f>
        <v>PROTECTION EQUIPMENT</v>
      </c>
      <c r="D2153" s="83">
        <v>3</v>
      </c>
      <c r="E2153" s="74" t="s">
        <v>74</v>
      </c>
      <c r="F2153" s="85" t="s">
        <v>135</v>
      </c>
      <c r="G2153" s="106">
        <v>178.65</v>
      </c>
      <c r="H2153" s="84" t="s">
        <v>86</v>
      </c>
      <c r="I2153" s="83"/>
    </row>
    <row r="2154" spans="1:9" s="76" customFormat="1" ht="12" hidden="1" customHeight="1">
      <c r="A2154" s="8" t="str">
        <f>INDEX(master1!$A$10:$A$24,MATCH('KSB1 - Postings'!E2154,master1!$C$10:$C$24,0))</f>
        <v>HR</v>
      </c>
      <c r="B2154" s="9" t="str">
        <f>VLOOKUP(E2154,master1!$C$9:$E$24,3,0)</f>
        <v>Paula E</v>
      </c>
      <c r="C2154" s="8" t="str">
        <f>VLOOKUP(F2154,master2!$B$1:$C$24,2,0)</f>
        <v>PROTECTION EQUIPMENT</v>
      </c>
      <c r="D2154" s="83">
        <v>3</v>
      </c>
      <c r="E2154" s="74" t="s">
        <v>74</v>
      </c>
      <c r="F2154" s="85" t="s">
        <v>135</v>
      </c>
      <c r="G2154" s="106">
        <v>178.65</v>
      </c>
      <c r="H2154" s="84" t="s">
        <v>86</v>
      </c>
      <c r="I2154" s="83"/>
    </row>
    <row r="2155" spans="1:9" s="76" customFormat="1" ht="12" hidden="1" customHeight="1">
      <c r="A2155" s="8" t="str">
        <f>INDEX(master1!$A$10:$A$24,MATCH('KSB1 - Postings'!E2155,master1!$C$10:$C$24,0))</f>
        <v>HR</v>
      </c>
      <c r="B2155" s="9" t="str">
        <f>VLOOKUP(E2155,master1!$C$9:$E$24,3,0)</f>
        <v>Paula E</v>
      </c>
      <c r="C2155" s="8" t="str">
        <f>VLOOKUP(F2155,master2!$B$1:$C$24,2,0)</f>
        <v>PROTECTION EQUIPMENT</v>
      </c>
      <c r="D2155" s="83">
        <v>3</v>
      </c>
      <c r="E2155" s="74" t="s">
        <v>74</v>
      </c>
      <c r="F2155" s="85" t="s">
        <v>135</v>
      </c>
      <c r="G2155" s="106">
        <v>158.80000000000001</v>
      </c>
      <c r="H2155" s="84" t="s">
        <v>86</v>
      </c>
      <c r="I2155" s="83"/>
    </row>
    <row r="2156" spans="1:9" s="76" customFormat="1" ht="12" hidden="1" customHeight="1">
      <c r="A2156" s="8" t="str">
        <f>INDEX(master1!$A$10:$A$24,MATCH('KSB1 - Postings'!E2156,master1!$C$10:$C$24,0))</f>
        <v>HR</v>
      </c>
      <c r="B2156" s="9" t="str">
        <f>VLOOKUP(E2156,master1!$C$9:$E$24,3,0)</f>
        <v>Paula E</v>
      </c>
      <c r="C2156" s="8" t="str">
        <f>VLOOKUP(F2156,master2!$B$1:$C$24,2,0)</f>
        <v>PROTECTION EQUIPMENT</v>
      </c>
      <c r="D2156" s="83">
        <v>3</v>
      </c>
      <c r="E2156" s="74" t="s">
        <v>74</v>
      </c>
      <c r="F2156" s="85" t="s">
        <v>135</v>
      </c>
      <c r="G2156" s="106">
        <v>119.1</v>
      </c>
      <c r="H2156" s="84" t="s">
        <v>86</v>
      </c>
      <c r="I2156" s="83"/>
    </row>
    <row r="2157" spans="1:9" s="76" customFormat="1" ht="12" hidden="1" customHeight="1">
      <c r="A2157" s="8" t="str">
        <f>INDEX(master1!$A$10:$A$24,MATCH('KSB1 - Postings'!E2157,master1!$C$10:$C$24,0))</f>
        <v>HR</v>
      </c>
      <c r="B2157" s="9" t="str">
        <f>VLOOKUP(E2157,master1!$C$9:$E$24,3,0)</f>
        <v>Paula E</v>
      </c>
      <c r="C2157" s="8" t="str">
        <f>VLOOKUP(F2157,master2!$B$1:$C$24,2,0)</f>
        <v>PROTECTION EQUIPMENT</v>
      </c>
      <c r="D2157" s="83">
        <v>3</v>
      </c>
      <c r="E2157" s="74" t="s">
        <v>74</v>
      </c>
      <c r="F2157" s="85" t="s">
        <v>135</v>
      </c>
      <c r="G2157" s="106">
        <v>39.700000000000003</v>
      </c>
      <c r="H2157" s="84" t="s">
        <v>86</v>
      </c>
      <c r="I2157" s="83"/>
    </row>
    <row r="2158" spans="1:9" s="76" customFormat="1" ht="12" hidden="1" customHeight="1">
      <c r="A2158" s="8" t="str">
        <f>INDEX(master1!$A$10:$A$24,MATCH('KSB1 - Postings'!E2158,master1!$C$10:$C$24,0))</f>
        <v>QUALITY</v>
      </c>
      <c r="B2158" s="9" t="str">
        <f>VLOOKUP(E2158,master1!$C$9:$E$24,3,0)</f>
        <v>Jennifer A</v>
      </c>
      <c r="C2158" s="8" t="str">
        <f>VLOOKUP(F2158,master2!$B$1:$C$24,2,0)</f>
        <v>SPARE PARTS</v>
      </c>
      <c r="D2158" s="83">
        <v>3</v>
      </c>
      <c r="E2158" s="74" t="s">
        <v>73</v>
      </c>
      <c r="F2158" s="85" t="s">
        <v>136</v>
      </c>
      <c r="G2158" s="106">
        <v>394.3</v>
      </c>
      <c r="H2158" s="84" t="s">
        <v>86</v>
      </c>
      <c r="I2158" s="83"/>
    </row>
    <row r="2159" spans="1:9" s="76" customFormat="1" ht="12" hidden="1" customHeight="1">
      <c r="A2159" s="8" t="str">
        <f>INDEX(master1!$A$10:$A$24,MATCH('KSB1 - Postings'!E2159,master1!$C$10:$C$24,0))</f>
        <v>QUALITY</v>
      </c>
      <c r="B2159" s="9" t="str">
        <f>VLOOKUP(E2159,master1!$C$9:$E$24,3,0)</f>
        <v>Jennifer A</v>
      </c>
      <c r="C2159" s="8" t="str">
        <f>VLOOKUP(F2159,master2!$B$1:$C$24,2,0)</f>
        <v>SPARE PARTS</v>
      </c>
      <c r="D2159" s="83">
        <v>3</v>
      </c>
      <c r="E2159" s="74" t="s">
        <v>73</v>
      </c>
      <c r="F2159" s="85" t="s">
        <v>136</v>
      </c>
      <c r="G2159" s="106">
        <v>103.33499999999999</v>
      </c>
      <c r="H2159" s="84" t="s">
        <v>86</v>
      </c>
      <c r="I2159" s="83"/>
    </row>
    <row r="2160" spans="1:9" s="76" customFormat="1" ht="12" hidden="1" customHeight="1">
      <c r="A2160" s="8" t="str">
        <f>INDEX(master1!$A$10:$A$24,MATCH('KSB1 - Postings'!E2160,master1!$C$10:$C$24,0))</f>
        <v>QUALITY</v>
      </c>
      <c r="B2160" s="9" t="str">
        <f>VLOOKUP(E2160,master1!$C$9:$E$24,3,0)</f>
        <v>Jennifer A</v>
      </c>
      <c r="C2160" s="8" t="str">
        <f>VLOOKUP(F2160,master2!$B$1:$C$24,2,0)</f>
        <v>SPARE PARTS</v>
      </c>
      <c r="D2160" s="83">
        <v>3</v>
      </c>
      <c r="E2160" s="74" t="s">
        <v>73</v>
      </c>
      <c r="F2160" s="85" t="s">
        <v>137</v>
      </c>
      <c r="G2160" s="106">
        <v>44.5</v>
      </c>
      <c r="H2160" s="84" t="s">
        <v>86</v>
      </c>
      <c r="I2160" s="83"/>
    </row>
    <row r="2161" spans="1:9" s="76" customFormat="1" ht="12" hidden="1" customHeight="1">
      <c r="A2161" s="8" t="str">
        <f>INDEX(master1!$A$10:$A$24,MATCH('KSB1 - Postings'!E2161,master1!$C$10:$C$24,0))</f>
        <v>LOGISTICS</v>
      </c>
      <c r="B2161" s="9" t="str">
        <f>VLOOKUP(E2161,master1!$C$9:$E$24,3,0)</f>
        <v>María L</v>
      </c>
      <c r="C2161" s="8" t="str">
        <f>VLOOKUP(F2161,master2!$B$1:$C$24,2,0)</f>
        <v>FREIGHT</v>
      </c>
      <c r="D2161" s="83">
        <v>3</v>
      </c>
      <c r="E2161" s="74" t="s">
        <v>68</v>
      </c>
      <c r="F2161" s="85" t="s">
        <v>133</v>
      </c>
      <c r="G2161" s="106">
        <v>10165</v>
      </c>
      <c r="H2161" s="84" t="s">
        <v>86</v>
      </c>
      <c r="I2161" s="83"/>
    </row>
    <row r="2162" spans="1:9" s="76" customFormat="1" ht="12" hidden="1" customHeight="1">
      <c r="A2162" s="8" t="str">
        <f>INDEX(master1!$A$10:$A$24,MATCH('KSB1 - Postings'!E2162,master1!$C$10:$C$24,0))</f>
        <v>MAINTE</v>
      </c>
      <c r="B2162" s="9" t="str">
        <f>VLOOKUP(E2162,master1!$C$9:$E$24,3,0)</f>
        <v>Joaquin P</v>
      </c>
      <c r="C2162" s="8" t="str">
        <f>VLOOKUP(F2162,master2!$B$1:$C$24,2,0)</f>
        <v>REP &amp; MAINTENANCE SERVICES</v>
      </c>
      <c r="D2162" s="83">
        <v>3</v>
      </c>
      <c r="E2162" s="74" t="s">
        <v>57</v>
      </c>
      <c r="F2162" s="85" t="s">
        <v>144</v>
      </c>
      <c r="G2162" s="106">
        <v>950</v>
      </c>
      <c r="H2162" s="84" t="s">
        <v>86</v>
      </c>
      <c r="I2162" s="83"/>
    </row>
    <row r="2163" spans="1:9" s="76" customFormat="1" ht="12" hidden="1" customHeight="1">
      <c r="A2163" s="8" t="str">
        <f>INDEX(master1!$A$10:$A$24,MATCH('KSB1 - Postings'!E2163,master1!$C$10:$C$24,0))</f>
        <v>MAINTE</v>
      </c>
      <c r="B2163" s="9" t="str">
        <f>VLOOKUP(E2163,master1!$C$9:$E$24,3,0)</f>
        <v>Joaquin P</v>
      </c>
      <c r="C2163" s="8" t="str">
        <f>VLOOKUP(F2163,master2!$B$1:$C$24,2,0)</f>
        <v>SPARE PARTS</v>
      </c>
      <c r="D2163" s="83">
        <v>3</v>
      </c>
      <c r="E2163" s="74" t="s">
        <v>54</v>
      </c>
      <c r="F2163" s="85" t="s">
        <v>136</v>
      </c>
      <c r="G2163" s="106">
        <v>30.105</v>
      </c>
      <c r="H2163" s="84" t="s">
        <v>86</v>
      </c>
      <c r="I2163" s="83"/>
    </row>
    <row r="2164" spans="1:9" s="76" customFormat="1" ht="12" hidden="1" customHeight="1">
      <c r="A2164" s="8" t="str">
        <f>INDEX(master1!$A$10:$A$24,MATCH('KSB1 - Postings'!E2164,master1!$C$10:$C$24,0))</f>
        <v>MAINTE</v>
      </c>
      <c r="B2164" s="9" t="str">
        <f>VLOOKUP(E2164,master1!$C$9:$E$24,3,0)</f>
        <v>Joaquin P</v>
      </c>
      <c r="C2164" s="8" t="str">
        <f>VLOOKUP(F2164,master2!$B$1:$C$24,2,0)</f>
        <v>SPARE PARTS</v>
      </c>
      <c r="D2164" s="83">
        <v>3</v>
      </c>
      <c r="E2164" s="74" t="s">
        <v>54</v>
      </c>
      <c r="F2164" s="85" t="s">
        <v>136</v>
      </c>
      <c r="G2164" s="106">
        <v>408.36</v>
      </c>
      <c r="H2164" s="84" t="s">
        <v>86</v>
      </c>
      <c r="I2164" s="83"/>
    </row>
    <row r="2165" spans="1:9" s="76" customFormat="1" ht="12" hidden="1" customHeight="1">
      <c r="A2165" s="8" t="str">
        <f>INDEX(master1!$A$10:$A$24,MATCH('KSB1 - Postings'!E2165,master1!$C$10:$C$24,0))</f>
        <v>MAINTE</v>
      </c>
      <c r="B2165" s="9" t="str">
        <f>VLOOKUP(E2165,master1!$C$9:$E$24,3,0)</f>
        <v>Joaquin P</v>
      </c>
      <c r="C2165" s="8" t="str">
        <f>VLOOKUP(F2165,master2!$B$1:$C$24,2,0)</f>
        <v>SPARE PARTS</v>
      </c>
      <c r="D2165" s="83">
        <v>3</v>
      </c>
      <c r="E2165" s="74" t="s">
        <v>54</v>
      </c>
      <c r="F2165" s="85" t="s">
        <v>136</v>
      </c>
      <c r="G2165" s="106">
        <v>1450</v>
      </c>
      <c r="H2165" s="84" t="s">
        <v>86</v>
      </c>
      <c r="I2165" s="83"/>
    </row>
    <row r="2166" spans="1:9" s="76" customFormat="1" ht="12" hidden="1" customHeight="1">
      <c r="A2166" s="8" t="str">
        <f>INDEX(master1!$A$10:$A$24,MATCH('KSB1 - Postings'!E2166,master1!$C$10:$C$24,0))</f>
        <v>MAINTE</v>
      </c>
      <c r="B2166" s="9" t="str">
        <f>VLOOKUP(E2166,master1!$C$9:$E$24,3,0)</f>
        <v>Joaquin P</v>
      </c>
      <c r="C2166" s="8" t="str">
        <f>VLOOKUP(F2166,master2!$B$1:$C$24,2,0)</f>
        <v>SPARE PARTS</v>
      </c>
      <c r="D2166" s="83">
        <v>3</v>
      </c>
      <c r="E2166" s="74" t="s">
        <v>54</v>
      </c>
      <c r="F2166" s="85" t="s">
        <v>136</v>
      </c>
      <c r="G2166" s="106">
        <v>204.18</v>
      </c>
      <c r="H2166" s="84" t="s">
        <v>86</v>
      </c>
      <c r="I2166" s="83"/>
    </row>
    <row r="2167" spans="1:9" s="76" customFormat="1" ht="12" hidden="1" customHeight="1">
      <c r="A2167" s="8" t="str">
        <f>INDEX(master1!$A$10:$A$24,MATCH('KSB1 - Postings'!E2167,master1!$C$10:$C$24,0))</f>
        <v>MAINTE</v>
      </c>
      <c r="B2167" s="9" t="str">
        <f>VLOOKUP(E2167,master1!$C$9:$E$24,3,0)</f>
        <v>Joaquin P</v>
      </c>
      <c r="C2167" s="8" t="str">
        <f>VLOOKUP(F2167,master2!$B$1:$C$24,2,0)</f>
        <v>SPARE PARTS</v>
      </c>
      <c r="D2167" s="83">
        <v>3</v>
      </c>
      <c r="E2167" s="74" t="s">
        <v>54</v>
      </c>
      <c r="F2167" s="85" t="s">
        <v>136</v>
      </c>
      <c r="G2167" s="106">
        <v>12.025</v>
      </c>
      <c r="H2167" s="84" t="s">
        <v>86</v>
      </c>
      <c r="I2167" s="83"/>
    </row>
    <row r="2168" spans="1:9" s="76" customFormat="1" ht="12" hidden="1" customHeight="1">
      <c r="A2168" s="8" t="str">
        <f>INDEX(master1!$A$10:$A$24,MATCH('KSB1 - Postings'!E2168,master1!$C$10:$C$24,0))</f>
        <v>MAINTE</v>
      </c>
      <c r="B2168" s="9" t="str">
        <f>VLOOKUP(E2168,master1!$C$9:$E$24,3,0)</f>
        <v>Joaquin P</v>
      </c>
      <c r="C2168" s="8" t="str">
        <f>VLOOKUP(F2168,master2!$B$1:$C$24,2,0)</f>
        <v>SPARE PARTS</v>
      </c>
      <c r="D2168" s="83">
        <v>3</v>
      </c>
      <c r="E2168" s="74" t="s">
        <v>54</v>
      </c>
      <c r="F2168" s="85" t="s">
        <v>136</v>
      </c>
      <c r="G2168" s="106">
        <v>29.085000000000001</v>
      </c>
      <c r="H2168" s="84" t="s">
        <v>86</v>
      </c>
      <c r="I2168" s="83"/>
    </row>
    <row r="2169" spans="1:9" s="76" customFormat="1" ht="12" hidden="1" customHeight="1">
      <c r="A2169" s="8" t="str">
        <f>INDEX(master1!$A$10:$A$24,MATCH('KSB1 - Postings'!E2169,master1!$C$10:$C$24,0))</f>
        <v>MAINTE</v>
      </c>
      <c r="B2169" s="9" t="str">
        <f>VLOOKUP(E2169,master1!$C$9:$E$24,3,0)</f>
        <v>Joaquin P</v>
      </c>
      <c r="C2169" s="8" t="str">
        <f>VLOOKUP(F2169,master2!$B$1:$C$24,2,0)</f>
        <v>SPARE PARTS</v>
      </c>
      <c r="D2169" s="83">
        <v>3</v>
      </c>
      <c r="E2169" s="74" t="s">
        <v>54</v>
      </c>
      <c r="F2169" s="85" t="s">
        <v>136</v>
      </c>
      <c r="G2169" s="106">
        <v>22.9</v>
      </c>
      <c r="H2169" s="84" t="s">
        <v>86</v>
      </c>
      <c r="I2169" s="83"/>
    </row>
    <row r="2170" spans="1:9" s="76" customFormat="1" ht="12" hidden="1" customHeight="1">
      <c r="A2170" s="8" t="str">
        <f>INDEX(master1!$A$10:$A$24,MATCH('KSB1 - Postings'!E2170,master1!$C$10:$C$24,0))</f>
        <v>MAINTE</v>
      </c>
      <c r="B2170" s="9" t="str">
        <f>VLOOKUP(E2170,master1!$C$9:$E$24,3,0)</f>
        <v>Joaquin P</v>
      </c>
      <c r="C2170" s="8" t="str">
        <f>VLOOKUP(F2170,master2!$B$1:$C$24,2,0)</f>
        <v>SPARE PARTS</v>
      </c>
      <c r="D2170" s="83">
        <v>3</v>
      </c>
      <c r="E2170" s="74" t="s">
        <v>54</v>
      </c>
      <c r="F2170" s="85" t="s">
        <v>136</v>
      </c>
      <c r="G2170" s="106">
        <v>30.17</v>
      </c>
      <c r="H2170" s="84" t="s">
        <v>86</v>
      </c>
      <c r="I2170" s="83"/>
    </row>
    <row r="2171" spans="1:9" s="76" customFormat="1" ht="12" hidden="1" customHeight="1">
      <c r="A2171" s="8" t="str">
        <f>INDEX(master1!$A$10:$A$24,MATCH('KSB1 - Postings'!E2171,master1!$C$10:$C$24,0))</f>
        <v>MAINTE</v>
      </c>
      <c r="B2171" s="9" t="str">
        <f>VLOOKUP(E2171,master1!$C$9:$E$24,3,0)</f>
        <v>Joaquin P</v>
      </c>
      <c r="C2171" s="8" t="str">
        <f>VLOOKUP(F2171,master2!$B$1:$C$24,2,0)</f>
        <v>SPARE PARTS</v>
      </c>
      <c r="D2171" s="83">
        <v>3</v>
      </c>
      <c r="E2171" s="74" t="s">
        <v>54</v>
      </c>
      <c r="F2171" s="85" t="s">
        <v>136</v>
      </c>
      <c r="G2171" s="106">
        <v>2917.11</v>
      </c>
      <c r="H2171" s="84" t="s">
        <v>86</v>
      </c>
      <c r="I2171" s="83"/>
    </row>
    <row r="2172" spans="1:9" s="76" customFormat="1" ht="12" hidden="1" customHeight="1">
      <c r="A2172" s="8" t="str">
        <f>INDEX(master1!$A$10:$A$24,MATCH('KSB1 - Postings'!E2172,master1!$C$10:$C$24,0))</f>
        <v>MAINTE</v>
      </c>
      <c r="B2172" s="9" t="str">
        <f>VLOOKUP(E2172,master1!$C$9:$E$24,3,0)</f>
        <v>Joaquin P</v>
      </c>
      <c r="C2172" s="8" t="str">
        <f>VLOOKUP(F2172,master2!$B$1:$C$24,2,0)</f>
        <v>SPARE PARTS</v>
      </c>
      <c r="D2172" s="83">
        <v>3</v>
      </c>
      <c r="E2172" s="74" t="s">
        <v>56</v>
      </c>
      <c r="F2172" s="85" t="s">
        <v>136</v>
      </c>
      <c r="G2172" s="106">
        <v>149.77000000000001</v>
      </c>
      <c r="H2172" s="84" t="s">
        <v>86</v>
      </c>
      <c r="I2172" s="83"/>
    </row>
    <row r="2173" spans="1:9" s="76" customFormat="1" ht="12" hidden="1" customHeight="1">
      <c r="A2173" s="8" t="str">
        <f>INDEX(master1!$A$10:$A$24,MATCH('KSB1 - Postings'!E2173,master1!$C$10:$C$24,0))</f>
        <v>MAINTE</v>
      </c>
      <c r="B2173" s="9" t="str">
        <f>VLOOKUP(E2173,master1!$C$9:$E$24,3,0)</f>
        <v>Joaquin P</v>
      </c>
      <c r="C2173" s="8" t="str">
        <f>VLOOKUP(F2173,master2!$B$1:$C$24,2,0)</f>
        <v>SPARE PARTS</v>
      </c>
      <c r="D2173" s="83">
        <v>3</v>
      </c>
      <c r="E2173" s="74" t="s">
        <v>56</v>
      </c>
      <c r="F2173" s="85" t="s">
        <v>136</v>
      </c>
      <c r="G2173" s="106">
        <v>9562</v>
      </c>
      <c r="H2173" s="84" t="s">
        <v>86</v>
      </c>
      <c r="I2173" s="83"/>
    </row>
    <row r="2174" spans="1:9" s="76" customFormat="1" ht="12" hidden="1" customHeight="1">
      <c r="A2174" s="8" t="str">
        <f>INDEX(master1!$A$10:$A$24,MATCH('KSB1 - Postings'!E2174,master1!$C$10:$C$24,0))</f>
        <v>MAINTE</v>
      </c>
      <c r="B2174" s="9" t="str">
        <f>VLOOKUP(E2174,master1!$C$9:$E$24,3,0)</f>
        <v>Joaquin P</v>
      </c>
      <c r="C2174" s="8" t="str">
        <f>VLOOKUP(F2174,master2!$B$1:$C$24,2,0)</f>
        <v>SPARE PARTS</v>
      </c>
      <c r="D2174" s="83">
        <v>3</v>
      </c>
      <c r="E2174" s="74" t="s">
        <v>56</v>
      </c>
      <c r="F2174" s="85" t="s">
        <v>136</v>
      </c>
      <c r="G2174" s="106">
        <v>182.42500000000001</v>
      </c>
      <c r="H2174" s="84" t="s">
        <v>86</v>
      </c>
      <c r="I2174" s="83"/>
    </row>
    <row r="2175" spans="1:9" s="76" customFormat="1" ht="12" hidden="1" customHeight="1">
      <c r="A2175" s="8" t="str">
        <f>INDEX(master1!$A$10:$A$24,MATCH('KSB1 - Postings'!E2175,master1!$C$10:$C$24,0))</f>
        <v>MAINTE</v>
      </c>
      <c r="B2175" s="9" t="str">
        <f>VLOOKUP(E2175,master1!$C$9:$E$24,3,0)</f>
        <v>Joaquin P</v>
      </c>
      <c r="C2175" s="8" t="str">
        <f>VLOOKUP(F2175,master2!$B$1:$C$24,2,0)</f>
        <v>SPARE PARTS</v>
      </c>
      <c r="D2175" s="83">
        <v>3</v>
      </c>
      <c r="E2175" s="74" t="s">
        <v>56</v>
      </c>
      <c r="F2175" s="85" t="s">
        <v>136</v>
      </c>
      <c r="G2175" s="106">
        <v>335.78</v>
      </c>
      <c r="H2175" s="84" t="s">
        <v>86</v>
      </c>
      <c r="I2175" s="83"/>
    </row>
    <row r="2176" spans="1:9" s="76" customFormat="1" ht="12" hidden="1" customHeight="1">
      <c r="A2176" s="8" t="str">
        <f>INDEX(master1!$A$10:$A$24,MATCH('KSB1 - Postings'!E2176,master1!$C$10:$C$24,0))</f>
        <v>MAINTE</v>
      </c>
      <c r="B2176" s="9" t="str">
        <f>VLOOKUP(E2176,master1!$C$9:$E$24,3,0)</f>
        <v>Joaquin P</v>
      </c>
      <c r="C2176" s="8" t="str">
        <f>VLOOKUP(F2176,master2!$B$1:$C$24,2,0)</f>
        <v>SPARE PARTS</v>
      </c>
      <c r="D2176" s="83">
        <v>3</v>
      </c>
      <c r="E2176" s="74" t="s">
        <v>56</v>
      </c>
      <c r="F2176" s="85" t="s">
        <v>136</v>
      </c>
      <c r="G2176" s="106">
        <v>620.41999999999996</v>
      </c>
      <c r="H2176" s="84" t="s">
        <v>86</v>
      </c>
      <c r="I2176" s="83"/>
    </row>
    <row r="2177" spans="1:9" s="76" customFormat="1" ht="12" hidden="1" customHeight="1">
      <c r="A2177" s="8" t="str">
        <f>INDEX(master1!$A$10:$A$24,MATCH('KSB1 - Postings'!E2177,master1!$C$10:$C$24,0))</f>
        <v>MAINTE</v>
      </c>
      <c r="B2177" s="9" t="str">
        <f>VLOOKUP(E2177,master1!$C$9:$E$24,3,0)</f>
        <v>Joaquin P</v>
      </c>
      <c r="C2177" s="8" t="str">
        <f>VLOOKUP(F2177,master2!$B$1:$C$24,2,0)</f>
        <v>SPARE PARTS</v>
      </c>
      <c r="D2177" s="83">
        <v>3</v>
      </c>
      <c r="E2177" s="74" t="s">
        <v>56</v>
      </c>
      <c r="F2177" s="85" t="s">
        <v>136</v>
      </c>
      <c r="G2177" s="106">
        <v>10.035</v>
      </c>
      <c r="H2177" s="84" t="s">
        <v>86</v>
      </c>
      <c r="I2177" s="83"/>
    </row>
    <row r="2178" spans="1:9" s="76" customFormat="1" ht="12" hidden="1" customHeight="1">
      <c r="A2178" s="8" t="str">
        <f>INDEX(master1!$A$10:$A$24,MATCH('KSB1 - Postings'!E2178,master1!$C$10:$C$24,0))</f>
        <v>MAINTE</v>
      </c>
      <c r="B2178" s="9" t="str">
        <f>VLOOKUP(E2178,master1!$C$9:$E$24,3,0)</f>
        <v>Joaquin P</v>
      </c>
      <c r="C2178" s="8" t="str">
        <f>VLOOKUP(F2178,master2!$B$1:$C$24,2,0)</f>
        <v>SPARE PARTS</v>
      </c>
      <c r="D2178" s="83">
        <v>3</v>
      </c>
      <c r="E2178" s="74" t="s">
        <v>56</v>
      </c>
      <c r="F2178" s="85" t="s">
        <v>136</v>
      </c>
      <c r="G2178" s="106">
        <v>128.72</v>
      </c>
      <c r="H2178" s="84" t="s">
        <v>86</v>
      </c>
      <c r="I2178" s="83"/>
    </row>
    <row r="2179" spans="1:9" s="76" customFormat="1" ht="12" hidden="1" customHeight="1">
      <c r="A2179" s="8" t="str">
        <f>INDEX(master1!$A$10:$A$24,MATCH('KSB1 - Postings'!E2179,master1!$C$10:$C$24,0))</f>
        <v>MAINTE</v>
      </c>
      <c r="B2179" s="9" t="str">
        <f>VLOOKUP(E2179,master1!$C$9:$E$24,3,0)</f>
        <v>Joaquin P</v>
      </c>
      <c r="C2179" s="8" t="str">
        <f>VLOOKUP(F2179,master2!$B$1:$C$24,2,0)</f>
        <v>SPARE PARTS</v>
      </c>
      <c r="D2179" s="83">
        <v>3</v>
      </c>
      <c r="E2179" s="74" t="s">
        <v>56</v>
      </c>
      <c r="F2179" s="85" t="s">
        <v>136</v>
      </c>
      <c r="G2179" s="106">
        <v>161.995</v>
      </c>
      <c r="H2179" s="84" t="s">
        <v>86</v>
      </c>
      <c r="I2179" s="83"/>
    </row>
    <row r="2180" spans="1:9" s="76" customFormat="1" ht="12" hidden="1" customHeight="1">
      <c r="A2180" s="8" t="str">
        <f>INDEX(master1!$A$10:$A$24,MATCH('KSB1 - Postings'!E2180,master1!$C$10:$C$24,0))</f>
        <v>MAINTE</v>
      </c>
      <c r="B2180" s="9" t="str">
        <f>VLOOKUP(E2180,master1!$C$9:$E$24,3,0)</f>
        <v>Joaquin P</v>
      </c>
      <c r="C2180" s="8" t="str">
        <f>VLOOKUP(F2180,master2!$B$1:$C$24,2,0)</f>
        <v>SPARE PARTS</v>
      </c>
      <c r="D2180" s="83">
        <v>3</v>
      </c>
      <c r="E2180" s="74" t="s">
        <v>56</v>
      </c>
      <c r="F2180" s="85" t="s">
        <v>136</v>
      </c>
      <c r="G2180" s="106">
        <v>638.78499999999997</v>
      </c>
      <c r="H2180" s="84" t="s">
        <v>86</v>
      </c>
      <c r="I2180" s="83"/>
    </row>
    <row r="2181" spans="1:9" s="76" customFormat="1" ht="12" hidden="1" customHeight="1">
      <c r="A2181" s="8" t="str">
        <f>INDEX(master1!$A$10:$A$24,MATCH('KSB1 - Postings'!E2181,master1!$C$10:$C$24,0))</f>
        <v>MAINTE</v>
      </c>
      <c r="B2181" s="9" t="str">
        <f>VLOOKUP(E2181,master1!$C$9:$E$24,3,0)</f>
        <v>Joaquin P</v>
      </c>
      <c r="C2181" s="8" t="str">
        <f>VLOOKUP(F2181,master2!$B$1:$C$24,2,0)</f>
        <v>SPARE PARTS</v>
      </c>
      <c r="D2181" s="83">
        <v>3</v>
      </c>
      <c r="E2181" s="74" t="s">
        <v>56</v>
      </c>
      <c r="F2181" s="85" t="s">
        <v>136</v>
      </c>
      <c r="G2181" s="106">
        <v>119.735</v>
      </c>
      <c r="H2181" s="84" t="s">
        <v>86</v>
      </c>
      <c r="I2181" s="83"/>
    </row>
    <row r="2182" spans="1:9" s="76" customFormat="1" ht="12" hidden="1" customHeight="1">
      <c r="A2182" s="8" t="str">
        <f>INDEX(master1!$A$10:$A$24,MATCH('KSB1 - Postings'!E2182,master1!$C$10:$C$24,0))</f>
        <v>MAINTE</v>
      </c>
      <c r="B2182" s="9" t="str">
        <f>VLOOKUP(E2182,master1!$C$9:$E$24,3,0)</f>
        <v>Joaquin P</v>
      </c>
      <c r="C2182" s="8" t="str">
        <f>VLOOKUP(F2182,master2!$B$1:$C$24,2,0)</f>
        <v>SPARE PARTS</v>
      </c>
      <c r="D2182" s="83">
        <v>3</v>
      </c>
      <c r="E2182" s="74" t="s">
        <v>56</v>
      </c>
      <c r="F2182" s="85" t="s">
        <v>136</v>
      </c>
      <c r="G2182" s="106">
        <v>1532.67</v>
      </c>
      <c r="H2182" s="84" t="s">
        <v>86</v>
      </c>
      <c r="I2182" s="83"/>
    </row>
    <row r="2183" spans="1:9" s="76" customFormat="1" ht="12" hidden="1" customHeight="1">
      <c r="A2183" s="8" t="str">
        <f>INDEX(master1!$A$10:$A$24,MATCH('KSB1 - Postings'!E2183,master1!$C$10:$C$24,0))</f>
        <v>MAINTE</v>
      </c>
      <c r="B2183" s="9" t="str">
        <f>VLOOKUP(E2183,master1!$C$9:$E$24,3,0)</f>
        <v>Joaquin P</v>
      </c>
      <c r="C2183" s="8" t="str">
        <f>VLOOKUP(F2183,master2!$B$1:$C$24,2,0)</f>
        <v>SPARE PARTS</v>
      </c>
      <c r="D2183" s="83">
        <v>3</v>
      </c>
      <c r="E2183" s="74" t="s">
        <v>56</v>
      </c>
      <c r="F2183" s="85" t="s">
        <v>136</v>
      </c>
      <c r="G2183" s="106">
        <v>34.35</v>
      </c>
      <c r="H2183" s="84" t="s">
        <v>86</v>
      </c>
      <c r="I2183" s="83"/>
    </row>
    <row r="2184" spans="1:9" s="76" customFormat="1" ht="12" hidden="1" customHeight="1">
      <c r="A2184" s="8" t="str">
        <f>INDEX(master1!$A$10:$A$24,MATCH('KSB1 - Postings'!E2184,master1!$C$10:$C$24,0))</f>
        <v>MAINTE</v>
      </c>
      <c r="B2184" s="9" t="str">
        <f>VLOOKUP(E2184,master1!$C$9:$E$24,3,0)</f>
        <v>Joaquin P</v>
      </c>
      <c r="C2184" s="8" t="str">
        <f>VLOOKUP(F2184,master2!$B$1:$C$24,2,0)</f>
        <v>SPARE PARTS</v>
      </c>
      <c r="D2184" s="83">
        <v>3</v>
      </c>
      <c r="E2184" s="74" t="s">
        <v>56</v>
      </c>
      <c r="F2184" s="85" t="s">
        <v>136</v>
      </c>
      <c r="G2184" s="106">
        <v>33.75</v>
      </c>
      <c r="H2184" s="84" t="s">
        <v>86</v>
      </c>
      <c r="I2184" s="83"/>
    </row>
    <row r="2185" spans="1:9" s="76" customFormat="1" ht="12" hidden="1" customHeight="1">
      <c r="A2185" s="8" t="str">
        <f>INDEX(master1!$A$10:$A$24,MATCH('KSB1 - Postings'!E2185,master1!$C$10:$C$24,0))</f>
        <v>MAINTE</v>
      </c>
      <c r="B2185" s="9" t="str">
        <f>VLOOKUP(E2185,master1!$C$9:$E$24,3,0)</f>
        <v>Joaquin P</v>
      </c>
      <c r="C2185" s="8" t="str">
        <f>VLOOKUP(F2185,master2!$B$1:$C$24,2,0)</f>
        <v>SPARE PARTS</v>
      </c>
      <c r="D2185" s="83">
        <v>3</v>
      </c>
      <c r="E2185" s="74" t="s">
        <v>56</v>
      </c>
      <c r="F2185" s="85" t="s">
        <v>136</v>
      </c>
      <c r="G2185" s="106">
        <v>39.734999999999999</v>
      </c>
      <c r="H2185" s="84" t="s">
        <v>86</v>
      </c>
      <c r="I2185" s="83"/>
    </row>
    <row r="2186" spans="1:9" s="76" customFormat="1" ht="12" hidden="1" customHeight="1">
      <c r="A2186" s="8" t="str">
        <f>INDEX(master1!$A$10:$A$24,MATCH('KSB1 - Postings'!E2186,master1!$C$10:$C$24,0))</f>
        <v>MAINTE</v>
      </c>
      <c r="B2186" s="9" t="str">
        <f>VLOOKUP(E2186,master1!$C$9:$E$24,3,0)</f>
        <v>Joaquin P</v>
      </c>
      <c r="C2186" s="8" t="str">
        <f>VLOOKUP(F2186,master2!$B$1:$C$24,2,0)</f>
        <v>SPARE PARTS</v>
      </c>
      <c r="D2186" s="83">
        <v>3</v>
      </c>
      <c r="E2186" s="74" t="s">
        <v>56</v>
      </c>
      <c r="F2186" s="85" t="s">
        <v>136</v>
      </c>
      <c r="G2186" s="106">
        <v>285.32</v>
      </c>
      <c r="H2186" s="84" t="s">
        <v>86</v>
      </c>
      <c r="I2186" s="83"/>
    </row>
    <row r="2187" spans="1:9" s="76" customFormat="1" ht="12" hidden="1" customHeight="1">
      <c r="A2187" s="8" t="str">
        <f>INDEX(master1!$A$10:$A$24,MATCH('KSB1 - Postings'!E2187,master1!$C$10:$C$24,0))</f>
        <v>MAINTE</v>
      </c>
      <c r="B2187" s="9" t="str">
        <f>VLOOKUP(E2187,master1!$C$9:$E$24,3,0)</f>
        <v>Joaquin P</v>
      </c>
      <c r="C2187" s="8" t="str">
        <f>VLOOKUP(F2187,master2!$B$1:$C$24,2,0)</f>
        <v>SPARE PARTS</v>
      </c>
      <c r="D2187" s="83">
        <v>3</v>
      </c>
      <c r="E2187" s="74" t="s">
        <v>56</v>
      </c>
      <c r="F2187" s="85" t="s">
        <v>136</v>
      </c>
      <c r="G2187" s="106">
        <v>44.295000000000002</v>
      </c>
      <c r="H2187" s="84" t="s">
        <v>86</v>
      </c>
      <c r="I2187" s="83"/>
    </row>
    <row r="2188" spans="1:9" s="76" customFormat="1" ht="12" hidden="1" customHeight="1">
      <c r="A2188" s="8" t="str">
        <f>INDEX(master1!$A$10:$A$24,MATCH('KSB1 - Postings'!E2188,master1!$C$10:$C$24,0))</f>
        <v>MAINTE</v>
      </c>
      <c r="B2188" s="9" t="str">
        <f>VLOOKUP(E2188,master1!$C$9:$E$24,3,0)</f>
        <v>Joaquin P</v>
      </c>
      <c r="C2188" s="8" t="str">
        <f>VLOOKUP(F2188,master2!$B$1:$C$24,2,0)</f>
        <v>SPARE PARTS</v>
      </c>
      <c r="D2188" s="83">
        <v>3</v>
      </c>
      <c r="E2188" s="74" t="s">
        <v>56</v>
      </c>
      <c r="F2188" s="85" t="s">
        <v>136</v>
      </c>
      <c r="G2188" s="106">
        <v>33.75</v>
      </c>
      <c r="H2188" s="84" t="s">
        <v>86</v>
      </c>
      <c r="I2188" s="83"/>
    </row>
    <row r="2189" spans="1:9" s="76" customFormat="1" ht="12" hidden="1" customHeight="1">
      <c r="A2189" s="8" t="str">
        <f>INDEX(master1!$A$10:$A$24,MATCH('KSB1 - Postings'!E2189,master1!$C$10:$C$24,0))</f>
        <v>MAINTE</v>
      </c>
      <c r="B2189" s="9" t="str">
        <f>VLOOKUP(E2189,master1!$C$9:$E$24,3,0)</f>
        <v>Joaquin P</v>
      </c>
      <c r="C2189" s="8" t="str">
        <f>VLOOKUP(F2189,master2!$B$1:$C$24,2,0)</f>
        <v>SPARE PARTS</v>
      </c>
      <c r="D2189" s="83">
        <v>3</v>
      </c>
      <c r="E2189" s="74" t="s">
        <v>56</v>
      </c>
      <c r="F2189" s="85" t="s">
        <v>136</v>
      </c>
      <c r="G2189" s="106">
        <v>30</v>
      </c>
      <c r="H2189" s="84" t="s">
        <v>86</v>
      </c>
      <c r="I2189" s="83"/>
    </row>
    <row r="2190" spans="1:9" s="76" customFormat="1" ht="12" hidden="1" customHeight="1">
      <c r="A2190" s="8" t="str">
        <f>INDEX(master1!$A$10:$A$24,MATCH('KSB1 - Postings'!E2190,master1!$C$10:$C$24,0))</f>
        <v>MAINTE</v>
      </c>
      <c r="B2190" s="9" t="str">
        <f>VLOOKUP(E2190,master1!$C$9:$E$24,3,0)</f>
        <v>Joaquin P</v>
      </c>
      <c r="C2190" s="8" t="str">
        <f>VLOOKUP(F2190,master2!$B$1:$C$24,2,0)</f>
        <v>SPARE PARTS</v>
      </c>
      <c r="D2190" s="83">
        <v>3</v>
      </c>
      <c r="E2190" s="74" t="s">
        <v>56</v>
      </c>
      <c r="F2190" s="85" t="s">
        <v>136</v>
      </c>
      <c r="G2190" s="106">
        <v>431.65499999999997</v>
      </c>
      <c r="H2190" s="84" t="s">
        <v>86</v>
      </c>
      <c r="I2190" s="83"/>
    </row>
    <row r="2191" spans="1:9" s="76" customFormat="1" ht="12" hidden="1" customHeight="1">
      <c r="A2191" s="8" t="str">
        <f>INDEX(master1!$A$10:$A$24,MATCH('KSB1 - Postings'!E2191,master1!$C$10:$C$24,0))</f>
        <v>MAINTE</v>
      </c>
      <c r="B2191" s="9" t="str">
        <f>VLOOKUP(E2191,master1!$C$9:$E$24,3,0)</f>
        <v>Joaquin P</v>
      </c>
      <c r="C2191" s="8" t="str">
        <f>VLOOKUP(F2191,master2!$B$1:$C$24,2,0)</f>
        <v>SPARE PARTS</v>
      </c>
      <c r="D2191" s="83">
        <v>3</v>
      </c>
      <c r="E2191" s="74" t="s">
        <v>56</v>
      </c>
      <c r="F2191" s="85" t="s">
        <v>136</v>
      </c>
      <c r="G2191" s="106">
        <v>433.65</v>
      </c>
      <c r="H2191" s="84" t="s">
        <v>86</v>
      </c>
      <c r="I2191" s="83"/>
    </row>
    <row r="2192" spans="1:9" s="76" customFormat="1" ht="12" hidden="1" customHeight="1">
      <c r="A2192" s="8" t="str">
        <f>INDEX(master1!$A$10:$A$24,MATCH('KSB1 - Postings'!E2192,master1!$C$10:$C$24,0))</f>
        <v>MAINTE</v>
      </c>
      <c r="B2192" s="9" t="str">
        <f>VLOOKUP(E2192,master1!$C$9:$E$24,3,0)</f>
        <v>Joaquin P</v>
      </c>
      <c r="C2192" s="8" t="str">
        <f>VLOOKUP(F2192,master2!$B$1:$C$24,2,0)</f>
        <v>SPARE PARTS</v>
      </c>
      <c r="D2192" s="83">
        <v>3</v>
      </c>
      <c r="E2192" s="74" t="s">
        <v>56</v>
      </c>
      <c r="F2192" s="85" t="s">
        <v>136</v>
      </c>
      <c r="G2192" s="106">
        <v>638.78</v>
      </c>
      <c r="H2192" s="84" t="s">
        <v>86</v>
      </c>
      <c r="I2192" s="83"/>
    </row>
    <row r="2193" spans="1:9" s="76" customFormat="1" ht="12" hidden="1" customHeight="1">
      <c r="A2193" s="8" t="str">
        <f>INDEX(master1!$A$10:$A$24,MATCH('KSB1 - Postings'!E2193,master1!$C$10:$C$24,0))</f>
        <v>MAINTE</v>
      </c>
      <c r="B2193" s="9" t="str">
        <f>VLOOKUP(E2193,master1!$C$9:$E$24,3,0)</f>
        <v>Joaquin P</v>
      </c>
      <c r="C2193" s="8" t="str">
        <f>VLOOKUP(F2193,master2!$B$1:$C$24,2,0)</f>
        <v>SPARE PARTS</v>
      </c>
      <c r="D2193" s="83">
        <v>3</v>
      </c>
      <c r="E2193" s="74" t="s">
        <v>56</v>
      </c>
      <c r="F2193" s="85" t="s">
        <v>136</v>
      </c>
      <c r="G2193" s="106">
        <v>37.17</v>
      </c>
      <c r="H2193" s="84" t="s">
        <v>86</v>
      </c>
      <c r="I2193" s="83"/>
    </row>
    <row r="2194" spans="1:9" s="76" customFormat="1" ht="12" hidden="1" customHeight="1">
      <c r="A2194" s="8" t="str">
        <f>INDEX(master1!$A$10:$A$24,MATCH('KSB1 - Postings'!E2194,master1!$C$10:$C$24,0))</f>
        <v>MAINTE</v>
      </c>
      <c r="B2194" s="9" t="str">
        <f>VLOOKUP(E2194,master1!$C$9:$E$24,3,0)</f>
        <v>Joaquin P</v>
      </c>
      <c r="C2194" s="8" t="str">
        <f>VLOOKUP(F2194,master2!$B$1:$C$24,2,0)</f>
        <v>SPARE PARTS</v>
      </c>
      <c r="D2194" s="83">
        <v>3</v>
      </c>
      <c r="E2194" s="74" t="s">
        <v>56</v>
      </c>
      <c r="F2194" s="85" t="s">
        <v>136</v>
      </c>
      <c r="G2194" s="106">
        <v>91.66</v>
      </c>
      <c r="H2194" s="84" t="s">
        <v>86</v>
      </c>
      <c r="I2194" s="83"/>
    </row>
    <row r="2195" spans="1:9" s="76" customFormat="1" ht="12" hidden="1" customHeight="1">
      <c r="A2195" s="8" t="str">
        <f>INDEX(master1!$A$10:$A$24,MATCH('KSB1 - Postings'!E2195,master1!$C$10:$C$24,0))</f>
        <v>PRODUCTION</v>
      </c>
      <c r="B2195" s="9" t="str">
        <f>VLOOKUP(E2195,master1!$C$9:$E$24,3,0)</f>
        <v>Morgan F</v>
      </c>
      <c r="C2195" s="8" t="str">
        <f>VLOOKUP(F2195,master2!$B$1:$C$24,2,0)</f>
        <v>SPARE PARTS</v>
      </c>
      <c r="D2195" s="83">
        <v>3</v>
      </c>
      <c r="E2195" s="74" t="s">
        <v>51</v>
      </c>
      <c r="F2195" s="85" t="s">
        <v>137</v>
      </c>
      <c r="G2195" s="106">
        <v>1292.25</v>
      </c>
      <c r="H2195" s="84" t="s">
        <v>86</v>
      </c>
      <c r="I2195" s="83"/>
    </row>
    <row r="2196" spans="1:9" s="76" customFormat="1" ht="12" hidden="1" customHeight="1">
      <c r="A2196" s="8" t="str">
        <f>INDEX(master1!$A$10:$A$24,MATCH('KSB1 - Postings'!E2196,master1!$C$10:$C$24,0))</f>
        <v>MAINTE</v>
      </c>
      <c r="B2196" s="9" t="str">
        <f>VLOOKUP(E2196,master1!$C$9:$E$24,3,0)</f>
        <v>Joaquin P</v>
      </c>
      <c r="C2196" s="8" t="str">
        <f>VLOOKUP(F2196,master2!$B$1:$C$24,2,0)</f>
        <v>SPARE PARTS</v>
      </c>
      <c r="D2196" s="83">
        <v>3</v>
      </c>
      <c r="E2196" s="74" t="s">
        <v>56</v>
      </c>
      <c r="F2196" s="85" t="s">
        <v>136</v>
      </c>
      <c r="G2196" s="106">
        <v>43.63</v>
      </c>
      <c r="H2196" s="84" t="s">
        <v>86</v>
      </c>
      <c r="I2196" s="83"/>
    </row>
    <row r="2197" spans="1:9" s="76" customFormat="1" ht="12" hidden="1" customHeight="1">
      <c r="A2197" s="8" t="str">
        <f>INDEX(master1!$A$10:$A$24,MATCH('KSB1 - Postings'!E2197,master1!$C$10:$C$24,0))</f>
        <v>HR</v>
      </c>
      <c r="B2197" s="9" t="str">
        <f>VLOOKUP(E2197,master1!$C$9:$E$24,3,0)</f>
        <v>Paula E</v>
      </c>
      <c r="C2197" s="8" t="str">
        <f>VLOOKUP(F2197,master2!$B$1:$C$24,2,0)</f>
        <v>OTHER SOCIAL EXPENSES</v>
      </c>
      <c r="D2197" s="83">
        <v>3</v>
      </c>
      <c r="E2197" s="74" t="s">
        <v>74</v>
      </c>
      <c r="F2197" s="85" t="s">
        <v>139</v>
      </c>
      <c r="G2197" s="106">
        <v>82.8</v>
      </c>
      <c r="H2197" s="84" t="s">
        <v>86</v>
      </c>
      <c r="I2197" s="83"/>
    </row>
    <row r="2198" spans="1:9" s="76" customFormat="1" ht="12" hidden="1" customHeight="1">
      <c r="A2198" s="8" t="str">
        <f>INDEX(master1!$A$10:$A$24,MATCH('KSB1 - Postings'!E2198,master1!$C$10:$C$24,0))</f>
        <v>HR</v>
      </c>
      <c r="B2198" s="9" t="str">
        <f>VLOOKUP(E2198,master1!$C$9:$E$24,3,0)</f>
        <v>Paula E</v>
      </c>
      <c r="C2198" s="8" t="str">
        <f>VLOOKUP(F2198,master2!$B$1:$C$24,2,0)</f>
        <v>OTHER SOCIAL EXPENSES</v>
      </c>
      <c r="D2198" s="83">
        <v>3</v>
      </c>
      <c r="E2198" s="74" t="s">
        <v>74</v>
      </c>
      <c r="F2198" s="85" t="s">
        <v>139</v>
      </c>
      <c r="G2198" s="106">
        <v>922.1</v>
      </c>
      <c r="H2198" s="84" t="s">
        <v>86</v>
      </c>
      <c r="I2198" s="83"/>
    </row>
    <row r="2199" spans="1:9" s="76" customFormat="1" ht="12" hidden="1" customHeight="1">
      <c r="A2199" s="8" t="str">
        <f>INDEX(master1!$A$10:$A$24,MATCH('KSB1 - Postings'!E2199,master1!$C$10:$C$24,0))</f>
        <v>MAINTE</v>
      </c>
      <c r="B2199" s="9" t="str">
        <f>VLOOKUP(E2199,master1!$C$9:$E$24,3,0)</f>
        <v>Joaquin P</v>
      </c>
      <c r="C2199" s="8" t="str">
        <f>VLOOKUP(F2199,master2!$B$1:$C$24,2,0)</f>
        <v>SPARE PARTS</v>
      </c>
      <c r="D2199" s="83">
        <v>3</v>
      </c>
      <c r="E2199" s="74" t="s">
        <v>55</v>
      </c>
      <c r="F2199" s="85" t="s">
        <v>136</v>
      </c>
      <c r="G2199" s="106">
        <v>968.04</v>
      </c>
      <c r="H2199" s="84" t="s">
        <v>86</v>
      </c>
      <c r="I2199" s="83"/>
    </row>
    <row r="2200" spans="1:9" s="76" customFormat="1" ht="12" hidden="1" customHeight="1">
      <c r="A2200" s="8" t="str">
        <f>INDEX(master1!$A$10:$A$24,MATCH('KSB1 - Postings'!E2200,master1!$C$10:$C$24,0))</f>
        <v>MAINTE</v>
      </c>
      <c r="B2200" s="9" t="str">
        <f>VLOOKUP(E2200,master1!$C$9:$E$24,3,0)</f>
        <v>Joaquin P</v>
      </c>
      <c r="C2200" s="8" t="str">
        <f>VLOOKUP(F2200,master2!$B$1:$C$24,2,0)</f>
        <v>SPARE PARTS</v>
      </c>
      <c r="D2200" s="83">
        <v>3</v>
      </c>
      <c r="E2200" s="74" t="s">
        <v>55</v>
      </c>
      <c r="F2200" s="85" t="s">
        <v>136</v>
      </c>
      <c r="G2200" s="106">
        <v>949.26499999999999</v>
      </c>
      <c r="H2200" s="84" t="s">
        <v>86</v>
      </c>
      <c r="I2200" s="83"/>
    </row>
    <row r="2201" spans="1:9" s="76" customFormat="1" ht="12" hidden="1" customHeight="1">
      <c r="A2201" s="8" t="str">
        <f>INDEX(master1!$A$10:$A$24,MATCH('KSB1 - Postings'!E2201,master1!$C$10:$C$24,0))</f>
        <v>MAINTE</v>
      </c>
      <c r="B2201" s="9" t="str">
        <f>VLOOKUP(E2201,master1!$C$9:$E$24,3,0)</f>
        <v>Joaquin P</v>
      </c>
      <c r="C2201" s="8" t="str">
        <f>VLOOKUP(F2201,master2!$B$1:$C$24,2,0)</f>
        <v>SPARE PARTS</v>
      </c>
      <c r="D2201" s="83">
        <v>3</v>
      </c>
      <c r="E2201" s="74" t="s">
        <v>56</v>
      </c>
      <c r="F2201" s="85" t="s">
        <v>136</v>
      </c>
      <c r="G2201" s="106">
        <v>113.685</v>
      </c>
      <c r="H2201" s="84" t="s">
        <v>86</v>
      </c>
      <c r="I2201" s="83"/>
    </row>
    <row r="2202" spans="1:9" s="76" customFormat="1" ht="12" hidden="1" customHeight="1">
      <c r="A2202" s="8" t="str">
        <f>INDEX(master1!$A$10:$A$24,MATCH('KSB1 - Postings'!E2202,master1!$C$10:$C$24,0))</f>
        <v>MAINTE</v>
      </c>
      <c r="B2202" s="9" t="str">
        <f>VLOOKUP(E2202,master1!$C$9:$E$24,3,0)</f>
        <v>Joaquin P</v>
      </c>
      <c r="C2202" s="8" t="str">
        <f>VLOOKUP(F2202,master2!$B$1:$C$24,2,0)</f>
        <v>SPARE PARTS</v>
      </c>
      <c r="D2202" s="83">
        <v>3</v>
      </c>
      <c r="E2202" s="74" t="s">
        <v>56</v>
      </c>
      <c r="F2202" s="85" t="s">
        <v>136</v>
      </c>
      <c r="G2202" s="106">
        <v>165.565</v>
      </c>
      <c r="H2202" s="84" t="s">
        <v>86</v>
      </c>
      <c r="I2202" s="83"/>
    </row>
    <row r="2203" spans="1:9" s="76" customFormat="1" ht="12" hidden="1" customHeight="1">
      <c r="A2203" s="8" t="str">
        <f>INDEX(master1!$A$10:$A$24,MATCH('KSB1 - Postings'!E2203,master1!$C$10:$C$24,0))</f>
        <v>MAINTE</v>
      </c>
      <c r="B2203" s="9" t="str">
        <f>VLOOKUP(E2203,master1!$C$9:$E$24,3,0)</f>
        <v>Joaquin P</v>
      </c>
      <c r="C2203" s="8" t="str">
        <f>VLOOKUP(F2203,master2!$B$1:$C$24,2,0)</f>
        <v>SPARE PARTS</v>
      </c>
      <c r="D2203" s="83">
        <v>3</v>
      </c>
      <c r="E2203" s="74" t="s">
        <v>56</v>
      </c>
      <c r="F2203" s="85" t="s">
        <v>136</v>
      </c>
      <c r="G2203" s="106">
        <v>3632.45</v>
      </c>
      <c r="H2203" s="84" t="s">
        <v>86</v>
      </c>
      <c r="I2203" s="83"/>
    </row>
    <row r="2204" spans="1:9" s="76" customFormat="1" ht="12" hidden="1" customHeight="1">
      <c r="A2204" s="8" t="str">
        <f>INDEX(master1!$A$10:$A$24,MATCH('KSB1 - Postings'!E2204,master1!$C$10:$C$24,0))</f>
        <v>MAINTE</v>
      </c>
      <c r="B2204" s="9" t="str">
        <f>VLOOKUP(E2204,master1!$C$9:$E$24,3,0)</f>
        <v>Joaquin P</v>
      </c>
      <c r="C2204" s="8" t="str">
        <f>VLOOKUP(F2204,master2!$B$1:$C$24,2,0)</f>
        <v>SPARE PARTS</v>
      </c>
      <c r="D2204" s="83">
        <v>3</v>
      </c>
      <c r="E2204" s="74" t="s">
        <v>56</v>
      </c>
      <c r="F2204" s="85" t="s">
        <v>136</v>
      </c>
      <c r="G2204" s="106">
        <v>399.34500000000003</v>
      </c>
      <c r="H2204" s="84" t="s">
        <v>86</v>
      </c>
      <c r="I2204" s="83"/>
    </row>
    <row r="2205" spans="1:9" s="76" customFormat="1" ht="12" hidden="1" customHeight="1">
      <c r="A2205" s="8" t="str">
        <f>INDEX(master1!$A$10:$A$24,MATCH('KSB1 - Postings'!E2205,master1!$C$10:$C$24,0))</f>
        <v>MAINTE</v>
      </c>
      <c r="B2205" s="9" t="str">
        <f>VLOOKUP(E2205,master1!$C$9:$E$24,3,0)</f>
        <v>Joaquin P</v>
      </c>
      <c r="C2205" s="8" t="str">
        <f>VLOOKUP(F2205,master2!$B$1:$C$24,2,0)</f>
        <v>SPARE PARTS</v>
      </c>
      <c r="D2205" s="83">
        <v>3</v>
      </c>
      <c r="E2205" s="74" t="s">
        <v>55</v>
      </c>
      <c r="F2205" s="85" t="s">
        <v>136</v>
      </c>
      <c r="G2205" s="106">
        <v>102.5</v>
      </c>
      <c r="H2205" s="84" t="s">
        <v>86</v>
      </c>
      <c r="I2205" s="83"/>
    </row>
    <row r="2206" spans="1:9" s="76" customFormat="1" ht="12" hidden="1" customHeight="1">
      <c r="A2206" s="8" t="str">
        <f>INDEX(master1!$A$10:$A$24,MATCH('KSB1 - Postings'!E2206,master1!$C$10:$C$24,0))</f>
        <v>MAINTE</v>
      </c>
      <c r="B2206" s="9" t="str">
        <f>VLOOKUP(E2206,master1!$C$9:$E$24,3,0)</f>
        <v>Joaquin P</v>
      </c>
      <c r="C2206" s="8" t="str">
        <f>VLOOKUP(F2206,master2!$B$1:$C$24,2,0)</f>
        <v>SPARE PARTS</v>
      </c>
      <c r="D2206" s="83">
        <v>3</v>
      </c>
      <c r="E2206" s="74" t="s">
        <v>55</v>
      </c>
      <c r="F2206" s="85" t="s">
        <v>136</v>
      </c>
      <c r="G2206" s="106">
        <v>163.72499999999999</v>
      </c>
      <c r="H2206" s="84" t="s">
        <v>86</v>
      </c>
      <c r="I2206" s="83"/>
    </row>
    <row r="2207" spans="1:9" s="76" customFormat="1" ht="12" hidden="1" customHeight="1">
      <c r="A2207" s="8" t="str">
        <f>INDEX(master1!$A$10:$A$24,MATCH('KSB1 - Postings'!E2207,master1!$C$10:$C$24,0))</f>
        <v>HR</v>
      </c>
      <c r="B2207" s="9" t="str">
        <f>VLOOKUP(E2207,master1!$C$9:$E$24,3,0)</f>
        <v>Paula E</v>
      </c>
      <c r="C2207" s="8" t="str">
        <f>VLOOKUP(F2207,master2!$B$1:$C$24,2,0)</f>
        <v>RENT EXPENSES</v>
      </c>
      <c r="D2207" s="83">
        <v>3</v>
      </c>
      <c r="E2207" s="74" t="s">
        <v>74</v>
      </c>
      <c r="F2207" s="85" t="s">
        <v>142</v>
      </c>
      <c r="G2207" s="106">
        <v>1500</v>
      </c>
      <c r="H2207" s="84" t="s">
        <v>86</v>
      </c>
      <c r="I2207" s="83"/>
    </row>
    <row r="2208" spans="1:9" s="76" customFormat="1" ht="12" hidden="1" customHeight="1">
      <c r="A2208" s="8" t="str">
        <f>INDEX(master1!$A$10:$A$24,MATCH('KSB1 - Postings'!E2208,master1!$C$10:$C$24,0))</f>
        <v>HR</v>
      </c>
      <c r="B2208" s="9" t="str">
        <f>VLOOKUP(E2208,master1!$C$9:$E$24,3,0)</f>
        <v>Paula E</v>
      </c>
      <c r="C2208" s="8" t="str">
        <f>VLOOKUP(F2208,master2!$B$1:$C$24,2,0)</f>
        <v>RENT EXPENSES</v>
      </c>
      <c r="D2208" s="83">
        <v>3</v>
      </c>
      <c r="E2208" s="74" t="s">
        <v>74</v>
      </c>
      <c r="F2208" s="85" t="s">
        <v>142</v>
      </c>
      <c r="G2208" s="106">
        <v>816.13</v>
      </c>
      <c r="H2208" s="84" t="s">
        <v>86</v>
      </c>
      <c r="I2208" s="83"/>
    </row>
    <row r="2209" spans="1:9" s="76" customFormat="1" ht="12" hidden="1" customHeight="1">
      <c r="A2209" s="8" t="str">
        <f>INDEX(master1!$A$10:$A$24,MATCH('KSB1 - Postings'!E2209,master1!$C$10:$C$24,0))</f>
        <v>HR</v>
      </c>
      <c r="B2209" s="9" t="str">
        <f>VLOOKUP(E2209,master1!$C$9:$E$24,3,0)</f>
        <v>Paula E</v>
      </c>
      <c r="C2209" s="8" t="str">
        <f>VLOOKUP(F2209,master2!$B$1:$C$24,2,0)</f>
        <v>RENT EXPENSES</v>
      </c>
      <c r="D2209" s="83">
        <v>3</v>
      </c>
      <c r="E2209" s="74" t="s">
        <v>74</v>
      </c>
      <c r="F2209" s="85" t="s">
        <v>130</v>
      </c>
      <c r="G2209" s="106">
        <v>57.5</v>
      </c>
      <c r="H2209" s="84" t="s">
        <v>86</v>
      </c>
      <c r="I2209" s="83"/>
    </row>
    <row r="2210" spans="1:9" s="76" customFormat="1" ht="12" hidden="1" customHeight="1">
      <c r="A2210" s="8" t="str">
        <f>INDEX(master1!$A$10:$A$24,MATCH('KSB1 - Postings'!E2210,master1!$C$10:$C$24,0))</f>
        <v>HR</v>
      </c>
      <c r="B2210" s="9" t="str">
        <f>VLOOKUP(E2210,master1!$C$9:$E$24,3,0)</f>
        <v>Paula E</v>
      </c>
      <c r="C2210" s="8" t="str">
        <f>VLOOKUP(F2210,master2!$B$1:$C$24,2,0)</f>
        <v>PROTECTION EQUIPMENT</v>
      </c>
      <c r="D2210" s="83">
        <v>3</v>
      </c>
      <c r="E2210" s="74" t="s">
        <v>74</v>
      </c>
      <c r="F2210" s="85" t="s">
        <v>135</v>
      </c>
      <c r="G2210" s="106">
        <v>1130</v>
      </c>
      <c r="H2210" s="84" t="s">
        <v>86</v>
      </c>
      <c r="I2210" s="83"/>
    </row>
    <row r="2211" spans="1:9" s="76" customFormat="1" ht="12" hidden="1" customHeight="1">
      <c r="A2211" s="8" t="str">
        <f>INDEX(master1!$A$10:$A$24,MATCH('KSB1 - Postings'!E2211,master1!$C$10:$C$24,0))</f>
        <v>HR</v>
      </c>
      <c r="B2211" s="9" t="str">
        <f>VLOOKUP(E2211,master1!$C$9:$E$24,3,0)</f>
        <v>Paula E</v>
      </c>
      <c r="C2211" s="8" t="str">
        <f>VLOOKUP(F2211,master2!$B$1:$C$24,2,0)</f>
        <v>PROTECTION EQUIPMENT</v>
      </c>
      <c r="D2211" s="83">
        <v>3</v>
      </c>
      <c r="E2211" s="74" t="s">
        <v>74</v>
      </c>
      <c r="F2211" s="85" t="s">
        <v>135</v>
      </c>
      <c r="G2211" s="106">
        <v>140</v>
      </c>
      <c r="H2211" s="84" t="s">
        <v>86</v>
      </c>
      <c r="I2211" s="83"/>
    </row>
    <row r="2212" spans="1:9" s="76" customFormat="1" ht="12" hidden="1" customHeight="1">
      <c r="A2212" s="8" t="str">
        <f>INDEX(master1!$A$10:$A$24,MATCH('KSB1 - Postings'!E2212,master1!$C$10:$C$24,0))</f>
        <v>HR</v>
      </c>
      <c r="B2212" s="9" t="str">
        <f>VLOOKUP(E2212,master1!$C$9:$E$24,3,0)</f>
        <v>Paula E</v>
      </c>
      <c r="C2212" s="8" t="str">
        <f>VLOOKUP(F2212,master2!$B$1:$C$24,2,0)</f>
        <v>PROTECTION EQUIPMENT</v>
      </c>
      <c r="D2212" s="83">
        <v>3</v>
      </c>
      <c r="E2212" s="74" t="s">
        <v>74</v>
      </c>
      <c r="F2212" s="85" t="s">
        <v>135</v>
      </c>
      <c r="G2212" s="106">
        <v>75</v>
      </c>
      <c r="H2212" s="84" t="s">
        <v>86</v>
      </c>
      <c r="I2212" s="83"/>
    </row>
    <row r="2213" spans="1:9" s="76" customFormat="1" ht="12" hidden="1" customHeight="1">
      <c r="A2213" s="8" t="str">
        <f>INDEX(master1!$A$10:$A$24,MATCH('KSB1 - Postings'!E2213,master1!$C$10:$C$24,0))</f>
        <v>HR</v>
      </c>
      <c r="B2213" s="9" t="str">
        <f>VLOOKUP(E2213,master1!$C$9:$E$24,3,0)</f>
        <v>Paula E</v>
      </c>
      <c r="C2213" s="8" t="str">
        <f>VLOOKUP(F2213,master2!$B$1:$C$24,2,0)</f>
        <v>PROTECTION EQUIPMENT</v>
      </c>
      <c r="D2213" s="83">
        <v>3</v>
      </c>
      <c r="E2213" s="74" t="s">
        <v>74</v>
      </c>
      <c r="F2213" s="85" t="s">
        <v>135</v>
      </c>
      <c r="G2213" s="106">
        <v>240</v>
      </c>
      <c r="H2213" s="84" t="s">
        <v>86</v>
      </c>
      <c r="I2213" s="83"/>
    </row>
    <row r="2214" spans="1:9" s="76" customFormat="1" ht="12" hidden="1" customHeight="1">
      <c r="A2214" s="8" t="str">
        <f>INDEX(master1!$A$10:$A$24,MATCH('KSB1 - Postings'!E2214,master1!$C$10:$C$24,0))</f>
        <v>HR</v>
      </c>
      <c r="B2214" s="9" t="str">
        <f>VLOOKUP(E2214,master1!$C$9:$E$24,3,0)</f>
        <v>Paula E</v>
      </c>
      <c r="C2214" s="8" t="str">
        <f>VLOOKUP(F2214,master2!$B$1:$C$24,2,0)</f>
        <v>PROTECTION EQUIPMENT</v>
      </c>
      <c r="D2214" s="83">
        <v>3</v>
      </c>
      <c r="E2214" s="74" t="s">
        <v>74</v>
      </c>
      <c r="F2214" s="85" t="s">
        <v>135</v>
      </c>
      <c r="G2214" s="106">
        <v>155.595</v>
      </c>
      <c r="H2214" s="84" t="s">
        <v>86</v>
      </c>
      <c r="I2214" s="83"/>
    </row>
    <row r="2215" spans="1:9" s="76" customFormat="1" ht="12" hidden="1" customHeight="1">
      <c r="A2215" s="8" t="str">
        <f>INDEX(master1!$A$10:$A$24,MATCH('KSB1 - Postings'!E2215,master1!$C$10:$C$24,0))</f>
        <v>LOGISTICS</v>
      </c>
      <c r="B2215" s="9" t="str">
        <f>VLOOKUP(E2215,master1!$C$9:$E$24,3,0)</f>
        <v>María L</v>
      </c>
      <c r="C2215" s="8" t="str">
        <f>VLOOKUP(F2215,master2!$B$1:$C$24,2,0)</f>
        <v>UTILITIES</v>
      </c>
      <c r="D2215" s="83">
        <v>3</v>
      </c>
      <c r="E2215" s="74" t="s">
        <v>68</v>
      </c>
      <c r="F2215" s="85" t="s">
        <v>148</v>
      </c>
      <c r="G2215" s="106">
        <v>15166.48</v>
      </c>
      <c r="H2215" s="84" t="s">
        <v>86</v>
      </c>
      <c r="I2215" s="83"/>
    </row>
    <row r="2216" spans="1:9" s="76" customFormat="1" ht="12" hidden="1" customHeight="1">
      <c r="A2216" s="8" t="str">
        <f>INDEX(master1!$A$10:$A$24,MATCH('KSB1 - Postings'!E2216,master1!$C$10:$C$24,0))</f>
        <v>LOGISTICS</v>
      </c>
      <c r="B2216" s="9" t="str">
        <f>VLOOKUP(E2216,master1!$C$9:$E$24,3,0)</f>
        <v>María L</v>
      </c>
      <c r="C2216" s="8" t="str">
        <f>VLOOKUP(F2216,master2!$B$1:$C$24,2,0)</f>
        <v>FREIGHT</v>
      </c>
      <c r="D2216" s="83">
        <v>3</v>
      </c>
      <c r="E2216" s="74" t="s">
        <v>68</v>
      </c>
      <c r="F2216" s="85" t="s">
        <v>133</v>
      </c>
      <c r="G2216" s="106">
        <v>30094.74</v>
      </c>
      <c r="H2216" s="84" t="s">
        <v>86</v>
      </c>
      <c r="I2216" s="83"/>
    </row>
    <row r="2217" spans="1:9" s="76" customFormat="1" ht="12" hidden="1" customHeight="1">
      <c r="A2217" s="8" t="str">
        <f>INDEX(master1!$A$10:$A$24,MATCH('KSB1 - Postings'!E2217,master1!$C$10:$C$24,0))</f>
        <v>LOGISTICS</v>
      </c>
      <c r="B2217" s="9" t="str">
        <f>VLOOKUP(E2217,master1!$C$9:$E$24,3,0)</f>
        <v>María L</v>
      </c>
      <c r="C2217" s="8" t="str">
        <f>VLOOKUP(F2217,master2!$B$1:$C$24,2,0)</f>
        <v>FREIGHT</v>
      </c>
      <c r="D2217" s="83">
        <v>3</v>
      </c>
      <c r="E2217" s="74" t="s">
        <v>68</v>
      </c>
      <c r="F2217" s="85" t="s">
        <v>133</v>
      </c>
      <c r="G2217" s="106">
        <v>30223.35</v>
      </c>
      <c r="H2217" s="84" t="s">
        <v>86</v>
      </c>
      <c r="I2217" s="83"/>
    </row>
    <row r="2218" spans="1:9" s="76" customFormat="1" ht="12" hidden="1" customHeight="1">
      <c r="A2218" s="8" t="str">
        <f>INDEX(master1!$A$10:$A$24,MATCH('KSB1 - Postings'!E2218,master1!$C$10:$C$24,0))</f>
        <v>LOGISTICS</v>
      </c>
      <c r="B2218" s="9" t="str">
        <f>VLOOKUP(E2218,master1!$C$9:$E$24,3,0)</f>
        <v>María L</v>
      </c>
      <c r="C2218" s="8" t="str">
        <f>VLOOKUP(F2218,master2!$B$1:$C$24,2,0)</f>
        <v>FREIGHT</v>
      </c>
      <c r="D2218" s="83">
        <v>3</v>
      </c>
      <c r="E2218" s="74" t="s">
        <v>68</v>
      </c>
      <c r="F2218" s="85" t="s">
        <v>133</v>
      </c>
      <c r="G2218" s="106">
        <v>13632.66</v>
      </c>
      <c r="H2218" s="84" t="s">
        <v>86</v>
      </c>
      <c r="I2218" s="83"/>
    </row>
    <row r="2219" spans="1:9" s="76" customFormat="1" ht="12" hidden="1" customHeight="1">
      <c r="A2219" s="8" t="str">
        <f>INDEX(master1!$A$10:$A$24,MATCH('KSB1 - Postings'!E2219,master1!$C$10:$C$24,0))</f>
        <v>LOGISTICS</v>
      </c>
      <c r="B2219" s="9" t="str">
        <f>VLOOKUP(E2219,master1!$C$9:$E$24,3,0)</f>
        <v>María L</v>
      </c>
      <c r="C2219" s="8" t="str">
        <f>VLOOKUP(F2219,master2!$B$1:$C$24,2,0)</f>
        <v>FREIGHT</v>
      </c>
      <c r="D2219" s="83">
        <v>3</v>
      </c>
      <c r="E2219" s="74" t="s">
        <v>68</v>
      </c>
      <c r="F2219" s="85" t="s">
        <v>133</v>
      </c>
      <c r="G2219" s="106">
        <v>13332.57</v>
      </c>
      <c r="H2219" s="84" t="s">
        <v>86</v>
      </c>
      <c r="I2219" s="83"/>
    </row>
    <row r="2220" spans="1:9" s="76" customFormat="1" ht="12" hidden="1" customHeight="1">
      <c r="A2220" s="8" t="str">
        <f>INDEX(master1!$A$10:$A$24,MATCH('KSB1 - Postings'!E2220,master1!$C$10:$C$24,0))</f>
        <v>MAINTE</v>
      </c>
      <c r="B2220" s="9" t="str">
        <f>VLOOKUP(E2220,master1!$C$9:$E$24,3,0)</f>
        <v>Joaquin P</v>
      </c>
      <c r="C2220" s="8" t="str">
        <f>VLOOKUP(F2220,master2!$B$1:$C$24,2,0)</f>
        <v>SPARE PARTS</v>
      </c>
      <c r="D2220" s="83">
        <v>3</v>
      </c>
      <c r="E2220" s="74" t="s">
        <v>56</v>
      </c>
      <c r="F2220" s="85" t="s">
        <v>136</v>
      </c>
      <c r="G2220" s="106">
        <v>543.45500000000004</v>
      </c>
      <c r="H2220" s="84" t="s">
        <v>86</v>
      </c>
      <c r="I2220" s="83"/>
    </row>
    <row r="2221" spans="1:9" s="76" customFormat="1" ht="12" hidden="1" customHeight="1">
      <c r="A2221" s="8" t="str">
        <f>INDEX(master1!$A$10:$A$24,MATCH('KSB1 - Postings'!E2221,master1!$C$10:$C$24,0))</f>
        <v>MAINTE</v>
      </c>
      <c r="B2221" s="9" t="str">
        <f>VLOOKUP(E2221,master1!$C$9:$E$24,3,0)</f>
        <v>Joaquin P</v>
      </c>
      <c r="C2221" s="8" t="str">
        <f>VLOOKUP(F2221,master2!$B$1:$C$24,2,0)</f>
        <v>SPARE PARTS</v>
      </c>
      <c r="D2221" s="83">
        <v>3</v>
      </c>
      <c r="E2221" s="74" t="s">
        <v>56</v>
      </c>
      <c r="F2221" s="85" t="s">
        <v>136</v>
      </c>
      <c r="G2221" s="106">
        <v>22.9</v>
      </c>
      <c r="H2221" s="84" t="s">
        <v>86</v>
      </c>
      <c r="I2221" s="83"/>
    </row>
    <row r="2222" spans="1:9" s="76" customFormat="1" ht="12" hidden="1" customHeight="1">
      <c r="A2222" s="8" t="str">
        <f>INDEX(master1!$A$10:$A$24,MATCH('KSB1 - Postings'!E2222,master1!$C$10:$C$24,0))</f>
        <v>MAINTE</v>
      </c>
      <c r="B2222" s="9" t="str">
        <f>VLOOKUP(E2222,master1!$C$9:$E$24,3,0)</f>
        <v>Joaquin P</v>
      </c>
      <c r="C2222" s="8" t="str">
        <f>VLOOKUP(F2222,master2!$B$1:$C$24,2,0)</f>
        <v>SPARE PARTS</v>
      </c>
      <c r="D2222" s="83">
        <v>3</v>
      </c>
      <c r="E2222" s="74" t="s">
        <v>56</v>
      </c>
      <c r="F2222" s="85" t="s">
        <v>136</v>
      </c>
      <c r="G2222" s="106">
        <v>217.68</v>
      </c>
      <c r="H2222" s="84" t="s">
        <v>86</v>
      </c>
      <c r="I2222" s="83"/>
    </row>
    <row r="2223" spans="1:9" s="76" customFormat="1" ht="12" hidden="1" customHeight="1">
      <c r="A2223" s="8" t="str">
        <f>INDEX(master1!$A$10:$A$24,MATCH('KSB1 - Postings'!E2223,master1!$C$10:$C$24,0))</f>
        <v>MAINTE</v>
      </c>
      <c r="B2223" s="9" t="str">
        <f>VLOOKUP(E2223,master1!$C$9:$E$24,3,0)</f>
        <v>Joaquin P</v>
      </c>
      <c r="C2223" s="8" t="str">
        <f>VLOOKUP(F2223,master2!$B$1:$C$24,2,0)</f>
        <v>SPARE PARTS</v>
      </c>
      <c r="D2223" s="83">
        <v>3</v>
      </c>
      <c r="E2223" s="74" t="s">
        <v>56</v>
      </c>
      <c r="F2223" s="85" t="s">
        <v>136</v>
      </c>
      <c r="G2223" s="106">
        <v>28.26</v>
      </c>
      <c r="H2223" s="84" t="s">
        <v>86</v>
      </c>
      <c r="I2223" s="83"/>
    </row>
    <row r="2224" spans="1:9" s="76" customFormat="1" ht="12" hidden="1" customHeight="1">
      <c r="A2224" s="8" t="str">
        <f>INDEX(master1!$A$10:$A$24,MATCH('KSB1 - Postings'!E2224,master1!$C$10:$C$24,0))</f>
        <v>MAINTE</v>
      </c>
      <c r="B2224" s="9" t="str">
        <f>VLOOKUP(E2224,master1!$C$9:$E$24,3,0)</f>
        <v>Joaquin P</v>
      </c>
      <c r="C2224" s="8" t="str">
        <f>VLOOKUP(F2224,master2!$B$1:$C$24,2,0)</f>
        <v>SPARE PARTS</v>
      </c>
      <c r="D2224" s="83">
        <v>3</v>
      </c>
      <c r="E2224" s="74" t="s">
        <v>56</v>
      </c>
      <c r="F2224" s="85" t="s">
        <v>136</v>
      </c>
      <c r="G2224" s="106">
        <v>182.42500000000001</v>
      </c>
      <c r="H2224" s="84" t="s">
        <v>86</v>
      </c>
      <c r="I2224" s="83"/>
    </row>
    <row r="2225" spans="1:9" s="76" customFormat="1" ht="12" hidden="1" customHeight="1">
      <c r="A2225" s="8" t="str">
        <f>INDEX(master1!$A$10:$A$24,MATCH('KSB1 - Postings'!E2225,master1!$C$10:$C$24,0))</f>
        <v>MAINTE</v>
      </c>
      <c r="B2225" s="9" t="str">
        <f>VLOOKUP(E2225,master1!$C$9:$E$24,3,0)</f>
        <v>Joaquin P</v>
      </c>
      <c r="C2225" s="8" t="str">
        <f>VLOOKUP(F2225,master2!$B$1:$C$24,2,0)</f>
        <v>SPARE PARTS</v>
      </c>
      <c r="D2225" s="83">
        <v>3</v>
      </c>
      <c r="E2225" s="74" t="s">
        <v>56</v>
      </c>
      <c r="F2225" s="85" t="s">
        <v>136</v>
      </c>
      <c r="G2225" s="106">
        <v>44.295000000000002</v>
      </c>
      <c r="H2225" s="84" t="s">
        <v>86</v>
      </c>
      <c r="I2225" s="83"/>
    </row>
    <row r="2226" spans="1:9" s="76" customFormat="1" ht="12" hidden="1" customHeight="1">
      <c r="A2226" s="8" t="str">
        <f>INDEX(master1!$A$10:$A$24,MATCH('KSB1 - Postings'!E2226,master1!$C$10:$C$24,0))</f>
        <v>MAINTE</v>
      </c>
      <c r="B2226" s="9" t="str">
        <f>VLOOKUP(E2226,master1!$C$9:$E$24,3,0)</f>
        <v>Joaquin P</v>
      </c>
      <c r="C2226" s="8" t="str">
        <f>VLOOKUP(F2226,master2!$B$1:$C$24,2,0)</f>
        <v>SPARE PARTS</v>
      </c>
      <c r="D2226" s="83">
        <v>3</v>
      </c>
      <c r="E2226" s="74" t="s">
        <v>56</v>
      </c>
      <c r="F2226" s="85" t="s">
        <v>136</v>
      </c>
      <c r="G2226" s="106">
        <v>63.32</v>
      </c>
      <c r="H2226" s="84" t="s">
        <v>86</v>
      </c>
      <c r="I2226" s="83"/>
    </row>
    <row r="2227" spans="1:9" s="76" customFormat="1" ht="12" hidden="1" customHeight="1">
      <c r="A2227" s="8" t="str">
        <f>INDEX(master1!$A$10:$A$24,MATCH('KSB1 - Postings'!E2227,master1!$C$10:$C$24,0))</f>
        <v>MAINTE</v>
      </c>
      <c r="B2227" s="9" t="str">
        <f>VLOOKUP(E2227,master1!$C$9:$E$24,3,0)</f>
        <v>Joaquin P</v>
      </c>
      <c r="C2227" s="8" t="str">
        <f>VLOOKUP(F2227,master2!$B$1:$C$24,2,0)</f>
        <v>SPARE PARTS</v>
      </c>
      <c r="D2227" s="83">
        <v>3</v>
      </c>
      <c r="E2227" s="74" t="s">
        <v>56</v>
      </c>
      <c r="F2227" s="85" t="s">
        <v>136</v>
      </c>
      <c r="G2227" s="106">
        <v>53.93</v>
      </c>
      <c r="H2227" s="84" t="s">
        <v>86</v>
      </c>
      <c r="I2227" s="83"/>
    </row>
    <row r="2228" spans="1:9" s="76" customFormat="1" ht="12" hidden="1" customHeight="1">
      <c r="A2228" s="8" t="str">
        <f>INDEX(master1!$A$10:$A$24,MATCH('KSB1 - Postings'!E2228,master1!$C$10:$C$24,0))</f>
        <v>MAINTE</v>
      </c>
      <c r="B2228" s="9" t="str">
        <f>VLOOKUP(E2228,master1!$C$9:$E$24,3,0)</f>
        <v>Joaquin P</v>
      </c>
      <c r="C2228" s="8" t="str">
        <f>VLOOKUP(F2228,master2!$B$1:$C$24,2,0)</f>
        <v>SPARE PARTS</v>
      </c>
      <c r="D2228" s="83">
        <v>3</v>
      </c>
      <c r="E2228" s="74" t="s">
        <v>56</v>
      </c>
      <c r="F2228" s="85" t="s">
        <v>136</v>
      </c>
      <c r="G2228" s="106">
        <v>59.18</v>
      </c>
      <c r="H2228" s="84" t="s">
        <v>86</v>
      </c>
      <c r="I2228" s="83"/>
    </row>
    <row r="2229" spans="1:9" s="76" customFormat="1" ht="12" hidden="1" customHeight="1">
      <c r="A2229" s="8" t="str">
        <f>INDEX(master1!$A$10:$A$24,MATCH('KSB1 - Postings'!E2229,master1!$C$10:$C$24,0))</f>
        <v>MAINTE</v>
      </c>
      <c r="B2229" s="9" t="str">
        <f>VLOOKUP(E2229,master1!$C$9:$E$24,3,0)</f>
        <v>Joaquin P</v>
      </c>
      <c r="C2229" s="8" t="str">
        <f>VLOOKUP(F2229,master2!$B$1:$C$24,2,0)</f>
        <v>SPARE PARTS</v>
      </c>
      <c r="D2229" s="83">
        <v>3</v>
      </c>
      <c r="E2229" s="74" t="s">
        <v>56</v>
      </c>
      <c r="F2229" s="85" t="s">
        <v>136</v>
      </c>
      <c r="G2229" s="106">
        <v>53.93</v>
      </c>
      <c r="H2229" s="84" t="s">
        <v>86</v>
      </c>
      <c r="I2229" s="83"/>
    </row>
    <row r="2230" spans="1:9" s="76" customFormat="1" ht="12" hidden="1" customHeight="1">
      <c r="A2230" s="8" t="str">
        <f>INDEX(master1!$A$10:$A$24,MATCH('KSB1 - Postings'!E2230,master1!$C$10:$C$24,0))</f>
        <v>MAINTE</v>
      </c>
      <c r="B2230" s="9" t="str">
        <f>VLOOKUP(E2230,master1!$C$9:$E$24,3,0)</f>
        <v>Joaquin P</v>
      </c>
      <c r="C2230" s="8" t="str">
        <f>VLOOKUP(F2230,master2!$B$1:$C$24,2,0)</f>
        <v>SPARE PARTS</v>
      </c>
      <c r="D2230" s="83">
        <v>3</v>
      </c>
      <c r="E2230" s="74" t="s">
        <v>56</v>
      </c>
      <c r="F2230" s="85" t="s">
        <v>136</v>
      </c>
      <c r="G2230" s="106">
        <v>18.45</v>
      </c>
      <c r="H2230" s="84" t="s">
        <v>86</v>
      </c>
      <c r="I2230" s="83"/>
    </row>
    <row r="2231" spans="1:9" s="76" customFormat="1" ht="12" hidden="1" customHeight="1">
      <c r="A2231" s="8" t="str">
        <f>INDEX(master1!$A$10:$A$24,MATCH('KSB1 - Postings'!E2231,master1!$C$10:$C$24,0))</f>
        <v>MAINTE</v>
      </c>
      <c r="B2231" s="9" t="str">
        <f>VLOOKUP(E2231,master1!$C$9:$E$24,3,0)</f>
        <v>Joaquin P</v>
      </c>
      <c r="C2231" s="8" t="str">
        <f>VLOOKUP(F2231,master2!$B$1:$C$24,2,0)</f>
        <v>SPARE PARTS</v>
      </c>
      <c r="D2231" s="83">
        <v>3</v>
      </c>
      <c r="E2231" s="74" t="s">
        <v>56</v>
      </c>
      <c r="F2231" s="85" t="s">
        <v>136</v>
      </c>
      <c r="G2231" s="106">
        <v>4654.6099999999997</v>
      </c>
      <c r="H2231" s="84" t="s">
        <v>86</v>
      </c>
      <c r="I2231" s="83"/>
    </row>
    <row r="2232" spans="1:9" s="76" customFormat="1" ht="12" hidden="1" customHeight="1">
      <c r="A2232" s="8" t="str">
        <f>INDEX(master1!$A$10:$A$24,MATCH('KSB1 - Postings'!E2232,master1!$C$10:$C$24,0))</f>
        <v>MAINTE</v>
      </c>
      <c r="B2232" s="9" t="str">
        <f>VLOOKUP(E2232,master1!$C$9:$E$24,3,0)</f>
        <v>Joaquin P</v>
      </c>
      <c r="C2232" s="8" t="str">
        <f>VLOOKUP(F2232,master2!$B$1:$C$24,2,0)</f>
        <v>SPARE PARTS</v>
      </c>
      <c r="D2232" s="83">
        <v>3</v>
      </c>
      <c r="E2232" s="74" t="s">
        <v>56</v>
      </c>
      <c r="F2232" s="85" t="s">
        <v>136</v>
      </c>
      <c r="G2232" s="106">
        <v>37.17</v>
      </c>
      <c r="H2232" s="84" t="s">
        <v>86</v>
      </c>
      <c r="I2232" s="83"/>
    </row>
    <row r="2233" spans="1:9" s="76" customFormat="1" ht="12" hidden="1" customHeight="1">
      <c r="A2233" s="8" t="str">
        <f>INDEX(master1!$A$10:$A$24,MATCH('KSB1 - Postings'!E2233,master1!$C$10:$C$24,0))</f>
        <v>MAINTE</v>
      </c>
      <c r="B2233" s="9" t="str">
        <f>VLOOKUP(E2233,master1!$C$9:$E$24,3,0)</f>
        <v>Joaquin P</v>
      </c>
      <c r="C2233" s="8" t="str">
        <f>VLOOKUP(F2233,master2!$B$1:$C$24,2,0)</f>
        <v>SPARE PARTS</v>
      </c>
      <c r="D2233" s="83">
        <v>3</v>
      </c>
      <c r="E2233" s="74" t="s">
        <v>56</v>
      </c>
      <c r="F2233" s="85" t="s">
        <v>136</v>
      </c>
      <c r="G2233" s="106">
        <v>79.38</v>
      </c>
      <c r="H2233" s="84" t="s">
        <v>86</v>
      </c>
      <c r="I2233" s="83"/>
    </row>
    <row r="2234" spans="1:9" s="76" customFormat="1" ht="12" hidden="1" customHeight="1">
      <c r="A2234" s="8" t="str">
        <f>INDEX(master1!$A$10:$A$24,MATCH('KSB1 - Postings'!E2234,master1!$C$10:$C$24,0))</f>
        <v>HR</v>
      </c>
      <c r="B2234" s="9" t="str">
        <f>VLOOKUP(E2234,master1!$C$9:$E$24,3,0)</f>
        <v>Paula E</v>
      </c>
      <c r="C2234" s="8" t="str">
        <f>VLOOKUP(F2234,master2!$B$1:$C$24,2,0)</f>
        <v>PROTECTION EQUIPMENT</v>
      </c>
      <c r="D2234" s="83">
        <v>3</v>
      </c>
      <c r="E2234" s="74" t="s">
        <v>74</v>
      </c>
      <c r="F2234" s="85" t="s">
        <v>135</v>
      </c>
      <c r="G2234" s="106">
        <v>17.5</v>
      </c>
      <c r="H2234" s="84" t="s">
        <v>86</v>
      </c>
      <c r="I2234" s="83"/>
    </row>
    <row r="2235" spans="1:9" s="76" customFormat="1" ht="12" hidden="1" customHeight="1">
      <c r="A2235" s="8" t="str">
        <f>INDEX(master1!$A$10:$A$24,MATCH('KSB1 - Postings'!E2235,master1!$C$10:$C$24,0))</f>
        <v>HR</v>
      </c>
      <c r="B2235" s="9" t="str">
        <f>VLOOKUP(E2235,master1!$C$9:$E$24,3,0)</f>
        <v>Paula E</v>
      </c>
      <c r="C2235" s="8" t="str">
        <f>VLOOKUP(F2235,master2!$B$1:$C$24,2,0)</f>
        <v>PROTECTION EQUIPMENT</v>
      </c>
      <c r="D2235" s="83">
        <v>3</v>
      </c>
      <c r="E2235" s="74" t="s">
        <v>74</v>
      </c>
      <c r="F2235" s="85" t="s">
        <v>135</v>
      </c>
      <c r="G2235" s="106">
        <v>155.75</v>
      </c>
      <c r="H2235" s="84" t="s">
        <v>86</v>
      </c>
      <c r="I2235" s="83"/>
    </row>
    <row r="2236" spans="1:9" s="76" customFormat="1" ht="12" hidden="1" customHeight="1">
      <c r="A2236" s="8" t="str">
        <f>INDEX(master1!$A$10:$A$24,MATCH('KSB1 - Postings'!E2236,master1!$C$10:$C$24,0))</f>
        <v>HR</v>
      </c>
      <c r="B2236" s="9" t="str">
        <f>VLOOKUP(E2236,master1!$C$9:$E$24,3,0)</f>
        <v>Paula E</v>
      </c>
      <c r="C2236" s="8" t="str">
        <f>VLOOKUP(F2236,master2!$B$1:$C$24,2,0)</f>
        <v>OTHER SOCIAL EXPENSES</v>
      </c>
      <c r="D2236" s="83">
        <v>3</v>
      </c>
      <c r="E2236" s="74" t="s">
        <v>74</v>
      </c>
      <c r="F2236" s="85" t="s">
        <v>139</v>
      </c>
      <c r="G2236" s="106">
        <v>20</v>
      </c>
      <c r="H2236" s="84" t="s">
        <v>86</v>
      </c>
      <c r="I2236" s="83"/>
    </row>
    <row r="2237" spans="1:9" s="76" customFormat="1" ht="12" hidden="1" customHeight="1">
      <c r="A2237" s="8" t="str">
        <f>INDEX(master1!$A$10:$A$24,MATCH('KSB1 - Postings'!E2237,master1!$C$10:$C$24,0))</f>
        <v>MAINTE</v>
      </c>
      <c r="B2237" s="9" t="str">
        <f>VLOOKUP(E2237,master1!$C$9:$E$24,3,0)</f>
        <v>Joaquin P</v>
      </c>
      <c r="C2237" s="8" t="str">
        <f>VLOOKUP(F2237,master2!$B$1:$C$24,2,0)</f>
        <v>SPARE PARTS</v>
      </c>
      <c r="D2237" s="83">
        <v>3</v>
      </c>
      <c r="E2237" s="74" t="s">
        <v>55</v>
      </c>
      <c r="F2237" s="85" t="s">
        <v>136</v>
      </c>
      <c r="G2237" s="106">
        <v>153.36000000000001</v>
      </c>
      <c r="H2237" s="84" t="s">
        <v>86</v>
      </c>
      <c r="I2237" s="83"/>
    </row>
    <row r="2238" spans="1:9" s="76" customFormat="1" ht="12" hidden="1" customHeight="1">
      <c r="A2238" s="8" t="str">
        <f>INDEX(master1!$A$10:$A$24,MATCH('KSB1 - Postings'!E2238,master1!$C$10:$C$24,0))</f>
        <v>MAINTE</v>
      </c>
      <c r="B2238" s="9" t="str">
        <f>VLOOKUP(E2238,master1!$C$9:$E$24,3,0)</f>
        <v>Joaquin P</v>
      </c>
      <c r="C2238" s="8" t="str">
        <f>VLOOKUP(F2238,master2!$B$1:$C$24,2,0)</f>
        <v>SPARE PARTS</v>
      </c>
      <c r="D2238" s="83">
        <v>3</v>
      </c>
      <c r="E2238" s="74" t="s">
        <v>55</v>
      </c>
      <c r="F2238" s="85" t="s">
        <v>136</v>
      </c>
      <c r="G2238" s="106">
        <v>16.704999999999998</v>
      </c>
      <c r="H2238" s="84" t="s">
        <v>86</v>
      </c>
      <c r="I2238" s="83"/>
    </row>
    <row r="2239" spans="1:9" s="76" customFormat="1" ht="12" hidden="1" customHeight="1">
      <c r="A2239" s="8" t="str">
        <f>INDEX(master1!$A$10:$A$24,MATCH('KSB1 - Postings'!E2239,master1!$C$10:$C$24,0))</f>
        <v>MAINTE</v>
      </c>
      <c r="B2239" s="9" t="str">
        <f>VLOOKUP(E2239,master1!$C$9:$E$24,3,0)</f>
        <v>Joaquin P</v>
      </c>
      <c r="C2239" s="8" t="str">
        <f>VLOOKUP(F2239,master2!$B$1:$C$24,2,0)</f>
        <v>SPARE PARTS</v>
      </c>
      <c r="D2239" s="83">
        <v>3</v>
      </c>
      <c r="E2239" s="74" t="s">
        <v>55</v>
      </c>
      <c r="F2239" s="85" t="s">
        <v>136</v>
      </c>
      <c r="G2239" s="106">
        <v>18.45</v>
      </c>
      <c r="H2239" s="84" t="s">
        <v>86</v>
      </c>
      <c r="I2239" s="83"/>
    </row>
    <row r="2240" spans="1:9" s="76" customFormat="1" ht="12" hidden="1" customHeight="1">
      <c r="A2240" s="8" t="str">
        <f>INDEX(master1!$A$10:$A$24,MATCH('KSB1 - Postings'!E2240,master1!$C$10:$C$24,0))</f>
        <v>MAINTE</v>
      </c>
      <c r="B2240" s="9" t="str">
        <f>VLOOKUP(E2240,master1!$C$9:$E$24,3,0)</f>
        <v>Joaquin P</v>
      </c>
      <c r="C2240" s="8" t="str">
        <f>VLOOKUP(F2240,master2!$B$1:$C$24,2,0)</f>
        <v>SPARE PARTS</v>
      </c>
      <c r="D2240" s="83">
        <v>3</v>
      </c>
      <c r="E2240" s="74" t="s">
        <v>55</v>
      </c>
      <c r="F2240" s="85" t="s">
        <v>136</v>
      </c>
      <c r="G2240" s="106">
        <v>125.15</v>
      </c>
      <c r="H2240" s="84" t="s">
        <v>86</v>
      </c>
      <c r="I2240" s="83"/>
    </row>
    <row r="2241" spans="1:9" s="76" customFormat="1" ht="12" hidden="1" customHeight="1">
      <c r="A2241" s="8" t="str">
        <f>INDEX(master1!$A$10:$A$24,MATCH('KSB1 - Postings'!E2241,master1!$C$10:$C$24,0))</f>
        <v>MAINTE</v>
      </c>
      <c r="B2241" s="9" t="str">
        <f>VLOOKUP(E2241,master1!$C$9:$E$24,3,0)</f>
        <v>Joaquin P</v>
      </c>
      <c r="C2241" s="8" t="str">
        <f>VLOOKUP(F2241,master2!$B$1:$C$24,2,0)</f>
        <v>SPARE PARTS</v>
      </c>
      <c r="D2241" s="83">
        <v>3</v>
      </c>
      <c r="E2241" s="74" t="s">
        <v>55</v>
      </c>
      <c r="F2241" s="85" t="s">
        <v>136</v>
      </c>
      <c r="G2241" s="106">
        <v>233.88499999999999</v>
      </c>
      <c r="H2241" s="84" t="s">
        <v>86</v>
      </c>
      <c r="I2241" s="83"/>
    </row>
    <row r="2242" spans="1:9" s="76" customFormat="1" ht="12" hidden="1" customHeight="1">
      <c r="A2242" s="8" t="str">
        <f>INDEX(master1!$A$10:$A$24,MATCH('KSB1 - Postings'!E2242,master1!$C$10:$C$24,0))</f>
        <v>MAINTE</v>
      </c>
      <c r="B2242" s="9" t="str">
        <f>VLOOKUP(E2242,master1!$C$9:$E$24,3,0)</f>
        <v>Joaquin P</v>
      </c>
      <c r="C2242" s="8" t="str">
        <f>VLOOKUP(F2242,master2!$B$1:$C$24,2,0)</f>
        <v>SPARE PARTS</v>
      </c>
      <c r="D2242" s="83">
        <v>3</v>
      </c>
      <c r="E2242" s="74" t="s">
        <v>55</v>
      </c>
      <c r="F2242" s="85" t="s">
        <v>136</v>
      </c>
      <c r="G2242" s="106">
        <v>267.505</v>
      </c>
      <c r="H2242" s="84" t="s">
        <v>86</v>
      </c>
      <c r="I2242" s="83"/>
    </row>
    <row r="2243" spans="1:9" s="76" customFormat="1" ht="12" hidden="1" customHeight="1">
      <c r="A2243" s="8" t="str">
        <f>INDEX(master1!$A$10:$A$24,MATCH('KSB1 - Postings'!E2243,master1!$C$10:$C$24,0))</f>
        <v>MAINTE</v>
      </c>
      <c r="B2243" s="9" t="str">
        <f>VLOOKUP(E2243,master1!$C$9:$E$24,3,0)</f>
        <v>Joaquin P</v>
      </c>
      <c r="C2243" s="8" t="str">
        <f>VLOOKUP(F2243,master2!$B$1:$C$24,2,0)</f>
        <v>SPARE PARTS</v>
      </c>
      <c r="D2243" s="83">
        <v>3</v>
      </c>
      <c r="E2243" s="74" t="s">
        <v>55</v>
      </c>
      <c r="F2243" s="85" t="s">
        <v>136</v>
      </c>
      <c r="G2243" s="106">
        <v>161.20500000000001</v>
      </c>
      <c r="H2243" s="84" t="s">
        <v>86</v>
      </c>
      <c r="I2243" s="83"/>
    </row>
    <row r="2244" spans="1:9" s="76" customFormat="1" ht="12" hidden="1" customHeight="1">
      <c r="A2244" s="8" t="str">
        <f>INDEX(master1!$A$10:$A$24,MATCH('KSB1 - Postings'!E2244,master1!$C$10:$C$24,0))</f>
        <v>MAINTE</v>
      </c>
      <c r="B2244" s="9" t="str">
        <f>VLOOKUP(E2244,master1!$C$9:$E$24,3,0)</f>
        <v>Joaquin P</v>
      </c>
      <c r="C2244" s="8" t="str">
        <f>VLOOKUP(F2244,master2!$B$1:$C$24,2,0)</f>
        <v>SPARE PARTS</v>
      </c>
      <c r="D2244" s="83">
        <v>3</v>
      </c>
      <c r="E2244" s="74" t="s">
        <v>55</v>
      </c>
      <c r="F2244" s="85" t="s">
        <v>136</v>
      </c>
      <c r="G2244" s="106">
        <v>831.26499999999999</v>
      </c>
      <c r="H2244" s="84" t="s">
        <v>86</v>
      </c>
      <c r="I2244" s="83"/>
    </row>
    <row r="2245" spans="1:9" s="76" customFormat="1" ht="12" hidden="1" customHeight="1">
      <c r="A2245" s="8" t="str">
        <f>INDEX(master1!$A$10:$A$24,MATCH('KSB1 - Postings'!E2245,master1!$C$10:$C$24,0))</f>
        <v>MAINTE</v>
      </c>
      <c r="B2245" s="9" t="str">
        <f>VLOOKUP(E2245,master1!$C$9:$E$24,3,0)</f>
        <v>Joaquin P</v>
      </c>
      <c r="C2245" s="8" t="str">
        <f>VLOOKUP(F2245,master2!$B$1:$C$24,2,0)</f>
        <v>SPARE PARTS</v>
      </c>
      <c r="D2245" s="83">
        <v>3</v>
      </c>
      <c r="E2245" s="74" t="s">
        <v>55</v>
      </c>
      <c r="F2245" s="85" t="s">
        <v>136</v>
      </c>
      <c r="G2245" s="106">
        <v>77.655000000000001</v>
      </c>
      <c r="H2245" s="84" t="s">
        <v>86</v>
      </c>
      <c r="I2245" s="83"/>
    </row>
    <row r="2246" spans="1:9" s="76" customFormat="1" ht="12" hidden="1" customHeight="1">
      <c r="A2246" s="8" t="str">
        <f>INDEX(master1!$A$10:$A$24,MATCH('KSB1 - Postings'!E2246,master1!$C$10:$C$24,0))</f>
        <v>MAINTE</v>
      </c>
      <c r="B2246" s="9" t="str">
        <f>VLOOKUP(E2246,master1!$C$9:$E$24,3,0)</f>
        <v>Joaquin P</v>
      </c>
      <c r="C2246" s="8" t="str">
        <f>VLOOKUP(F2246,master2!$B$1:$C$24,2,0)</f>
        <v>REP &amp; MAINTENANCE SERVICES</v>
      </c>
      <c r="D2246" s="83">
        <v>3</v>
      </c>
      <c r="E2246" s="74" t="s">
        <v>55</v>
      </c>
      <c r="F2246" s="85" t="s">
        <v>143</v>
      </c>
      <c r="G2246" s="106">
        <v>729.2</v>
      </c>
      <c r="H2246" s="84" t="s">
        <v>86</v>
      </c>
      <c r="I2246" s="83"/>
    </row>
    <row r="2247" spans="1:9" s="76" customFormat="1" ht="12" hidden="1" customHeight="1">
      <c r="A2247" s="8" t="str">
        <f>INDEX(master1!$A$10:$A$24,MATCH('KSB1 - Postings'!E2247,master1!$C$10:$C$24,0))</f>
        <v>MAINTE</v>
      </c>
      <c r="B2247" s="9" t="str">
        <f>VLOOKUP(E2247,master1!$C$9:$E$24,3,0)</f>
        <v>Joaquin P</v>
      </c>
      <c r="C2247" s="8" t="str">
        <f>VLOOKUP(F2247,master2!$B$1:$C$24,2,0)</f>
        <v>SPARE PARTS</v>
      </c>
      <c r="D2247" s="83">
        <v>3</v>
      </c>
      <c r="E2247" s="74" t="s">
        <v>55</v>
      </c>
      <c r="F2247" s="85" t="s">
        <v>136</v>
      </c>
      <c r="G2247" s="106">
        <v>257.75</v>
      </c>
      <c r="H2247" s="84" t="s">
        <v>86</v>
      </c>
      <c r="I2247" s="83"/>
    </row>
    <row r="2248" spans="1:9" s="76" customFormat="1" ht="12" hidden="1" customHeight="1">
      <c r="A2248" s="8" t="str">
        <f>INDEX(master1!$A$10:$A$24,MATCH('KSB1 - Postings'!E2248,master1!$C$10:$C$24,0))</f>
        <v>MAINTE</v>
      </c>
      <c r="B2248" s="9" t="str">
        <f>VLOOKUP(E2248,master1!$C$9:$E$24,3,0)</f>
        <v>Joaquin P</v>
      </c>
      <c r="C2248" s="8" t="str">
        <f>VLOOKUP(F2248,master2!$B$1:$C$24,2,0)</f>
        <v>SPARE PARTS</v>
      </c>
      <c r="D2248" s="83">
        <v>3</v>
      </c>
      <c r="E2248" s="74" t="s">
        <v>55</v>
      </c>
      <c r="F2248" s="85" t="s">
        <v>136</v>
      </c>
      <c r="G2248" s="106">
        <v>42.75</v>
      </c>
      <c r="H2248" s="84" t="s">
        <v>86</v>
      </c>
      <c r="I2248" s="83"/>
    </row>
    <row r="2249" spans="1:9" s="76" customFormat="1" ht="12" hidden="1" customHeight="1">
      <c r="A2249" s="8" t="str">
        <f>INDEX(master1!$A$10:$A$24,MATCH('KSB1 - Postings'!E2249,master1!$C$10:$C$24,0))</f>
        <v>HR</v>
      </c>
      <c r="B2249" s="9" t="str">
        <f>VLOOKUP(E2249,master1!$C$9:$E$24,3,0)</f>
        <v>Paula E</v>
      </c>
      <c r="C2249" s="8" t="str">
        <f>VLOOKUP(F2249,master2!$B$1:$C$24,2,0)</f>
        <v>OTHER EXTERNAL SERVICES</v>
      </c>
      <c r="D2249" s="83">
        <v>3</v>
      </c>
      <c r="E2249" s="74" t="s">
        <v>75</v>
      </c>
      <c r="F2249" s="85" t="s">
        <v>138</v>
      </c>
      <c r="G2249" s="106">
        <v>1750</v>
      </c>
      <c r="H2249" s="84" t="s">
        <v>86</v>
      </c>
      <c r="I2249" s="83"/>
    </row>
    <row r="2250" spans="1:9" s="76" customFormat="1" ht="12" hidden="1" customHeight="1">
      <c r="A2250" s="8" t="str">
        <f>INDEX(master1!$A$10:$A$24,MATCH('KSB1 - Postings'!E2250,master1!$C$10:$C$24,0))</f>
        <v>HR</v>
      </c>
      <c r="B2250" s="9" t="str">
        <f>VLOOKUP(E2250,master1!$C$9:$E$24,3,0)</f>
        <v>Paula E</v>
      </c>
      <c r="C2250" s="8" t="str">
        <f>VLOOKUP(F2250,master2!$B$1:$C$24,2,0)</f>
        <v>OTHER EXTERNAL SERVICES</v>
      </c>
      <c r="D2250" s="83">
        <v>3</v>
      </c>
      <c r="E2250" s="74" t="s">
        <v>75</v>
      </c>
      <c r="F2250" s="85" t="s">
        <v>138</v>
      </c>
      <c r="G2250" s="106">
        <v>3500</v>
      </c>
      <c r="H2250" s="84" t="s">
        <v>86</v>
      </c>
      <c r="I2250" s="83"/>
    </row>
    <row r="2251" spans="1:9" s="76" customFormat="1" ht="12" hidden="1" customHeight="1">
      <c r="A2251" s="8" t="str">
        <f>INDEX(master1!$A$10:$A$24,MATCH('KSB1 - Postings'!E2251,master1!$C$10:$C$24,0))</f>
        <v>HR</v>
      </c>
      <c r="B2251" s="9" t="str">
        <f>VLOOKUP(E2251,master1!$C$9:$E$24,3,0)</f>
        <v>Paula E</v>
      </c>
      <c r="C2251" s="8" t="str">
        <f>VLOOKUP(F2251,master2!$B$1:$C$24,2,0)</f>
        <v>OTHER EXTERNAL SERVICES</v>
      </c>
      <c r="D2251" s="83">
        <v>3</v>
      </c>
      <c r="E2251" s="74" t="s">
        <v>75</v>
      </c>
      <c r="F2251" s="85" t="s">
        <v>138</v>
      </c>
      <c r="G2251" s="106">
        <v>2000</v>
      </c>
      <c r="H2251" s="84" t="s">
        <v>86</v>
      </c>
      <c r="I2251" s="83"/>
    </row>
    <row r="2252" spans="1:9" s="76" customFormat="1" ht="12" hidden="1" customHeight="1">
      <c r="A2252" s="8" t="str">
        <f>INDEX(master1!$A$10:$A$24,MATCH('KSB1 - Postings'!E2252,master1!$C$10:$C$24,0))</f>
        <v>HR</v>
      </c>
      <c r="B2252" s="9" t="str">
        <f>VLOOKUP(E2252,master1!$C$9:$E$24,3,0)</f>
        <v>Paula E</v>
      </c>
      <c r="C2252" s="8" t="str">
        <f>VLOOKUP(F2252,master2!$B$1:$C$24,2,0)</f>
        <v>OTHER EXTERNAL SERVICES</v>
      </c>
      <c r="D2252" s="83">
        <v>3</v>
      </c>
      <c r="E2252" s="74" t="s">
        <v>75</v>
      </c>
      <c r="F2252" s="85" t="s">
        <v>138</v>
      </c>
      <c r="G2252" s="106">
        <v>1669</v>
      </c>
      <c r="H2252" s="84" t="s">
        <v>86</v>
      </c>
      <c r="I2252" s="83"/>
    </row>
    <row r="2253" spans="1:9" s="76" customFormat="1" ht="12" hidden="1" customHeight="1">
      <c r="A2253" s="8" t="str">
        <f>INDEX(master1!$A$10:$A$24,MATCH('KSB1 - Postings'!E2253,master1!$C$10:$C$24,0))</f>
        <v>HR</v>
      </c>
      <c r="B2253" s="9" t="str">
        <f>VLOOKUP(E2253,master1!$C$9:$E$24,3,0)</f>
        <v>Paula E</v>
      </c>
      <c r="C2253" s="8" t="str">
        <f>VLOOKUP(F2253,master2!$B$1:$C$24,2,0)</f>
        <v>RENT EXPENSES</v>
      </c>
      <c r="D2253" s="83">
        <v>3</v>
      </c>
      <c r="E2253" s="74" t="s">
        <v>74</v>
      </c>
      <c r="F2253" s="85" t="s">
        <v>142</v>
      </c>
      <c r="G2253" s="106">
        <v>2975</v>
      </c>
      <c r="H2253" s="84" t="s">
        <v>86</v>
      </c>
      <c r="I2253" s="83"/>
    </row>
    <row r="2254" spans="1:9" s="76" customFormat="1" ht="12" hidden="1" customHeight="1">
      <c r="A2254" s="8" t="str">
        <f>INDEX(master1!$A$10:$A$24,MATCH('KSB1 - Postings'!E2254,master1!$C$10:$C$24,0))</f>
        <v>HR</v>
      </c>
      <c r="B2254" s="9" t="str">
        <f>VLOOKUP(E2254,master1!$C$9:$E$24,3,0)</f>
        <v>Paula E</v>
      </c>
      <c r="C2254" s="8" t="str">
        <f>VLOOKUP(F2254,master2!$B$1:$C$24,2,0)</f>
        <v>COMMUNICATIONS</v>
      </c>
      <c r="D2254" s="83">
        <v>3</v>
      </c>
      <c r="E2254" s="74" t="s">
        <v>74</v>
      </c>
      <c r="F2254" s="85" t="s">
        <v>129</v>
      </c>
      <c r="G2254" s="106">
        <v>483.565</v>
      </c>
      <c r="H2254" s="84" t="s">
        <v>86</v>
      </c>
      <c r="I2254" s="83"/>
    </row>
    <row r="2255" spans="1:9" s="76" customFormat="1" ht="12" hidden="1" customHeight="1">
      <c r="A2255" s="8" t="str">
        <f>INDEX(master1!$A$10:$A$24,MATCH('KSB1 - Postings'!E2255,master1!$C$10:$C$24,0))</f>
        <v>HR</v>
      </c>
      <c r="B2255" s="9" t="str">
        <f>VLOOKUP(E2255,master1!$C$9:$E$24,3,0)</f>
        <v>Paula E</v>
      </c>
      <c r="C2255" s="8" t="str">
        <f>VLOOKUP(F2255,master2!$B$1:$C$24,2,0)</f>
        <v>OTHER EXTERNAL SERVICES</v>
      </c>
      <c r="D2255" s="83">
        <v>3</v>
      </c>
      <c r="E2255" s="74" t="s">
        <v>74</v>
      </c>
      <c r="F2255" s="85" t="s">
        <v>138</v>
      </c>
      <c r="G2255" s="106">
        <v>400</v>
      </c>
      <c r="H2255" s="84" t="s">
        <v>86</v>
      </c>
      <c r="I2255" s="83"/>
    </row>
    <row r="2256" spans="1:9" s="76" customFormat="1" ht="12" hidden="1" customHeight="1">
      <c r="A2256" s="8" t="str">
        <f>INDEX(master1!$A$10:$A$24,MATCH('KSB1 - Postings'!E2256,master1!$C$10:$C$24,0))</f>
        <v>HR</v>
      </c>
      <c r="B2256" s="9" t="str">
        <f>VLOOKUP(E2256,master1!$C$9:$E$24,3,0)</f>
        <v>Paula E</v>
      </c>
      <c r="C2256" s="8" t="str">
        <f>VLOOKUP(F2256,master2!$B$1:$C$24,2,0)</f>
        <v>OTHER SOCIAL EXPENSES</v>
      </c>
      <c r="D2256" s="83">
        <v>3</v>
      </c>
      <c r="E2256" s="74" t="s">
        <v>74</v>
      </c>
      <c r="F2256" s="85" t="s">
        <v>139</v>
      </c>
      <c r="G2256" s="106">
        <v>146.43</v>
      </c>
      <c r="H2256" s="84" t="s">
        <v>86</v>
      </c>
      <c r="I2256" s="83"/>
    </row>
    <row r="2257" spans="1:9" s="76" customFormat="1" ht="12" hidden="1" customHeight="1">
      <c r="A2257" s="8" t="str">
        <f>INDEX(master1!$A$10:$A$24,MATCH('KSB1 - Postings'!E2257,master1!$C$10:$C$24,0))</f>
        <v>HR</v>
      </c>
      <c r="B2257" s="9" t="str">
        <f>VLOOKUP(E2257,master1!$C$9:$E$24,3,0)</f>
        <v>Paula E</v>
      </c>
      <c r="C2257" s="8" t="str">
        <f>VLOOKUP(F2257,master2!$B$1:$C$24,2,0)</f>
        <v>PROTECTION EQUIPMENT</v>
      </c>
      <c r="D2257" s="83">
        <v>3</v>
      </c>
      <c r="E2257" s="74" t="s">
        <v>74</v>
      </c>
      <c r="F2257" s="85" t="s">
        <v>135</v>
      </c>
      <c r="G2257" s="106">
        <v>59.55</v>
      </c>
      <c r="H2257" s="84" t="s">
        <v>86</v>
      </c>
      <c r="I2257" s="83"/>
    </row>
    <row r="2258" spans="1:9" s="76" customFormat="1" ht="12" hidden="1" customHeight="1">
      <c r="A2258" s="8" t="str">
        <f>INDEX(master1!$A$10:$A$24,MATCH('KSB1 - Postings'!E2258,master1!$C$10:$C$24,0))</f>
        <v>HR</v>
      </c>
      <c r="B2258" s="9" t="str">
        <f>VLOOKUP(E2258,master1!$C$9:$E$24,3,0)</f>
        <v>Paula E</v>
      </c>
      <c r="C2258" s="8" t="str">
        <f>VLOOKUP(F2258,master2!$B$1:$C$24,2,0)</f>
        <v>PROTECTION EQUIPMENT</v>
      </c>
      <c r="D2258" s="83">
        <v>3</v>
      </c>
      <c r="E2258" s="74" t="s">
        <v>74</v>
      </c>
      <c r="F2258" s="85" t="s">
        <v>135</v>
      </c>
      <c r="G2258" s="106">
        <v>59.55</v>
      </c>
      <c r="H2258" s="84" t="s">
        <v>86</v>
      </c>
      <c r="I2258" s="83"/>
    </row>
    <row r="2259" spans="1:9" s="76" customFormat="1" ht="12" hidden="1" customHeight="1">
      <c r="A2259" s="8" t="str">
        <f>INDEX(master1!$A$10:$A$24,MATCH('KSB1 - Postings'!E2259,master1!$C$10:$C$24,0))</f>
        <v>HR</v>
      </c>
      <c r="B2259" s="9" t="str">
        <f>VLOOKUP(E2259,master1!$C$9:$E$24,3,0)</f>
        <v>Paula E</v>
      </c>
      <c r="C2259" s="8" t="str">
        <f>VLOOKUP(F2259,master2!$B$1:$C$24,2,0)</f>
        <v>PROTECTION EQUIPMENT</v>
      </c>
      <c r="D2259" s="83">
        <v>3</v>
      </c>
      <c r="E2259" s="74" t="s">
        <v>74</v>
      </c>
      <c r="F2259" s="85" t="s">
        <v>135</v>
      </c>
      <c r="G2259" s="106">
        <v>19.850000000000001</v>
      </c>
      <c r="H2259" s="84" t="s">
        <v>86</v>
      </c>
      <c r="I2259" s="83"/>
    </row>
    <row r="2260" spans="1:9" s="76" customFormat="1" ht="12" hidden="1" customHeight="1">
      <c r="A2260" s="8" t="str">
        <f>INDEX(master1!$A$10:$A$24,MATCH('KSB1 - Postings'!E2260,master1!$C$10:$C$24,0))</f>
        <v>HR</v>
      </c>
      <c r="B2260" s="9" t="str">
        <f>VLOOKUP(E2260,master1!$C$9:$E$24,3,0)</f>
        <v>Paula E</v>
      </c>
      <c r="C2260" s="8" t="str">
        <f>VLOOKUP(F2260,master2!$B$1:$C$24,2,0)</f>
        <v>PROTECTION EQUIPMENT</v>
      </c>
      <c r="D2260" s="83">
        <v>3</v>
      </c>
      <c r="E2260" s="74" t="s">
        <v>74</v>
      </c>
      <c r="F2260" s="85" t="s">
        <v>135</v>
      </c>
      <c r="G2260" s="106">
        <v>19.850000000000001</v>
      </c>
      <c r="H2260" s="84" t="s">
        <v>86</v>
      </c>
      <c r="I2260" s="83"/>
    </row>
    <row r="2261" spans="1:9" s="76" customFormat="1" ht="12" hidden="1" customHeight="1">
      <c r="A2261" s="8" t="str">
        <f>INDEX(master1!$A$10:$A$24,MATCH('KSB1 - Postings'!E2261,master1!$C$10:$C$24,0))</f>
        <v>HR</v>
      </c>
      <c r="B2261" s="9" t="str">
        <f>VLOOKUP(E2261,master1!$C$9:$E$24,3,0)</f>
        <v>Paula E</v>
      </c>
      <c r="C2261" s="8" t="str">
        <f>VLOOKUP(F2261,master2!$B$1:$C$24,2,0)</f>
        <v>PROTECTION EQUIPMENT</v>
      </c>
      <c r="D2261" s="83">
        <v>3</v>
      </c>
      <c r="E2261" s="74" t="s">
        <v>74</v>
      </c>
      <c r="F2261" s="85" t="s">
        <v>135</v>
      </c>
      <c r="G2261" s="106">
        <v>103.73</v>
      </c>
      <c r="H2261" s="84" t="s">
        <v>86</v>
      </c>
      <c r="I2261" s="83"/>
    </row>
    <row r="2262" spans="1:9" s="76" customFormat="1" ht="12" hidden="1" customHeight="1">
      <c r="A2262" s="8" t="str">
        <f>INDEX(master1!$A$10:$A$24,MATCH('KSB1 - Postings'!E2262,master1!$C$10:$C$24,0))</f>
        <v>HR</v>
      </c>
      <c r="B2262" s="9" t="str">
        <f>VLOOKUP(E2262,master1!$C$9:$E$24,3,0)</f>
        <v>Paula E</v>
      </c>
      <c r="C2262" s="8" t="str">
        <f>VLOOKUP(F2262,master2!$B$1:$C$24,2,0)</f>
        <v>PROTECTION EQUIPMENT</v>
      </c>
      <c r="D2262" s="83">
        <v>3</v>
      </c>
      <c r="E2262" s="74" t="s">
        <v>74</v>
      </c>
      <c r="F2262" s="85" t="s">
        <v>135</v>
      </c>
      <c r="G2262" s="106">
        <v>297</v>
      </c>
      <c r="H2262" s="84" t="s">
        <v>86</v>
      </c>
      <c r="I2262" s="83"/>
    </row>
    <row r="2263" spans="1:9" s="76" customFormat="1" ht="12" hidden="1" customHeight="1">
      <c r="A2263" s="8" t="str">
        <f>INDEX(master1!$A$10:$A$24,MATCH('KSB1 - Postings'!E2263,master1!$C$10:$C$24,0))</f>
        <v>QUALITY</v>
      </c>
      <c r="B2263" s="9" t="str">
        <f>VLOOKUP(E2263,master1!$C$9:$E$24,3,0)</f>
        <v>Jennifer A</v>
      </c>
      <c r="C2263" s="8" t="str">
        <f>VLOOKUP(F2263,master2!$B$1:$C$24,2,0)</f>
        <v>SPARE PARTS</v>
      </c>
      <c r="D2263" s="83">
        <v>3</v>
      </c>
      <c r="E2263" s="74" t="s">
        <v>73</v>
      </c>
      <c r="F2263" s="85" t="s">
        <v>137</v>
      </c>
      <c r="G2263" s="106">
        <v>825.39</v>
      </c>
      <c r="H2263" s="84" t="s">
        <v>86</v>
      </c>
      <c r="I2263" s="83"/>
    </row>
    <row r="2264" spans="1:9" s="76" customFormat="1" ht="12" hidden="1" customHeight="1">
      <c r="A2264" s="8" t="str">
        <f>INDEX(master1!$A$10:$A$24,MATCH('KSB1 - Postings'!E2264,master1!$C$10:$C$24,0))</f>
        <v>LOGISTICS</v>
      </c>
      <c r="B2264" s="9" t="str">
        <f>VLOOKUP(E2264,master1!$C$9:$E$24,3,0)</f>
        <v>María L</v>
      </c>
      <c r="C2264" s="8" t="str">
        <f>VLOOKUP(F2264,master2!$B$1:$C$24,2,0)</f>
        <v>FREIGHT</v>
      </c>
      <c r="D2264" s="83">
        <v>3</v>
      </c>
      <c r="E2264" s="74" t="s">
        <v>68</v>
      </c>
      <c r="F2264" s="85" t="s">
        <v>133</v>
      </c>
      <c r="G2264" s="106">
        <v>4895.8549999999996</v>
      </c>
      <c r="H2264" s="84" t="s">
        <v>86</v>
      </c>
      <c r="I2264" s="83"/>
    </row>
    <row r="2265" spans="1:9" s="76" customFormat="1" ht="12" hidden="1" customHeight="1">
      <c r="A2265" s="8" t="str">
        <f>INDEX(master1!$A$10:$A$24,MATCH('KSB1 - Postings'!E2265,master1!$C$10:$C$24,0))</f>
        <v>LOGISTICS</v>
      </c>
      <c r="B2265" s="9" t="str">
        <f>VLOOKUP(E2265,master1!$C$9:$E$24,3,0)</f>
        <v>María L</v>
      </c>
      <c r="C2265" s="8" t="str">
        <f>VLOOKUP(F2265,master2!$B$1:$C$24,2,0)</f>
        <v>FREIGHT</v>
      </c>
      <c r="D2265" s="83">
        <v>3</v>
      </c>
      <c r="E2265" s="74" t="s">
        <v>69</v>
      </c>
      <c r="F2265" s="85" t="s">
        <v>132</v>
      </c>
      <c r="G2265" s="106">
        <v>2207.52</v>
      </c>
      <c r="H2265" s="84" t="s">
        <v>86</v>
      </c>
      <c r="I2265" s="83"/>
    </row>
    <row r="2266" spans="1:9" s="76" customFormat="1" ht="12" hidden="1" customHeight="1">
      <c r="A2266" s="8" t="str">
        <f>INDEX(master1!$A$10:$A$24,MATCH('KSB1 - Postings'!E2266,master1!$C$10:$C$24,0))</f>
        <v>MAINTE</v>
      </c>
      <c r="B2266" s="9" t="str">
        <f>VLOOKUP(E2266,master1!$C$9:$E$24,3,0)</f>
        <v>Joaquin P</v>
      </c>
      <c r="C2266" s="8" t="str">
        <f>VLOOKUP(F2266,master2!$B$1:$C$24,2,0)</f>
        <v>RENT EXPENSES</v>
      </c>
      <c r="D2266" s="83">
        <v>3</v>
      </c>
      <c r="E2266" s="74" t="s">
        <v>57</v>
      </c>
      <c r="F2266" s="85" t="s">
        <v>142</v>
      </c>
      <c r="G2266" s="106">
        <v>2425</v>
      </c>
      <c r="H2266" s="84" t="s">
        <v>86</v>
      </c>
      <c r="I2266" s="83"/>
    </row>
    <row r="2267" spans="1:9" s="76" customFormat="1" ht="12" hidden="1" customHeight="1">
      <c r="A2267" s="8" t="str">
        <f>INDEX(master1!$A$10:$A$24,MATCH('KSB1 - Postings'!E2267,master1!$C$10:$C$24,0))</f>
        <v>MAINTE</v>
      </c>
      <c r="B2267" s="9" t="str">
        <f>VLOOKUP(E2267,master1!$C$9:$E$24,3,0)</f>
        <v>Joaquin P</v>
      </c>
      <c r="C2267" s="8" t="str">
        <f>VLOOKUP(F2267,master2!$B$1:$C$24,2,0)</f>
        <v>REP &amp; MAINTENANCE SERVICES</v>
      </c>
      <c r="D2267" s="83">
        <v>3</v>
      </c>
      <c r="E2267" s="74" t="s">
        <v>57</v>
      </c>
      <c r="F2267" s="85" t="s">
        <v>143</v>
      </c>
      <c r="G2267" s="106">
        <v>1115</v>
      </c>
      <c r="H2267" s="84" t="s">
        <v>86</v>
      </c>
      <c r="I2267" s="83"/>
    </row>
    <row r="2268" spans="1:9" s="76" customFormat="1" ht="12" hidden="1" customHeight="1">
      <c r="A2268" s="8" t="str">
        <f>INDEX(master1!$A$10:$A$24,MATCH('KSB1 - Postings'!E2268,master1!$C$10:$C$24,0))</f>
        <v>MAINTE</v>
      </c>
      <c r="B2268" s="9" t="str">
        <f>VLOOKUP(E2268,master1!$C$9:$E$24,3,0)</f>
        <v>Joaquin P</v>
      </c>
      <c r="C2268" s="8" t="str">
        <f>VLOOKUP(F2268,master2!$B$1:$C$24,2,0)</f>
        <v>REP &amp; MAINTENANCE SERVICES</v>
      </c>
      <c r="D2268" s="83">
        <v>3</v>
      </c>
      <c r="E2268" s="74" t="s">
        <v>57</v>
      </c>
      <c r="F2268" s="85" t="s">
        <v>143</v>
      </c>
      <c r="G2268" s="106">
        <v>657</v>
      </c>
      <c r="H2268" s="84" t="s">
        <v>86</v>
      </c>
      <c r="I2268" s="83"/>
    </row>
    <row r="2269" spans="1:9" s="76" customFormat="1" ht="12" hidden="1" customHeight="1">
      <c r="A2269" s="8" t="str">
        <f>INDEX(master1!$A$10:$A$24,MATCH('KSB1 - Postings'!E2269,master1!$C$10:$C$24,0))</f>
        <v>MAINTE</v>
      </c>
      <c r="B2269" s="9" t="str">
        <f>VLOOKUP(E2269,master1!$C$9:$E$24,3,0)</f>
        <v>Joaquin P</v>
      </c>
      <c r="C2269" s="8" t="str">
        <f>VLOOKUP(F2269,master2!$B$1:$C$24,2,0)</f>
        <v>RENT EXPENSES</v>
      </c>
      <c r="D2269" s="83">
        <v>3</v>
      </c>
      <c r="E2269" s="74" t="s">
        <v>57</v>
      </c>
      <c r="F2269" s="85" t="s">
        <v>142</v>
      </c>
      <c r="G2269" s="106">
        <v>1678.25</v>
      </c>
      <c r="H2269" s="84" t="s">
        <v>86</v>
      </c>
      <c r="I2269" s="83"/>
    </row>
    <row r="2270" spans="1:9" s="76" customFormat="1" ht="12" hidden="1" customHeight="1">
      <c r="A2270" s="8" t="str">
        <f>INDEX(master1!$A$10:$A$24,MATCH('KSB1 - Postings'!E2270,master1!$C$10:$C$24,0))</f>
        <v>MAINTE</v>
      </c>
      <c r="B2270" s="9" t="str">
        <f>VLOOKUP(E2270,master1!$C$9:$E$24,3,0)</f>
        <v>Joaquin P</v>
      </c>
      <c r="C2270" s="8" t="str">
        <f>VLOOKUP(F2270,master2!$B$1:$C$24,2,0)</f>
        <v>RENT EXPENSES</v>
      </c>
      <c r="D2270" s="83">
        <v>3</v>
      </c>
      <c r="E2270" s="74" t="s">
        <v>57</v>
      </c>
      <c r="F2270" s="85" t="s">
        <v>142</v>
      </c>
      <c r="G2270" s="106">
        <v>664.75</v>
      </c>
      <c r="H2270" s="84" t="s">
        <v>86</v>
      </c>
      <c r="I2270" s="83"/>
    </row>
    <row r="2271" spans="1:9" s="76" customFormat="1" ht="12" hidden="1" customHeight="1">
      <c r="A2271" s="8" t="str">
        <f>INDEX(master1!$A$10:$A$24,MATCH('KSB1 - Postings'!E2271,master1!$C$10:$C$24,0))</f>
        <v>MAINTE</v>
      </c>
      <c r="B2271" s="9" t="str">
        <f>VLOOKUP(E2271,master1!$C$9:$E$24,3,0)</f>
        <v>Joaquin P</v>
      </c>
      <c r="C2271" s="8" t="str">
        <f>VLOOKUP(F2271,master2!$B$1:$C$24,2,0)</f>
        <v>RENT EXPENSES</v>
      </c>
      <c r="D2271" s="83">
        <v>3</v>
      </c>
      <c r="E2271" s="74" t="s">
        <v>57</v>
      </c>
      <c r="F2271" s="85" t="s">
        <v>142</v>
      </c>
      <c r="G2271" s="106">
        <v>249.75</v>
      </c>
      <c r="H2271" s="84" t="s">
        <v>86</v>
      </c>
      <c r="I2271" s="83"/>
    </row>
    <row r="2272" spans="1:9" s="76" customFormat="1" ht="12" hidden="1" customHeight="1">
      <c r="A2272" s="8" t="str">
        <f>INDEX(master1!$A$10:$A$24,MATCH('KSB1 - Postings'!E2272,master1!$C$10:$C$24,0))</f>
        <v>MAINTE</v>
      </c>
      <c r="B2272" s="9" t="str">
        <f>VLOOKUP(E2272,master1!$C$9:$E$24,3,0)</f>
        <v>Joaquin P</v>
      </c>
      <c r="C2272" s="8" t="str">
        <f>VLOOKUP(F2272,master2!$B$1:$C$24,2,0)</f>
        <v>SPARE PARTS</v>
      </c>
      <c r="D2272" s="83">
        <v>3</v>
      </c>
      <c r="E2272" s="74" t="s">
        <v>54</v>
      </c>
      <c r="F2272" s="85" t="s">
        <v>136</v>
      </c>
      <c r="G2272" s="106">
        <v>13.68</v>
      </c>
      <c r="H2272" s="84" t="s">
        <v>86</v>
      </c>
      <c r="I2272" s="83"/>
    </row>
    <row r="2273" spans="1:9" s="76" customFormat="1" ht="12" hidden="1" customHeight="1">
      <c r="A2273" s="8" t="str">
        <f>INDEX(master1!$A$10:$A$24,MATCH('KSB1 - Postings'!E2273,master1!$C$10:$C$24,0))</f>
        <v>MAINTE</v>
      </c>
      <c r="B2273" s="9" t="str">
        <f>VLOOKUP(E2273,master1!$C$9:$E$24,3,0)</f>
        <v>Joaquin P</v>
      </c>
      <c r="C2273" s="8" t="str">
        <f>VLOOKUP(F2273,master2!$B$1:$C$24,2,0)</f>
        <v>SPARE PARTS</v>
      </c>
      <c r="D2273" s="83">
        <v>3</v>
      </c>
      <c r="E2273" s="74" t="s">
        <v>54</v>
      </c>
      <c r="F2273" s="85" t="s">
        <v>136</v>
      </c>
      <c r="G2273" s="106">
        <v>217.68</v>
      </c>
      <c r="H2273" s="84" t="s">
        <v>86</v>
      </c>
      <c r="I2273" s="83"/>
    </row>
    <row r="2274" spans="1:9" s="76" customFormat="1" ht="12" hidden="1" customHeight="1">
      <c r="A2274" s="8" t="str">
        <f>INDEX(master1!$A$10:$A$24,MATCH('KSB1 - Postings'!E2274,master1!$C$10:$C$24,0))</f>
        <v>MAINTE</v>
      </c>
      <c r="B2274" s="9" t="str">
        <f>VLOOKUP(E2274,master1!$C$9:$E$24,3,0)</f>
        <v>Joaquin P</v>
      </c>
      <c r="C2274" s="8" t="str">
        <f>VLOOKUP(F2274,master2!$B$1:$C$24,2,0)</f>
        <v>SPARE PARTS</v>
      </c>
      <c r="D2274" s="83">
        <v>3</v>
      </c>
      <c r="E2274" s="74" t="s">
        <v>54</v>
      </c>
      <c r="F2274" s="85" t="s">
        <v>136</v>
      </c>
      <c r="G2274" s="106">
        <v>24.914999999999999</v>
      </c>
      <c r="H2274" s="84" t="s">
        <v>86</v>
      </c>
      <c r="I2274" s="83"/>
    </row>
    <row r="2275" spans="1:9" s="76" customFormat="1" ht="12" hidden="1" customHeight="1">
      <c r="A2275" s="8" t="str">
        <f>INDEX(master1!$A$10:$A$24,MATCH('KSB1 - Postings'!E2275,master1!$C$10:$C$24,0))</f>
        <v>MAINTE</v>
      </c>
      <c r="B2275" s="9" t="str">
        <f>VLOOKUP(E2275,master1!$C$9:$E$24,3,0)</f>
        <v>Joaquin P</v>
      </c>
      <c r="C2275" s="8" t="str">
        <f>VLOOKUP(F2275,master2!$B$1:$C$24,2,0)</f>
        <v>REP &amp; MAINTENANCE SERVICES</v>
      </c>
      <c r="D2275" s="83">
        <v>3</v>
      </c>
      <c r="E2275" s="74" t="s">
        <v>54</v>
      </c>
      <c r="F2275" s="85" t="s">
        <v>143</v>
      </c>
      <c r="G2275" s="106">
        <v>100</v>
      </c>
      <c r="H2275" s="84" t="s">
        <v>86</v>
      </c>
      <c r="I2275" s="83"/>
    </row>
    <row r="2276" spans="1:9" s="76" customFormat="1" ht="12" hidden="1" customHeight="1">
      <c r="A2276" s="8" t="str">
        <f>INDEX(master1!$A$10:$A$24,MATCH('KSB1 - Postings'!E2276,master1!$C$10:$C$24,0))</f>
        <v>MAINTE</v>
      </c>
      <c r="B2276" s="9" t="str">
        <f>VLOOKUP(E2276,master1!$C$9:$E$24,3,0)</f>
        <v>Joaquin P</v>
      </c>
      <c r="C2276" s="8" t="str">
        <f>VLOOKUP(F2276,master2!$B$1:$C$24,2,0)</f>
        <v>REP &amp; MAINTENANCE SERVICES</v>
      </c>
      <c r="D2276" s="83">
        <v>3</v>
      </c>
      <c r="E2276" s="74" t="s">
        <v>54</v>
      </c>
      <c r="F2276" s="85" t="s">
        <v>143</v>
      </c>
      <c r="G2276" s="106">
        <v>25</v>
      </c>
      <c r="H2276" s="84" t="s">
        <v>86</v>
      </c>
      <c r="I2276" s="83"/>
    </row>
    <row r="2277" spans="1:9" s="76" customFormat="1" ht="12" hidden="1" customHeight="1">
      <c r="A2277" s="8" t="str">
        <f>INDEX(master1!$A$10:$A$24,MATCH('KSB1 - Postings'!E2277,master1!$C$10:$C$24,0))</f>
        <v>MAINTE</v>
      </c>
      <c r="B2277" s="9" t="str">
        <f>VLOOKUP(E2277,master1!$C$9:$E$24,3,0)</f>
        <v>Joaquin P</v>
      </c>
      <c r="C2277" s="8" t="str">
        <f>VLOOKUP(F2277,master2!$B$1:$C$24,2,0)</f>
        <v>SPARE PARTS</v>
      </c>
      <c r="D2277" s="83">
        <v>3</v>
      </c>
      <c r="E2277" s="74" t="s">
        <v>54</v>
      </c>
      <c r="F2277" s="85" t="s">
        <v>136</v>
      </c>
      <c r="G2277" s="106">
        <v>166.51499999999999</v>
      </c>
      <c r="H2277" s="84" t="s">
        <v>86</v>
      </c>
      <c r="I2277" s="83"/>
    </row>
    <row r="2278" spans="1:9" s="76" customFormat="1" ht="12" hidden="1" customHeight="1">
      <c r="A2278" s="8" t="str">
        <f>INDEX(master1!$A$10:$A$24,MATCH('KSB1 - Postings'!E2278,master1!$C$10:$C$24,0))</f>
        <v>MAINTE</v>
      </c>
      <c r="B2278" s="9" t="str">
        <f>VLOOKUP(E2278,master1!$C$9:$E$24,3,0)</f>
        <v>Joaquin P</v>
      </c>
      <c r="C2278" s="8" t="str">
        <f>VLOOKUP(F2278,master2!$B$1:$C$24,2,0)</f>
        <v>SPARE PARTS</v>
      </c>
      <c r="D2278" s="83">
        <v>3</v>
      </c>
      <c r="E2278" s="74" t="s">
        <v>54</v>
      </c>
      <c r="F2278" s="85" t="s">
        <v>136</v>
      </c>
      <c r="G2278" s="106">
        <v>10.7</v>
      </c>
      <c r="H2278" s="84" t="s">
        <v>86</v>
      </c>
      <c r="I2278" s="83"/>
    </row>
    <row r="2279" spans="1:9" s="76" customFormat="1" ht="12" hidden="1" customHeight="1">
      <c r="A2279" s="8" t="str">
        <f>INDEX(master1!$A$10:$A$24,MATCH('KSB1 - Postings'!E2279,master1!$C$10:$C$24,0))</f>
        <v>MAINTE</v>
      </c>
      <c r="B2279" s="9" t="str">
        <f>VLOOKUP(E2279,master1!$C$9:$E$24,3,0)</f>
        <v>Joaquin P</v>
      </c>
      <c r="C2279" s="8" t="str">
        <f>VLOOKUP(F2279,master2!$B$1:$C$24,2,0)</f>
        <v>SPARE PARTS</v>
      </c>
      <c r="D2279" s="83">
        <v>3</v>
      </c>
      <c r="E2279" s="74" t="s">
        <v>56</v>
      </c>
      <c r="F2279" s="85" t="s">
        <v>136</v>
      </c>
      <c r="G2279" s="106">
        <v>1543.52</v>
      </c>
      <c r="H2279" s="84" t="s">
        <v>86</v>
      </c>
      <c r="I2279" s="83"/>
    </row>
    <row r="2280" spans="1:9" s="76" customFormat="1" ht="12" hidden="1" customHeight="1">
      <c r="A2280" s="8" t="str">
        <f>INDEX(master1!$A$10:$A$24,MATCH('KSB1 - Postings'!E2280,master1!$C$10:$C$24,0))</f>
        <v>MAINTE</v>
      </c>
      <c r="B2280" s="9" t="str">
        <f>VLOOKUP(E2280,master1!$C$9:$E$24,3,0)</f>
        <v>Joaquin P</v>
      </c>
      <c r="C2280" s="8" t="str">
        <f>VLOOKUP(F2280,master2!$B$1:$C$24,2,0)</f>
        <v>SPARE PARTS</v>
      </c>
      <c r="D2280" s="83">
        <v>3</v>
      </c>
      <c r="E2280" s="74" t="s">
        <v>56</v>
      </c>
      <c r="F2280" s="85" t="s">
        <v>136</v>
      </c>
      <c r="G2280" s="106">
        <v>2875</v>
      </c>
      <c r="H2280" s="84" t="s">
        <v>86</v>
      </c>
      <c r="I2280" s="83"/>
    </row>
    <row r="2281" spans="1:9" s="76" customFormat="1" ht="12" hidden="1" customHeight="1">
      <c r="A2281" s="8" t="str">
        <f>INDEX(master1!$A$10:$A$24,MATCH('KSB1 - Postings'!E2281,master1!$C$10:$C$24,0))</f>
        <v>MAINTE</v>
      </c>
      <c r="B2281" s="9" t="str">
        <f>VLOOKUP(E2281,master1!$C$9:$E$24,3,0)</f>
        <v>Joaquin P</v>
      </c>
      <c r="C2281" s="8" t="str">
        <f>VLOOKUP(F2281,master2!$B$1:$C$24,2,0)</f>
        <v>SPARE PARTS</v>
      </c>
      <c r="D2281" s="83">
        <v>3</v>
      </c>
      <c r="E2281" s="74" t="s">
        <v>56</v>
      </c>
      <c r="F2281" s="85" t="s">
        <v>136</v>
      </c>
      <c r="G2281" s="106">
        <v>8380.2000000000007</v>
      </c>
      <c r="H2281" s="84" t="s">
        <v>86</v>
      </c>
      <c r="I2281" s="83"/>
    </row>
    <row r="2282" spans="1:9" s="76" customFormat="1" ht="12" hidden="1" customHeight="1">
      <c r="A2282" s="8" t="str">
        <f>INDEX(master1!$A$10:$A$24,MATCH('KSB1 - Postings'!E2282,master1!$C$10:$C$24,0))</f>
        <v>MAINTE</v>
      </c>
      <c r="B2282" s="9" t="str">
        <f>VLOOKUP(E2282,master1!$C$9:$E$24,3,0)</f>
        <v>Joaquin P</v>
      </c>
      <c r="C2282" s="8" t="str">
        <f>VLOOKUP(F2282,master2!$B$1:$C$24,2,0)</f>
        <v>SPARE PARTS</v>
      </c>
      <c r="D2282" s="83">
        <v>3</v>
      </c>
      <c r="E2282" s="74" t="s">
        <v>56</v>
      </c>
      <c r="F2282" s="85" t="s">
        <v>136</v>
      </c>
      <c r="G2282" s="106">
        <v>231.875</v>
      </c>
      <c r="H2282" s="84" t="s">
        <v>86</v>
      </c>
      <c r="I2282" s="83"/>
    </row>
    <row r="2283" spans="1:9" s="76" customFormat="1" ht="12" hidden="1" customHeight="1">
      <c r="A2283" s="8" t="str">
        <f>INDEX(master1!$A$10:$A$24,MATCH('KSB1 - Postings'!E2283,master1!$C$10:$C$24,0))</f>
        <v>MAINTE</v>
      </c>
      <c r="B2283" s="9" t="str">
        <f>VLOOKUP(E2283,master1!$C$9:$E$24,3,0)</f>
        <v>Joaquin P</v>
      </c>
      <c r="C2283" s="8" t="str">
        <f>VLOOKUP(F2283,master2!$B$1:$C$24,2,0)</f>
        <v>SPARE PARTS</v>
      </c>
      <c r="D2283" s="83">
        <v>3</v>
      </c>
      <c r="E2283" s="74" t="s">
        <v>56</v>
      </c>
      <c r="F2283" s="85" t="s">
        <v>136</v>
      </c>
      <c r="G2283" s="106">
        <v>48.865000000000002</v>
      </c>
      <c r="H2283" s="84" t="s">
        <v>86</v>
      </c>
      <c r="I2283" s="83"/>
    </row>
    <row r="2284" spans="1:9" s="76" customFormat="1" ht="12" hidden="1" customHeight="1">
      <c r="A2284" s="8" t="str">
        <f>INDEX(master1!$A$10:$A$24,MATCH('KSB1 - Postings'!E2284,master1!$C$10:$C$24,0))</f>
        <v>MAINTE</v>
      </c>
      <c r="B2284" s="9" t="str">
        <f>VLOOKUP(E2284,master1!$C$9:$E$24,3,0)</f>
        <v>Joaquin P</v>
      </c>
      <c r="C2284" s="8" t="str">
        <f>VLOOKUP(F2284,master2!$B$1:$C$24,2,0)</f>
        <v>SPARE PARTS</v>
      </c>
      <c r="D2284" s="83">
        <v>3</v>
      </c>
      <c r="E2284" s="74" t="s">
        <v>56</v>
      </c>
      <c r="F2284" s="85" t="s">
        <v>136</v>
      </c>
      <c r="G2284" s="106">
        <v>2304.2649999999999</v>
      </c>
      <c r="H2284" s="84" t="s">
        <v>86</v>
      </c>
      <c r="I2284" s="83"/>
    </row>
    <row r="2285" spans="1:9" s="76" customFormat="1" ht="12" hidden="1" customHeight="1">
      <c r="A2285" s="8" t="str">
        <f>INDEX(master1!$A$10:$A$24,MATCH('KSB1 - Postings'!E2285,master1!$C$10:$C$24,0))</f>
        <v>PRODUCTION</v>
      </c>
      <c r="B2285" s="9" t="str">
        <f>VLOOKUP(E2285,master1!$C$9:$E$24,3,0)</f>
        <v>Morgan F</v>
      </c>
      <c r="C2285" s="8" t="str">
        <f>VLOOKUP(F2285,master2!$B$1:$C$24,2,0)</f>
        <v>SPARE PARTS</v>
      </c>
      <c r="D2285" s="83">
        <v>3</v>
      </c>
      <c r="E2285" s="74" t="s">
        <v>51</v>
      </c>
      <c r="F2285" s="85" t="s">
        <v>137</v>
      </c>
      <c r="G2285" s="106">
        <v>350.6</v>
      </c>
      <c r="H2285" s="84" t="s">
        <v>86</v>
      </c>
      <c r="I2285" s="83"/>
    </row>
    <row r="2286" spans="1:9" s="76" customFormat="1" ht="12" hidden="1" customHeight="1">
      <c r="A2286" s="8" t="str">
        <f>INDEX(master1!$A$10:$A$24,MATCH('KSB1 - Postings'!E2286,master1!$C$10:$C$24,0))</f>
        <v>PRODUCTION</v>
      </c>
      <c r="B2286" s="9" t="str">
        <f>VLOOKUP(E2286,master1!$C$9:$E$24,3,0)</f>
        <v>Morgan F</v>
      </c>
      <c r="C2286" s="8" t="str">
        <f>VLOOKUP(F2286,master2!$B$1:$C$24,2,0)</f>
        <v>SPARE PARTS</v>
      </c>
      <c r="D2286" s="83">
        <v>3</v>
      </c>
      <c r="E2286" s="74" t="s">
        <v>51</v>
      </c>
      <c r="F2286" s="85" t="s">
        <v>137</v>
      </c>
      <c r="G2286" s="106">
        <v>301.75</v>
      </c>
      <c r="H2286" s="84" t="s">
        <v>86</v>
      </c>
      <c r="I2286" s="83"/>
    </row>
    <row r="2287" spans="1:9" s="76" customFormat="1" ht="12" hidden="1" customHeight="1">
      <c r="A2287" s="8" t="str">
        <f>INDEX(master1!$A$10:$A$24,MATCH('KSB1 - Postings'!E2287,master1!$C$10:$C$24,0))</f>
        <v>PRODUCTION</v>
      </c>
      <c r="B2287" s="9" t="str">
        <f>VLOOKUP(E2287,master1!$C$9:$E$24,3,0)</f>
        <v>Morgan F</v>
      </c>
      <c r="C2287" s="8" t="str">
        <f>VLOOKUP(F2287,master2!$B$1:$C$24,2,0)</f>
        <v>SPARE PARTS</v>
      </c>
      <c r="D2287" s="83">
        <v>3</v>
      </c>
      <c r="E2287" s="74" t="s">
        <v>51</v>
      </c>
      <c r="F2287" s="85" t="s">
        <v>137</v>
      </c>
      <c r="G2287" s="106">
        <v>104.5</v>
      </c>
      <c r="H2287" s="84" t="s">
        <v>86</v>
      </c>
      <c r="I2287" s="83"/>
    </row>
    <row r="2288" spans="1:9" s="76" customFormat="1" ht="12" hidden="1" customHeight="1">
      <c r="A2288" s="8" t="str">
        <f>INDEX(master1!$A$10:$A$24,MATCH('KSB1 - Postings'!E2288,master1!$C$10:$C$24,0))</f>
        <v>MAINTE</v>
      </c>
      <c r="B2288" s="9" t="str">
        <f>VLOOKUP(E2288,master1!$C$9:$E$24,3,0)</f>
        <v>Joaquin P</v>
      </c>
      <c r="C2288" s="8" t="str">
        <f>VLOOKUP(F2288,master2!$B$1:$C$24,2,0)</f>
        <v>UTILITIES</v>
      </c>
      <c r="D2288" s="83">
        <v>3</v>
      </c>
      <c r="E2288" s="74" t="s">
        <v>50</v>
      </c>
      <c r="F2288" s="85" t="s">
        <v>148</v>
      </c>
      <c r="G2288" s="106">
        <v>86102.365000000005</v>
      </c>
      <c r="H2288" s="84" t="s">
        <v>86</v>
      </c>
      <c r="I2288" s="83"/>
    </row>
    <row r="2289" spans="1:9" s="76" customFormat="1" ht="12" hidden="1" customHeight="1">
      <c r="A2289" s="8" t="str">
        <f>INDEX(master1!$A$10:$A$24,MATCH('KSB1 - Postings'!E2289,master1!$C$10:$C$24,0))</f>
        <v>MAINTE</v>
      </c>
      <c r="B2289" s="9" t="str">
        <f>VLOOKUP(E2289,master1!$C$9:$E$24,3,0)</f>
        <v>Joaquin P</v>
      </c>
      <c r="C2289" s="8" t="str">
        <f>VLOOKUP(F2289,master2!$B$1:$C$24,2,0)</f>
        <v>SPARE PARTS</v>
      </c>
      <c r="D2289" s="83">
        <v>3</v>
      </c>
      <c r="E2289" s="74" t="s">
        <v>54</v>
      </c>
      <c r="F2289" s="85" t="s">
        <v>136</v>
      </c>
      <c r="G2289" s="106">
        <v>392.08</v>
      </c>
      <c r="H2289" s="84" t="s">
        <v>86</v>
      </c>
      <c r="I2289" s="83"/>
    </row>
    <row r="2290" spans="1:9" s="76" customFormat="1" ht="12" hidden="1" customHeight="1">
      <c r="A2290" s="8" t="str">
        <f>INDEX(master1!$A$10:$A$24,MATCH('KSB1 - Postings'!E2290,master1!$C$10:$C$24,0))</f>
        <v>HR</v>
      </c>
      <c r="B2290" s="9" t="str">
        <f>VLOOKUP(E2290,master1!$C$9:$E$24,3,0)</f>
        <v>Paula E</v>
      </c>
      <c r="C2290" s="8" t="str">
        <f>VLOOKUP(F2290,master2!$B$1:$C$24,2,0)</f>
        <v>PROTECTION EQUIPMENT</v>
      </c>
      <c r="D2290" s="83">
        <v>3</v>
      </c>
      <c r="E2290" s="74" t="s">
        <v>74</v>
      </c>
      <c r="F2290" s="85" t="s">
        <v>135</v>
      </c>
      <c r="G2290" s="106">
        <v>281.25</v>
      </c>
      <c r="H2290" s="84" t="s">
        <v>86</v>
      </c>
      <c r="I2290" s="83"/>
    </row>
    <row r="2291" spans="1:9" s="76" customFormat="1" ht="12" hidden="1" customHeight="1">
      <c r="A2291" s="8" t="str">
        <f>INDEX(master1!$A$10:$A$24,MATCH('KSB1 - Postings'!E2291,master1!$C$10:$C$24,0))</f>
        <v>HR</v>
      </c>
      <c r="B2291" s="9" t="str">
        <f>VLOOKUP(E2291,master1!$C$9:$E$24,3,0)</f>
        <v>Paula E</v>
      </c>
      <c r="C2291" s="8" t="str">
        <f>VLOOKUP(F2291,master2!$B$1:$C$24,2,0)</f>
        <v>PROTECTION EQUIPMENT</v>
      </c>
      <c r="D2291" s="83">
        <v>3</v>
      </c>
      <c r="E2291" s="74" t="s">
        <v>74</v>
      </c>
      <c r="F2291" s="85" t="s">
        <v>135</v>
      </c>
      <c r="G2291" s="106">
        <v>175</v>
      </c>
      <c r="H2291" s="84" t="s">
        <v>86</v>
      </c>
      <c r="I2291" s="83"/>
    </row>
    <row r="2292" spans="1:9" s="76" customFormat="1" ht="12" hidden="1" customHeight="1">
      <c r="A2292" s="8" t="str">
        <f>INDEX(master1!$A$10:$A$24,MATCH('KSB1 - Postings'!E2292,master1!$C$10:$C$24,0))</f>
        <v>HR</v>
      </c>
      <c r="B2292" s="9" t="str">
        <f>VLOOKUP(E2292,master1!$C$9:$E$24,3,0)</f>
        <v>Paula E</v>
      </c>
      <c r="C2292" s="8" t="str">
        <f>VLOOKUP(F2292,master2!$B$1:$C$24,2,0)</f>
        <v>PROTECTION EQUIPMENT</v>
      </c>
      <c r="D2292" s="83">
        <v>3</v>
      </c>
      <c r="E2292" s="74" t="s">
        <v>74</v>
      </c>
      <c r="F2292" s="85" t="s">
        <v>135</v>
      </c>
      <c r="G2292" s="106">
        <v>142</v>
      </c>
      <c r="H2292" s="84" t="s">
        <v>86</v>
      </c>
      <c r="I2292" s="83"/>
    </row>
    <row r="2293" spans="1:9" s="76" customFormat="1" ht="12" hidden="1" customHeight="1">
      <c r="A2293" s="8" t="str">
        <f>INDEX(master1!$A$10:$A$24,MATCH('KSB1 - Postings'!E2293,master1!$C$10:$C$24,0))</f>
        <v>MAINTE</v>
      </c>
      <c r="B2293" s="9" t="str">
        <f>VLOOKUP(E2293,master1!$C$9:$E$24,3,0)</f>
        <v>Joaquin P</v>
      </c>
      <c r="C2293" s="8" t="str">
        <f>VLOOKUP(F2293,master2!$B$1:$C$24,2,0)</f>
        <v>SPARE PARTS</v>
      </c>
      <c r="D2293" s="83">
        <v>3</v>
      </c>
      <c r="E2293" s="74" t="s">
        <v>55</v>
      </c>
      <c r="F2293" s="85" t="s">
        <v>136</v>
      </c>
      <c r="G2293" s="106">
        <v>2906.01</v>
      </c>
      <c r="H2293" s="84" t="s">
        <v>86</v>
      </c>
      <c r="I2293" s="83"/>
    </row>
    <row r="2294" spans="1:9" s="76" customFormat="1" ht="12" hidden="1" customHeight="1">
      <c r="A2294" s="8" t="str">
        <f>INDEX(master1!$A$10:$A$24,MATCH('KSB1 - Postings'!E2294,master1!$C$10:$C$24,0))</f>
        <v>MAINTE</v>
      </c>
      <c r="B2294" s="9" t="str">
        <f>VLOOKUP(E2294,master1!$C$9:$E$24,3,0)</f>
        <v>Joaquin P</v>
      </c>
      <c r="C2294" s="8" t="str">
        <f>VLOOKUP(F2294,master2!$B$1:$C$24,2,0)</f>
        <v>SPARE PARTS</v>
      </c>
      <c r="D2294" s="83">
        <v>3</v>
      </c>
      <c r="E2294" s="74" t="s">
        <v>55</v>
      </c>
      <c r="F2294" s="85" t="s">
        <v>136</v>
      </c>
      <c r="G2294" s="106">
        <v>11238.934999999999</v>
      </c>
      <c r="H2294" s="84" t="s">
        <v>86</v>
      </c>
      <c r="I2294" s="83"/>
    </row>
    <row r="2295" spans="1:9" s="76" customFormat="1" ht="12" hidden="1" customHeight="1">
      <c r="A2295" s="8" t="str">
        <f>INDEX(master1!$A$10:$A$24,MATCH('KSB1 - Postings'!E2295,master1!$C$10:$C$24,0))</f>
        <v>MAINTE</v>
      </c>
      <c r="B2295" s="9" t="str">
        <f>VLOOKUP(E2295,master1!$C$9:$E$24,3,0)</f>
        <v>Joaquin P</v>
      </c>
      <c r="C2295" s="8" t="str">
        <f>VLOOKUP(F2295,master2!$B$1:$C$24,2,0)</f>
        <v>SPARE PARTS</v>
      </c>
      <c r="D2295" s="83">
        <v>3</v>
      </c>
      <c r="E2295" s="74" t="s">
        <v>55</v>
      </c>
      <c r="F2295" s="85" t="s">
        <v>136</v>
      </c>
      <c r="G2295" s="106">
        <v>7983.87</v>
      </c>
      <c r="H2295" s="84" t="s">
        <v>86</v>
      </c>
      <c r="I2295" s="83"/>
    </row>
    <row r="2296" spans="1:9" s="76" customFormat="1" ht="12" hidden="1" customHeight="1">
      <c r="A2296" s="8" t="str">
        <f>INDEX(master1!$A$10:$A$24,MATCH('KSB1 - Postings'!E2296,master1!$C$10:$C$24,0))</f>
        <v>MAINTE</v>
      </c>
      <c r="B2296" s="9" t="str">
        <f>VLOOKUP(E2296,master1!$C$9:$E$24,3,0)</f>
        <v>Joaquin P</v>
      </c>
      <c r="C2296" s="8" t="str">
        <f>VLOOKUP(F2296,master2!$B$1:$C$24,2,0)</f>
        <v>SPARE PARTS</v>
      </c>
      <c r="D2296" s="83">
        <v>3</v>
      </c>
      <c r="E2296" s="74" t="s">
        <v>55</v>
      </c>
      <c r="F2296" s="85" t="s">
        <v>136</v>
      </c>
      <c r="G2296" s="106">
        <v>65.834999999999994</v>
      </c>
      <c r="H2296" s="84" t="s">
        <v>86</v>
      </c>
      <c r="I2296" s="83"/>
    </row>
    <row r="2297" spans="1:9" s="76" customFormat="1" ht="12" hidden="1" customHeight="1">
      <c r="A2297" s="8" t="str">
        <f>INDEX(master1!$A$10:$A$24,MATCH('KSB1 - Postings'!E2297,master1!$C$10:$C$24,0))</f>
        <v>MAINTE</v>
      </c>
      <c r="B2297" s="9" t="str">
        <f>VLOOKUP(E2297,master1!$C$9:$E$24,3,0)</f>
        <v>Joaquin P</v>
      </c>
      <c r="C2297" s="8" t="str">
        <f>VLOOKUP(F2297,master2!$B$1:$C$24,2,0)</f>
        <v>SPARE PARTS</v>
      </c>
      <c r="D2297" s="83">
        <v>3</v>
      </c>
      <c r="E2297" s="74" t="s">
        <v>55</v>
      </c>
      <c r="F2297" s="85" t="s">
        <v>136</v>
      </c>
      <c r="G2297" s="106">
        <v>687.30499999999995</v>
      </c>
      <c r="H2297" s="84" t="s">
        <v>86</v>
      </c>
      <c r="I2297" s="83"/>
    </row>
    <row r="2298" spans="1:9" s="76" customFormat="1" ht="12" hidden="1" customHeight="1">
      <c r="A2298" s="8" t="str">
        <f>INDEX(master1!$A$10:$A$24,MATCH('KSB1 - Postings'!E2298,master1!$C$10:$C$24,0))</f>
        <v>MAINTE</v>
      </c>
      <c r="B2298" s="9" t="str">
        <f>VLOOKUP(E2298,master1!$C$9:$E$24,3,0)</f>
        <v>Joaquin P</v>
      </c>
      <c r="C2298" s="8" t="str">
        <f>VLOOKUP(F2298,master2!$B$1:$C$24,2,0)</f>
        <v>SPARE PARTS</v>
      </c>
      <c r="D2298" s="83">
        <v>3</v>
      </c>
      <c r="E2298" s="74" t="s">
        <v>55</v>
      </c>
      <c r="F2298" s="85" t="s">
        <v>136</v>
      </c>
      <c r="G2298" s="106">
        <v>101.25</v>
      </c>
      <c r="H2298" s="84" t="s">
        <v>86</v>
      </c>
      <c r="I2298" s="83"/>
    </row>
    <row r="2299" spans="1:9" s="76" customFormat="1" ht="12" hidden="1" customHeight="1">
      <c r="A2299" s="8" t="str">
        <f>INDEX(master1!$A$10:$A$24,MATCH('KSB1 - Postings'!E2299,master1!$C$10:$C$24,0))</f>
        <v>MAINTE</v>
      </c>
      <c r="B2299" s="9" t="str">
        <f>VLOOKUP(E2299,master1!$C$9:$E$24,3,0)</f>
        <v>Joaquin P</v>
      </c>
      <c r="C2299" s="8" t="str">
        <f>VLOOKUP(F2299,master2!$B$1:$C$24,2,0)</f>
        <v>SPARE PARTS</v>
      </c>
      <c r="D2299" s="83">
        <v>3</v>
      </c>
      <c r="E2299" s="74" t="s">
        <v>55</v>
      </c>
      <c r="F2299" s="85" t="s">
        <v>136</v>
      </c>
      <c r="G2299" s="106">
        <v>85.314999999999998</v>
      </c>
      <c r="H2299" s="84" t="s">
        <v>86</v>
      </c>
      <c r="I2299" s="83"/>
    </row>
    <row r="2300" spans="1:9" s="76" customFormat="1" ht="12" hidden="1" customHeight="1">
      <c r="A2300" s="8" t="str">
        <f>INDEX(master1!$A$10:$A$24,MATCH('KSB1 - Postings'!E2300,master1!$C$10:$C$24,0))</f>
        <v>MAINTE</v>
      </c>
      <c r="B2300" s="9" t="str">
        <f>VLOOKUP(E2300,master1!$C$9:$E$24,3,0)</f>
        <v>Joaquin P</v>
      </c>
      <c r="C2300" s="8" t="str">
        <f>VLOOKUP(F2300,master2!$B$1:$C$24,2,0)</f>
        <v>SPARE PARTS</v>
      </c>
      <c r="D2300" s="83">
        <v>3</v>
      </c>
      <c r="E2300" s="74" t="s">
        <v>55</v>
      </c>
      <c r="F2300" s="85" t="s">
        <v>136</v>
      </c>
      <c r="G2300" s="106">
        <v>9.6199999999999992</v>
      </c>
      <c r="H2300" s="84" t="s">
        <v>86</v>
      </c>
      <c r="I2300" s="83"/>
    </row>
    <row r="2301" spans="1:9" s="76" customFormat="1" ht="12" hidden="1" customHeight="1">
      <c r="A2301" s="8" t="str">
        <f>INDEX(master1!$A$10:$A$24,MATCH('KSB1 - Postings'!E2301,master1!$C$10:$C$24,0))</f>
        <v>MAINTE</v>
      </c>
      <c r="B2301" s="9" t="str">
        <f>VLOOKUP(E2301,master1!$C$9:$E$24,3,0)</f>
        <v>Joaquin P</v>
      </c>
      <c r="C2301" s="8" t="str">
        <f>VLOOKUP(F2301,master2!$B$1:$C$24,2,0)</f>
        <v>SPARE PARTS</v>
      </c>
      <c r="D2301" s="83">
        <v>3</v>
      </c>
      <c r="E2301" s="74" t="s">
        <v>55</v>
      </c>
      <c r="F2301" s="85" t="s">
        <v>136</v>
      </c>
      <c r="G2301" s="106">
        <v>44.534999999999997</v>
      </c>
      <c r="H2301" s="84" t="s">
        <v>86</v>
      </c>
      <c r="I2301" s="83"/>
    </row>
    <row r="2302" spans="1:9" s="76" customFormat="1" ht="12" hidden="1" customHeight="1">
      <c r="A2302" s="8" t="str">
        <f>INDEX(master1!$A$10:$A$24,MATCH('KSB1 - Postings'!E2302,master1!$C$10:$C$24,0))</f>
        <v>MAINTE</v>
      </c>
      <c r="B2302" s="9" t="str">
        <f>VLOOKUP(E2302,master1!$C$9:$E$24,3,0)</f>
        <v>Joaquin P</v>
      </c>
      <c r="C2302" s="8" t="str">
        <f>VLOOKUP(F2302,master2!$B$1:$C$24,2,0)</f>
        <v>SPARE PARTS</v>
      </c>
      <c r="D2302" s="83">
        <v>3</v>
      </c>
      <c r="E2302" s="74" t="s">
        <v>55</v>
      </c>
      <c r="F2302" s="85" t="s">
        <v>136</v>
      </c>
      <c r="G2302" s="106">
        <v>90.9</v>
      </c>
      <c r="H2302" s="84" t="s">
        <v>86</v>
      </c>
      <c r="I2302" s="83"/>
    </row>
    <row r="2303" spans="1:9" s="76" customFormat="1" ht="12" hidden="1" customHeight="1">
      <c r="A2303" s="8" t="str">
        <f>INDEX(master1!$A$10:$A$24,MATCH('KSB1 - Postings'!E2303,master1!$C$10:$C$24,0))</f>
        <v>MAINTE</v>
      </c>
      <c r="B2303" s="9" t="str">
        <f>VLOOKUP(E2303,master1!$C$9:$E$24,3,0)</f>
        <v>Joaquin P</v>
      </c>
      <c r="C2303" s="8" t="str">
        <f>VLOOKUP(F2303,master2!$B$1:$C$24,2,0)</f>
        <v>SPARE PARTS</v>
      </c>
      <c r="D2303" s="83">
        <v>3</v>
      </c>
      <c r="E2303" s="74" t="s">
        <v>55</v>
      </c>
      <c r="F2303" s="85" t="s">
        <v>136</v>
      </c>
      <c r="G2303" s="106">
        <v>265.49</v>
      </c>
      <c r="H2303" s="84" t="s">
        <v>86</v>
      </c>
      <c r="I2303" s="83"/>
    </row>
    <row r="2304" spans="1:9" s="76" customFormat="1" ht="12" hidden="1" customHeight="1">
      <c r="A2304" s="8" t="str">
        <f>INDEX(master1!$A$10:$A$24,MATCH('KSB1 - Postings'!E2304,master1!$C$10:$C$24,0))</f>
        <v>HR</v>
      </c>
      <c r="B2304" s="9" t="str">
        <f>VLOOKUP(E2304,master1!$C$9:$E$24,3,0)</f>
        <v>Paula E</v>
      </c>
      <c r="C2304" s="8" t="str">
        <f>VLOOKUP(F2304,master2!$B$1:$C$24,2,0)</f>
        <v>PROTECTION EQUIPMENT</v>
      </c>
      <c r="D2304" s="83">
        <v>3</v>
      </c>
      <c r="E2304" s="74" t="s">
        <v>74</v>
      </c>
      <c r="F2304" s="85" t="s">
        <v>135</v>
      </c>
      <c r="G2304" s="106">
        <v>649.4</v>
      </c>
      <c r="H2304" s="84" t="s">
        <v>86</v>
      </c>
      <c r="I2304" s="83"/>
    </row>
    <row r="2305" spans="1:9" s="76" customFormat="1" ht="12" hidden="1" customHeight="1">
      <c r="A2305" s="8" t="str">
        <f>INDEX(master1!$A$10:$A$24,MATCH('KSB1 - Postings'!E2305,master1!$C$10:$C$24,0))</f>
        <v>HR</v>
      </c>
      <c r="B2305" s="9" t="str">
        <f>VLOOKUP(E2305,master1!$C$9:$E$24,3,0)</f>
        <v>Paula E</v>
      </c>
      <c r="C2305" s="8" t="str">
        <f>VLOOKUP(F2305,master2!$B$1:$C$24,2,0)</f>
        <v>PROTECTION EQUIPMENT</v>
      </c>
      <c r="D2305" s="83">
        <v>3</v>
      </c>
      <c r="E2305" s="74" t="s">
        <v>74</v>
      </c>
      <c r="F2305" s="85" t="s">
        <v>135</v>
      </c>
      <c r="G2305" s="106">
        <v>916.8</v>
      </c>
      <c r="H2305" s="84" t="s">
        <v>86</v>
      </c>
      <c r="I2305" s="83"/>
    </row>
    <row r="2306" spans="1:9" s="76" customFormat="1" ht="12" hidden="1" customHeight="1">
      <c r="A2306" s="8" t="str">
        <f>INDEX(master1!$A$10:$A$24,MATCH('KSB1 - Postings'!E2306,master1!$C$10:$C$24,0))</f>
        <v>QUALITY</v>
      </c>
      <c r="B2306" s="9" t="str">
        <f>VLOOKUP(E2306,master1!$C$9:$E$24,3,0)</f>
        <v>Jennifer A</v>
      </c>
      <c r="C2306" s="8" t="str">
        <f>VLOOKUP(F2306,master2!$B$1:$C$24,2,0)</f>
        <v>SPARE PARTS</v>
      </c>
      <c r="D2306" s="83">
        <v>3</v>
      </c>
      <c r="E2306" s="74" t="s">
        <v>73</v>
      </c>
      <c r="F2306" s="85" t="s">
        <v>137</v>
      </c>
      <c r="G2306" s="106">
        <v>837.95</v>
      </c>
      <c r="H2306" s="84" t="s">
        <v>86</v>
      </c>
      <c r="I2306" s="83"/>
    </row>
    <row r="2307" spans="1:9" s="76" customFormat="1" ht="12" hidden="1" customHeight="1">
      <c r="A2307" s="8" t="str">
        <f>INDEX(master1!$A$10:$A$24,MATCH('KSB1 - Postings'!E2307,master1!$C$10:$C$24,0))</f>
        <v>QUALITY</v>
      </c>
      <c r="B2307" s="9" t="str">
        <f>VLOOKUP(E2307,master1!$C$9:$E$24,3,0)</f>
        <v>Jennifer A</v>
      </c>
      <c r="C2307" s="8" t="str">
        <f>VLOOKUP(F2307,master2!$B$1:$C$24,2,0)</f>
        <v>SPARE PARTS</v>
      </c>
      <c r="D2307" s="83">
        <v>3</v>
      </c>
      <c r="E2307" s="74" t="s">
        <v>73</v>
      </c>
      <c r="F2307" s="85" t="s">
        <v>137</v>
      </c>
      <c r="G2307" s="106">
        <v>59.9</v>
      </c>
      <c r="H2307" s="84" t="s">
        <v>86</v>
      </c>
      <c r="I2307" s="83"/>
    </row>
    <row r="2308" spans="1:9" s="76" customFormat="1" ht="12" hidden="1" customHeight="1">
      <c r="A2308" s="8" t="str">
        <f>INDEX(master1!$A$10:$A$24,MATCH('KSB1 - Postings'!E2308,master1!$C$10:$C$24,0))</f>
        <v>LOGISTICS</v>
      </c>
      <c r="B2308" s="9" t="str">
        <f>VLOOKUP(E2308,master1!$C$9:$E$24,3,0)</f>
        <v>María L</v>
      </c>
      <c r="C2308" s="8" t="str">
        <f>VLOOKUP(F2308,master2!$B$1:$C$24,2,0)</f>
        <v>RENT EXPENSES</v>
      </c>
      <c r="D2308" s="83">
        <v>3</v>
      </c>
      <c r="E2308" s="74" t="s">
        <v>69</v>
      </c>
      <c r="F2308" s="85" t="s">
        <v>142</v>
      </c>
      <c r="G2308" s="106">
        <v>924</v>
      </c>
      <c r="H2308" s="84" t="s">
        <v>86</v>
      </c>
      <c r="I2308" s="83"/>
    </row>
    <row r="2309" spans="1:9" s="76" customFormat="1" ht="12" hidden="1" customHeight="1">
      <c r="A2309" s="8" t="str">
        <f>INDEX(master1!$A$10:$A$24,MATCH('KSB1 - Postings'!E2309,master1!$C$10:$C$24,0))</f>
        <v>LOGISTICS</v>
      </c>
      <c r="B2309" s="9" t="str">
        <f>VLOOKUP(E2309,master1!$C$9:$E$24,3,0)</f>
        <v>María L</v>
      </c>
      <c r="C2309" s="8" t="str">
        <f>VLOOKUP(F2309,master2!$B$1:$C$24,2,0)</f>
        <v>RENT EXPENSES</v>
      </c>
      <c r="D2309" s="83">
        <v>3</v>
      </c>
      <c r="E2309" s="74" t="s">
        <v>68</v>
      </c>
      <c r="F2309" s="85" t="s">
        <v>142</v>
      </c>
      <c r="G2309" s="106">
        <v>1023</v>
      </c>
      <c r="H2309" s="84" t="s">
        <v>86</v>
      </c>
      <c r="I2309" s="83"/>
    </row>
    <row r="2310" spans="1:9" s="76" customFormat="1" ht="12" hidden="1" customHeight="1">
      <c r="A2310" s="8" t="str">
        <f>INDEX(master1!$A$10:$A$24,MATCH('KSB1 - Postings'!E2310,master1!$C$10:$C$24,0))</f>
        <v>LOGISTICS</v>
      </c>
      <c r="B2310" s="9" t="str">
        <f>VLOOKUP(E2310,master1!$C$9:$E$24,3,0)</f>
        <v>María L</v>
      </c>
      <c r="C2310" s="8" t="str">
        <f>VLOOKUP(F2310,master2!$B$1:$C$24,2,0)</f>
        <v>FREIGHT</v>
      </c>
      <c r="D2310" s="83">
        <v>3</v>
      </c>
      <c r="E2310" s="74" t="s">
        <v>68</v>
      </c>
      <c r="F2310" s="85" t="s">
        <v>133</v>
      </c>
      <c r="G2310" s="106">
        <v>23465.99</v>
      </c>
      <c r="H2310" s="84" t="s">
        <v>86</v>
      </c>
      <c r="I2310" s="83"/>
    </row>
    <row r="2311" spans="1:9" s="76" customFormat="1" ht="12" hidden="1" customHeight="1">
      <c r="A2311" s="8" t="str">
        <f>INDEX(master1!$A$10:$A$24,MATCH('KSB1 - Postings'!E2311,master1!$C$10:$C$24,0))</f>
        <v>LOGISTICS</v>
      </c>
      <c r="B2311" s="9" t="str">
        <f>VLOOKUP(E2311,master1!$C$9:$E$24,3,0)</f>
        <v>María L</v>
      </c>
      <c r="C2311" s="8" t="str">
        <f>VLOOKUP(F2311,master2!$B$1:$C$24,2,0)</f>
        <v>FREIGHT</v>
      </c>
      <c r="D2311" s="83">
        <v>3</v>
      </c>
      <c r="E2311" s="74" t="s">
        <v>68</v>
      </c>
      <c r="F2311" s="85" t="s">
        <v>133</v>
      </c>
      <c r="G2311" s="106">
        <v>30299.49</v>
      </c>
      <c r="H2311" s="84" t="s">
        <v>86</v>
      </c>
      <c r="I2311" s="83"/>
    </row>
    <row r="2312" spans="1:9" s="76" customFormat="1" ht="12" hidden="1" customHeight="1">
      <c r="A2312" s="8" t="str">
        <f>INDEX(master1!$A$10:$A$24,MATCH('KSB1 - Postings'!E2312,master1!$C$10:$C$24,0))</f>
        <v>LOGISTICS</v>
      </c>
      <c r="B2312" s="9" t="str">
        <f>VLOOKUP(E2312,master1!$C$9:$E$24,3,0)</f>
        <v>María L</v>
      </c>
      <c r="C2312" s="8" t="str">
        <f>VLOOKUP(F2312,master2!$B$1:$C$24,2,0)</f>
        <v>FREIGHT</v>
      </c>
      <c r="D2312" s="83">
        <v>3</v>
      </c>
      <c r="E2312" s="74" t="s">
        <v>68</v>
      </c>
      <c r="F2312" s="85" t="s">
        <v>133</v>
      </c>
      <c r="G2312" s="106">
        <v>13667.004999999999</v>
      </c>
      <c r="H2312" s="84" t="s">
        <v>86</v>
      </c>
      <c r="I2312" s="83"/>
    </row>
    <row r="2313" spans="1:9" s="76" customFormat="1" ht="12" hidden="1" customHeight="1">
      <c r="A2313" s="8" t="str">
        <f>INDEX(master1!$A$10:$A$24,MATCH('KSB1 - Postings'!E2313,master1!$C$10:$C$24,0))</f>
        <v>LOGISTICS</v>
      </c>
      <c r="B2313" s="9" t="str">
        <f>VLOOKUP(E2313,master1!$C$9:$E$24,3,0)</f>
        <v>María L</v>
      </c>
      <c r="C2313" s="8" t="str">
        <f>VLOOKUP(F2313,master2!$B$1:$C$24,2,0)</f>
        <v>FREIGHT</v>
      </c>
      <c r="D2313" s="83">
        <v>3</v>
      </c>
      <c r="E2313" s="74" t="s">
        <v>68</v>
      </c>
      <c r="F2313" s="85" t="s">
        <v>133</v>
      </c>
      <c r="G2313" s="106">
        <v>13366.16</v>
      </c>
      <c r="H2313" s="84" t="s">
        <v>86</v>
      </c>
      <c r="I2313" s="83"/>
    </row>
    <row r="2314" spans="1:9" s="76" customFormat="1" ht="12" hidden="1" customHeight="1">
      <c r="A2314" s="8" t="str">
        <f>INDEX(master1!$A$10:$A$24,MATCH('KSB1 - Postings'!E2314,master1!$C$10:$C$24,0))</f>
        <v>MAINTE</v>
      </c>
      <c r="B2314" s="9" t="str">
        <f>VLOOKUP(E2314,master1!$C$9:$E$24,3,0)</f>
        <v>Joaquin P</v>
      </c>
      <c r="C2314" s="8" t="str">
        <f>VLOOKUP(F2314,master2!$B$1:$C$24,2,0)</f>
        <v>SPARE PARTS</v>
      </c>
      <c r="D2314" s="83">
        <v>3</v>
      </c>
      <c r="E2314" s="74" t="s">
        <v>54</v>
      </c>
      <c r="F2314" s="85" t="s">
        <v>136</v>
      </c>
      <c r="G2314" s="106">
        <v>13.965</v>
      </c>
      <c r="H2314" s="84" t="s">
        <v>86</v>
      </c>
      <c r="I2314" s="83"/>
    </row>
    <row r="2315" spans="1:9" s="76" customFormat="1" ht="12" hidden="1" customHeight="1">
      <c r="A2315" s="8" t="str">
        <f>INDEX(master1!$A$10:$A$24,MATCH('KSB1 - Postings'!E2315,master1!$C$10:$C$24,0))</f>
        <v>MAINTE</v>
      </c>
      <c r="B2315" s="9" t="str">
        <f>VLOOKUP(E2315,master1!$C$9:$E$24,3,0)</f>
        <v>Joaquin P</v>
      </c>
      <c r="C2315" s="8" t="str">
        <f>VLOOKUP(F2315,master2!$B$1:$C$24,2,0)</f>
        <v>SPARE PARTS</v>
      </c>
      <c r="D2315" s="83">
        <v>3</v>
      </c>
      <c r="E2315" s="74" t="s">
        <v>54</v>
      </c>
      <c r="F2315" s="85" t="s">
        <v>136</v>
      </c>
      <c r="G2315" s="106">
        <v>17.524999999999999</v>
      </c>
      <c r="H2315" s="84" t="s">
        <v>86</v>
      </c>
      <c r="I2315" s="83"/>
    </row>
    <row r="2316" spans="1:9" s="76" customFormat="1" ht="12" hidden="1" customHeight="1">
      <c r="A2316" s="8" t="str">
        <f>INDEX(master1!$A$10:$A$24,MATCH('KSB1 - Postings'!E2316,master1!$C$10:$C$24,0))</f>
        <v>MAINTE</v>
      </c>
      <c r="B2316" s="9" t="str">
        <f>VLOOKUP(E2316,master1!$C$9:$E$24,3,0)</f>
        <v>Joaquin P</v>
      </c>
      <c r="C2316" s="8" t="str">
        <f>VLOOKUP(F2316,master2!$B$1:$C$24,2,0)</f>
        <v>SPARE PARTS</v>
      </c>
      <c r="D2316" s="83">
        <v>3</v>
      </c>
      <c r="E2316" s="74" t="s">
        <v>54</v>
      </c>
      <c r="F2316" s="85" t="s">
        <v>136</v>
      </c>
      <c r="G2316" s="106">
        <v>9.6549999999999994</v>
      </c>
      <c r="H2316" s="84" t="s">
        <v>86</v>
      </c>
      <c r="I2316" s="83"/>
    </row>
    <row r="2317" spans="1:9" s="76" customFormat="1" ht="12" hidden="1" customHeight="1">
      <c r="A2317" s="8" t="str">
        <f>INDEX(master1!$A$10:$A$24,MATCH('KSB1 - Postings'!E2317,master1!$C$10:$C$24,0))</f>
        <v>MAINTE</v>
      </c>
      <c r="B2317" s="9" t="str">
        <f>VLOOKUP(E2317,master1!$C$9:$E$24,3,0)</f>
        <v>Joaquin P</v>
      </c>
      <c r="C2317" s="8" t="str">
        <f>VLOOKUP(F2317,master2!$B$1:$C$24,2,0)</f>
        <v>SPARE PARTS</v>
      </c>
      <c r="D2317" s="83">
        <v>3</v>
      </c>
      <c r="E2317" s="74" t="s">
        <v>54</v>
      </c>
      <c r="F2317" s="85" t="s">
        <v>136</v>
      </c>
      <c r="G2317" s="106">
        <v>173.36500000000001</v>
      </c>
      <c r="H2317" s="84" t="s">
        <v>86</v>
      </c>
      <c r="I2317" s="83"/>
    </row>
    <row r="2318" spans="1:9" s="76" customFormat="1" ht="12" hidden="1" customHeight="1">
      <c r="A2318" s="8" t="str">
        <f>INDEX(master1!$A$10:$A$24,MATCH('KSB1 - Postings'!E2318,master1!$C$10:$C$24,0))</f>
        <v>MAINTE</v>
      </c>
      <c r="B2318" s="9" t="str">
        <f>VLOOKUP(E2318,master1!$C$9:$E$24,3,0)</f>
        <v>Joaquin P</v>
      </c>
      <c r="C2318" s="8" t="str">
        <f>VLOOKUP(F2318,master2!$B$1:$C$24,2,0)</f>
        <v>SPARE PARTS</v>
      </c>
      <c r="D2318" s="83">
        <v>3</v>
      </c>
      <c r="E2318" s="74" t="s">
        <v>54</v>
      </c>
      <c r="F2318" s="85" t="s">
        <v>136</v>
      </c>
      <c r="G2318" s="106">
        <v>31.195</v>
      </c>
      <c r="H2318" s="84" t="s">
        <v>86</v>
      </c>
      <c r="I2318" s="83"/>
    </row>
    <row r="2319" spans="1:9" s="76" customFormat="1" ht="12" hidden="1" customHeight="1">
      <c r="A2319" s="8" t="str">
        <f>INDEX(master1!$A$10:$A$24,MATCH('KSB1 - Postings'!E2319,master1!$C$10:$C$24,0))</f>
        <v>MAINTE</v>
      </c>
      <c r="B2319" s="9" t="str">
        <f>VLOOKUP(E2319,master1!$C$9:$E$24,3,0)</f>
        <v>Joaquin P</v>
      </c>
      <c r="C2319" s="8" t="str">
        <f>VLOOKUP(F2319,master2!$B$1:$C$24,2,0)</f>
        <v>SPARE PARTS</v>
      </c>
      <c r="D2319" s="83">
        <v>3</v>
      </c>
      <c r="E2319" s="74" t="s">
        <v>56</v>
      </c>
      <c r="F2319" s="85" t="s">
        <v>136</v>
      </c>
      <c r="G2319" s="106">
        <v>304.26</v>
      </c>
      <c r="H2319" s="84" t="s">
        <v>86</v>
      </c>
      <c r="I2319" s="83"/>
    </row>
    <row r="2320" spans="1:9" s="76" customFormat="1" ht="12" hidden="1" customHeight="1">
      <c r="A2320" s="8" t="str">
        <f>INDEX(master1!$A$10:$A$24,MATCH('KSB1 - Postings'!E2320,master1!$C$10:$C$24,0))</f>
        <v>MAINTE</v>
      </c>
      <c r="B2320" s="9" t="str">
        <f>VLOOKUP(E2320,master1!$C$9:$E$24,3,0)</f>
        <v>Joaquin P</v>
      </c>
      <c r="C2320" s="8" t="str">
        <f>VLOOKUP(F2320,master2!$B$1:$C$24,2,0)</f>
        <v>SPARE PARTS</v>
      </c>
      <c r="D2320" s="83">
        <v>3</v>
      </c>
      <c r="E2320" s="74" t="s">
        <v>56</v>
      </c>
      <c r="F2320" s="85" t="s">
        <v>136</v>
      </c>
      <c r="G2320" s="106">
        <v>241.35</v>
      </c>
      <c r="H2320" s="84" t="s">
        <v>86</v>
      </c>
      <c r="I2320" s="83"/>
    </row>
    <row r="2321" spans="1:9" s="76" customFormat="1" ht="12" hidden="1" customHeight="1">
      <c r="A2321" s="8" t="str">
        <f>INDEX(master1!$A$10:$A$24,MATCH('KSB1 - Postings'!E2321,master1!$C$10:$C$24,0))</f>
        <v>MAINTE</v>
      </c>
      <c r="B2321" s="9" t="str">
        <f>VLOOKUP(E2321,master1!$C$9:$E$24,3,0)</f>
        <v>Joaquin P</v>
      </c>
      <c r="C2321" s="8" t="str">
        <f>VLOOKUP(F2321,master2!$B$1:$C$24,2,0)</f>
        <v>SPARE PARTS</v>
      </c>
      <c r="D2321" s="83">
        <v>3</v>
      </c>
      <c r="E2321" s="74" t="s">
        <v>56</v>
      </c>
      <c r="F2321" s="85" t="s">
        <v>136</v>
      </c>
      <c r="G2321" s="106">
        <v>423.34</v>
      </c>
      <c r="H2321" s="84" t="s">
        <v>86</v>
      </c>
      <c r="I2321" s="83"/>
    </row>
    <row r="2322" spans="1:9" s="76" customFormat="1" ht="12" hidden="1" customHeight="1">
      <c r="A2322" s="8" t="str">
        <f>INDEX(master1!$A$10:$A$24,MATCH('KSB1 - Postings'!E2322,master1!$C$10:$C$24,0))</f>
        <v>MAINTE</v>
      </c>
      <c r="B2322" s="9" t="str">
        <f>VLOOKUP(E2322,master1!$C$9:$E$24,3,0)</f>
        <v>Joaquin P</v>
      </c>
      <c r="C2322" s="8" t="str">
        <f>VLOOKUP(F2322,master2!$B$1:$C$24,2,0)</f>
        <v>SPARE PARTS</v>
      </c>
      <c r="D2322" s="83">
        <v>3</v>
      </c>
      <c r="E2322" s="74" t="s">
        <v>56</v>
      </c>
      <c r="F2322" s="85" t="s">
        <v>136</v>
      </c>
      <c r="G2322" s="106">
        <v>1841.71</v>
      </c>
      <c r="H2322" s="84" t="s">
        <v>86</v>
      </c>
      <c r="I2322" s="83"/>
    </row>
    <row r="2323" spans="1:9" s="76" customFormat="1" ht="12" hidden="1" customHeight="1">
      <c r="A2323" s="8" t="str">
        <f>INDEX(master1!$A$10:$A$24,MATCH('KSB1 - Postings'!E2323,master1!$C$10:$C$24,0))</f>
        <v>MAINTE</v>
      </c>
      <c r="B2323" s="9" t="str">
        <f>VLOOKUP(E2323,master1!$C$9:$E$24,3,0)</f>
        <v>Joaquin P</v>
      </c>
      <c r="C2323" s="8" t="str">
        <f>VLOOKUP(F2323,master2!$B$1:$C$24,2,0)</f>
        <v>SPARE PARTS</v>
      </c>
      <c r="D2323" s="83">
        <v>3</v>
      </c>
      <c r="E2323" s="74" t="s">
        <v>56</v>
      </c>
      <c r="F2323" s="85" t="s">
        <v>136</v>
      </c>
      <c r="G2323" s="106">
        <v>99.88</v>
      </c>
      <c r="H2323" s="84" t="s">
        <v>86</v>
      </c>
      <c r="I2323" s="83"/>
    </row>
    <row r="2324" spans="1:9" s="76" customFormat="1" ht="12" hidden="1" customHeight="1">
      <c r="A2324" s="8" t="str">
        <f>INDEX(master1!$A$10:$A$24,MATCH('KSB1 - Postings'!E2324,master1!$C$10:$C$24,0))</f>
        <v>MAINTE</v>
      </c>
      <c r="B2324" s="9" t="str">
        <f>VLOOKUP(E2324,master1!$C$9:$E$24,3,0)</f>
        <v>Joaquin P</v>
      </c>
      <c r="C2324" s="8" t="str">
        <f>VLOOKUP(F2324,master2!$B$1:$C$24,2,0)</f>
        <v>SPARE PARTS</v>
      </c>
      <c r="D2324" s="83">
        <v>3</v>
      </c>
      <c r="E2324" s="74" t="s">
        <v>56</v>
      </c>
      <c r="F2324" s="85" t="s">
        <v>136</v>
      </c>
      <c r="G2324" s="106">
        <v>199.76</v>
      </c>
      <c r="H2324" s="84" t="s">
        <v>86</v>
      </c>
      <c r="I2324" s="83"/>
    </row>
    <row r="2325" spans="1:9" s="76" customFormat="1" ht="12" hidden="1" customHeight="1">
      <c r="A2325" s="8" t="str">
        <f>INDEX(master1!$A$10:$A$24,MATCH('KSB1 - Postings'!E2325,master1!$C$10:$C$24,0))</f>
        <v>MAINTE</v>
      </c>
      <c r="B2325" s="9" t="str">
        <f>VLOOKUP(E2325,master1!$C$9:$E$24,3,0)</f>
        <v>Joaquin P</v>
      </c>
      <c r="C2325" s="8" t="str">
        <f>VLOOKUP(F2325,master2!$B$1:$C$24,2,0)</f>
        <v>SPARE PARTS</v>
      </c>
      <c r="D2325" s="83">
        <v>3</v>
      </c>
      <c r="E2325" s="74" t="s">
        <v>56</v>
      </c>
      <c r="F2325" s="85" t="s">
        <v>136</v>
      </c>
      <c r="G2325" s="106">
        <v>319.95</v>
      </c>
      <c r="H2325" s="84" t="s">
        <v>86</v>
      </c>
      <c r="I2325" s="83"/>
    </row>
    <row r="2326" spans="1:9" s="76" customFormat="1" ht="12" hidden="1" customHeight="1">
      <c r="A2326" s="8" t="str">
        <f>INDEX(master1!$A$10:$A$24,MATCH('KSB1 - Postings'!E2326,master1!$C$10:$C$24,0))</f>
        <v>MAINTE</v>
      </c>
      <c r="B2326" s="9" t="str">
        <f>VLOOKUP(E2326,master1!$C$9:$E$24,3,0)</f>
        <v>Joaquin P</v>
      </c>
      <c r="C2326" s="8" t="str">
        <f>VLOOKUP(F2326,master2!$B$1:$C$24,2,0)</f>
        <v>SPARE PARTS</v>
      </c>
      <c r="D2326" s="83">
        <v>3</v>
      </c>
      <c r="E2326" s="74" t="s">
        <v>56</v>
      </c>
      <c r="F2326" s="85" t="s">
        <v>136</v>
      </c>
      <c r="G2326" s="106">
        <v>17.555</v>
      </c>
      <c r="H2326" s="84" t="s">
        <v>86</v>
      </c>
      <c r="I2326" s="83"/>
    </row>
    <row r="2327" spans="1:9" s="76" customFormat="1" ht="12" hidden="1" customHeight="1">
      <c r="A2327" s="8" t="str">
        <f>INDEX(master1!$A$10:$A$24,MATCH('KSB1 - Postings'!E2327,master1!$C$10:$C$24,0))</f>
        <v>MAINTE</v>
      </c>
      <c r="B2327" s="9" t="str">
        <f>VLOOKUP(E2327,master1!$C$9:$E$24,3,0)</f>
        <v>Joaquin P</v>
      </c>
      <c r="C2327" s="8" t="str">
        <f>VLOOKUP(F2327,master2!$B$1:$C$24,2,0)</f>
        <v>SPARE PARTS</v>
      </c>
      <c r="D2327" s="83">
        <v>3</v>
      </c>
      <c r="E2327" s="74" t="s">
        <v>55</v>
      </c>
      <c r="F2327" s="85" t="s">
        <v>136</v>
      </c>
      <c r="G2327" s="106">
        <v>61.4</v>
      </c>
      <c r="H2327" s="84" t="s">
        <v>86</v>
      </c>
      <c r="I2327" s="83"/>
    </row>
    <row r="2328" spans="1:9" s="76" customFormat="1" ht="12" hidden="1" customHeight="1">
      <c r="A2328" s="8" t="str">
        <f>INDEX(master1!$A$10:$A$24,MATCH('KSB1 - Postings'!E2328,master1!$C$10:$C$24,0))</f>
        <v>MAINTE</v>
      </c>
      <c r="B2328" s="9" t="str">
        <f>VLOOKUP(E2328,master1!$C$9:$E$24,3,0)</f>
        <v>Joaquin P</v>
      </c>
      <c r="C2328" s="8" t="str">
        <f>VLOOKUP(F2328,master2!$B$1:$C$24,2,0)</f>
        <v>SPARE PARTS</v>
      </c>
      <c r="D2328" s="83">
        <v>3</v>
      </c>
      <c r="E2328" s="74" t="s">
        <v>55</v>
      </c>
      <c r="F2328" s="85" t="s">
        <v>136</v>
      </c>
      <c r="G2328" s="106">
        <v>93.385000000000005</v>
      </c>
      <c r="H2328" s="84" t="s">
        <v>86</v>
      </c>
      <c r="I2328" s="83"/>
    </row>
    <row r="2329" spans="1:9" s="76" customFormat="1" ht="12" hidden="1" customHeight="1">
      <c r="A2329" s="8" t="str">
        <f>INDEX(master1!$A$10:$A$24,MATCH('KSB1 - Postings'!E2329,master1!$C$10:$C$24,0))</f>
        <v>MAINTE</v>
      </c>
      <c r="B2329" s="9" t="str">
        <f>VLOOKUP(E2329,master1!$C$9:$E$24,3,0)</f>
        <v>Joaquin P</v>
      </c>
      <c r="C2329" s="8" t="str">
        <f>VLOOKUP(F2329,master2!$B$1:$C$24,2,0)</f>
        <v>SPARE PARTS</v>
      </c>
      <c r="D2329" s="83">
        <v>3</v>
      </c>
      <c r="E2329" s="74" t="s">
        <v>55</v>
      </c>
      <c r="F2329" s="85" t="s">
        <v>136</v>
      </c>
      <c r="G2329" s="106">
        <v>22.25</v>
      </c>
      <c r="H2329" s="84" t="s">
        <v>86</v>
      </c>
      <c r="I2329" s="83"/>
    </row>
    <row r="2330" spans="1:9" s="76" customFormat="1" ht="12" hidden="1" customHeight="1">
      <c r="A2330" s="8" t="str">
        <f>INDEX(master1!$A$10:$A$24,MATCH('KSB1 - Postings'!E2330,master1!$C$10:$C$24,0))</f>
        <v>MAINTE</v>
      </c>
      <c r="B2330" s="9" t="str">
        <f>VLOOKUP(E2330,master1!$C$9:$E$24,3,0)</f>
        <v>Joaquin P</v>
      </c>
      <c r="C2330" s="8" t="str">
        <f>VLOOKUP(F2330,master2!$B$1:$C$24,2,0)</f>
        <v>SPARE PARTS</v>
      </c>
      <c r="D2330" s="83">
        <v>3</v>
      </c>
      <c r="E2330" s="74" t="s">
        <v>55</v>
      </c>
      <c r="F2330" s="85" t="s">
        <v>136</v>
      </c>
      <c r="G2330" s="106">
        <v>326.10000000000002</v>
      </c>
      <c r="H2330" s="84" t="s">
        <v>86</v>
      </c>
      <c r="I2330" s="83"/>
    </row>
    <row r="2331" spans="1:9" s="76" customFormat="1" ht="12" hidden="1" customHeight="1">
      <c r="A2331" s="8" t="str">
        <f>INDEX(master1!$A$10:$A$24,MATCH('KSB1 - Postings'!E2331,master1!$C$10:$C$24,0))</f>
        <v>MAINTE</v>
      </c>
      <c r="B2331" s="9" t="str">
        <f>VLOOKUP(E2331,master1!$C$9:$E$24,3,0)</f>
        <v>Joaquin P</v>
      </c>
      <c r="C2331" s="8" t="str">
        <f>VLOOKUP(F2331,master2!$B$1:$C$24,2,0)</f>
        <v>SPARE PARTS</v>
      </c>
      <c r="D2331" s="83">
        <v>3</v>
      </c>
      <c r="E2331" s="74" t="s">
        <v>55</v>
      </c>
      <c r="F2331" s="85" t="s">
        <v>136</v>
      </c>
      <c r="G2331" s="106">
        <v>1170.405</v>
      </c>
      <c r="H2331" s="84" t="s">
        <v>86</v>
      </c>
      <c r="I2331" s="83"/>
    </row>
    <row r="2332" spans="1:9" s="76" customFormat="1" ht="12" hidden="1" customHeight="1">
      <c r="A2332" s="8" t="str">
        <f>INDEX(master1!$A$10:$A$24,MATCH('KSB1 - Postings'!E2332,master1!$C$10:$C$24,0))</f>
        <v>MAINTE</v>
      </c>
      <c r="B2332" s="9" t="str">
        <f>VLOOKUP(E2332,master1!$C$9:$E$24,3,0)</f>
        <v>Joaquin P</v>
      </c>
      <c r="C2332" s="8" t="str">
        <f>VLOOKUP(F2332,master2!$B$1:$C$24,2,0)</f>
        <v>SPARE PARTS</v>
      </c>
      <c r="D2332" s="83">
        <v>3</v>
      </c>
      <c r="E2332" s="74" t="s">
        <v>55</v>
      </c>
      <c r="F2332" s="85" t="s">
        <v>136</v>
      </c>
      <c r="G2332" s="106">
        <v>64.484999999999999</v>
      </c>
      <c r="H2332" s="84" t="s">
        <v>86</v>
      </c>
      <c r="I2332" s="83"/>
    </row>
    <row r="2333" spans="1:9" s="76" customFormat="1" ht="12" hidden="1" customHeight="1">
      <c r="A2333" s="8" t="str">
        <f>INDEX(master1!$A$10:$A$24,MATCH('KSB1 - Postings'!E2333,master1!$C$10:$C$24,0))</f>
        <v>MAINTE</v>
      </c>
      <c r="B2333" s="9" t="str">
        <f>VLOOKUP(E2333,master1!$C$9:$E$24,3,0)</f>
        <v>Joaquin P</v>
      </c>
      <c r="C2333" s="8" t="str">
        <f>VLOOKUP(F2333,master2!$B$1:$C$24,2,0)</f>
        <v>SPARE PARTS</v>
      </c>
      <c r="D2333" s="83">
        <v>3</v>
      </c>
      <c r="E2333" s="74" t="s">
        <v>55</v>
      </c>
      <c r="F2333" s="85" t="s">
        <v>136</v>
      </c>
      <c r="G2333" s="106">
        <v>21.074999999999999</v>
      </c>
      <c r="H2333" s="84" t="s">
        <v>86</v>
      </c>
      <c r="I2333" s="83"/>
    </row>
    <row r="2334" spans="1:9" s="76" customFormat="1" ht="12" hidden="1" customHeight="1">
      <c r="A2334" s="8" t="str">
        <f>INDEX(master1!$A$10:$A$24,MATCH('KSB1 - Postings'!E2334,master1!$C$10:$C$24,0))</f>
        <v>MAINTE</v>
      </c>
      <c r="B2334" s="9" t="str">
        <f>VLOOKUP(E2334,master1!$C$9:$E$24,3,0)</f>
        <v>Joaquin P</v>
      </c>
      <c r="C2334" s="8" t="str">
        <f>VLOOKUP(F2334,master2!$B$1:$C$24,2,0)</f>
        <v>SPARE PARTS</v>
      </c>
      <c r="D2334" s="83">
        <v>3</v>
      </c>
      <c r="E2334" s="74" t="s">
        <v>55</v>
      </c>
      <c r="F2334" s="85" t="s">
        <v>136</v>
      </c>
      <c r="G2334" s="106">
        <v>69.900000000000006</v>
      </c>
      <c r="H2334" s="84" t="s">
        <v>86</v>
      </c>
      <c r="I2334" s="83"/>
    </row>
    <row r="2335" spans="1:9" s="76" customFormat="1" ht="12" hidden="1" customHeight="1">
      <c r="A2335" s="8" t="str">
        <f>INDEX(master1!$A$10:$A$24,MATCH('KSB1 - Postings'!E2335,master1!$C$10:$C$24,0))</f>
        <v>MAINTE</v>
      </c>
      <c r="B2335" s="9" t="str">
        <f>VLOOKUP(E2335,master1!$C$9:$E$24,3,0)</f>
        <v>Joaquin P</v>
      </c>
      <c r="C2335" s="8" t="str">
        <f>VLOOKUP(F2335,master2!$B$1:$C$24,2,0)</f>
        <v>SPARE PARTS</v>
      </c>
      <c r="D2335" s="83">
        <v>3</v>
      </c>
      <c r="E2335" s="74" t="s">
        <v>55</v>
      </c>
      <c r="F2335" s="85" t="s">
        <v>136</v>
      </c>
      <c r="G2335" s="106">
        <v>663.70500000000004</v>
      </c>
      <c r="H2335" s="84" t="s">
        <v>86</v>
      </c>
      <c r="I2335" s="83"/>
    </row>
    <row r="2336" spans="1:9" s="76" customFormat="1" ht="12" hidden="1" customHeight="1">
      <c r="A2336" s="8" t="str">
        <f>INDEX(master1!$A$10:$A$24,MATCH('KSB1 - Postings'!E2336,master1!$C$10:$C$24,0))</f>
        <v>MAINTE</v>
      </c>
      <c r="B2336" s="9" t="str">
        <f>VLOOKUP(E2336,master1!$C$9:$E$24,3,0)</f>
        <v>Joaquin P</v>
      </c>
      <c r="C2336" s="8" t="str">
        <f>VLOOKUP(F2336,master2!$B$1:$C$24,2,0)</f>
        <v>SPARE PARTS</v>
      </c>
      <c r="D2336" s="83">
        <v>3</v>
      </c>
      <c r="E2336" s="74" t="s">
        <v>55</v>
      </c>
      <c r="F2336" s="85" t="s">
        <v>136</v>
      </c>
      <c r="G2336" s="106">
        <v>239.75</v>
      </c>
      <c r="H2336" s="84" t="s">
        <v>86</v>
      </c>
      <c r="I2336" s="83"/>
    </row>
    <row r="2337" spans="1:9" s="76" customFormat="1" ht="12" hidden="1" customHeight="1">
      <c r="A2337" s="8" t="str">
        <f>INDEX(master1!$A$10:$A$24,MATCH('KSB1 - Postings'!E2337,master1!$C$10:$C$24,0))</f>
        <v>HR</v>
      </c>
      <c r="B2337" s="9" t="str">
        <f>VLOOKUP(E2337,master1!$C$9:$E$24,3,0)</f>
        <v>Paula E</v>
      </c>
      <c r="C2337" s="8" t="str">
        <f>VLOOKUP(F2337,master2!$B$1:$C$24,2,0)</f>
        <v>RENT EXPENSES</v>
      </c>
      <c r="D2337" s="83">
        <v>3</v>
      </c>
      <c r="E2337" s="74" t="s">
        <v>74</v>
      </c>
      <c r="F2337" s="85" t="s">
        <v>142</v>
      </c>
      <c r="G2337" s="106">
        <v>2300</v>
      </c>
      <c r="H2337" s="84" t="s">
        <v>86</v>
      </c>
      <c r="I2337" s="83"/>
    </row>
    <row r="2338" spans="1:9" s="76" customFormat="1" ht="12" hidden="1" customHeight="1">
      <c r="A2338" s="8" t="str">
        <f>INDEX(master1!$A$10:$A$24,MATCH('KSB1 - Postings'!E2338,master1!$C$10:$C$24,0))</f>
        <v>HR</v>
      </c>
      <c r="B2338" s="9" t="str">
        <f>VLOOKUP(E2338,master1!$C$9:$E$24,3,0)</f>
        <v>Paula E</v>
      </c>
      <c r="C2338" s="8" t="str">
        <f>VLOOKUP(F2338,master2!$B$1:$C$24,2,0)</f>
        <v>OTHER SOCIAL EXPENSES</v>
      </c>
      <c r="D2338" s="83">
        <v>3</v>
      </c>
      <c r="E2338" s="74" t="s">
        <v>74</v>
      </c>
      <c r="F2338" s="85" t="s">
        <v>139</v>
      </c>
      <c r="G2338" s="106">
        <v>8323.01</v>
      </c>
      <c r="H2338" s="84" t="s">
        <v>86</v>
      </c>
      <c r="I2338" s="83"/>
    </row>
    <row r="2339" spans="1:9" s="76" customFormat="1" ht="12" hidden="1" customHeight="1">
      <c r="A2339" s="8" t="str">
        <f>INDEX(master1!$A$10:$A$24,MATCH('KSB1 - Postings'!E2339,master1!$C$10:$C$24,0))</f>
        <v>HR</v>
      </c>
      <c r="B2339" s="9" t="str">
        <f>VLOOKUP(E2339,master1!$C$9:$E$24,3,0)</f>
        <v>Paula E</v>
      </c>
      <c r="C2339" s="8" t="str">
        <f>VLOOKUP(F2339,master2!$B$1:$C$24,2,0)</f>
        <v>OTHER SOCIAL EXPENSES</v>
      </c>
      <c r="D2339" s="83">
        <v>3</v>
      </c>
      <c r="E2339" s="74" t="s">
        <v>74</v>
      </c>
      <c r="F2339" s="85" t="s">
        <v>139</v>
      </c>
      <c r="G2339" s="106">
        <v>8721.2049999999999</v>
      </c>
      <c r="H2339" s="84" t="s">
        <v>86</v>
      </c>
      <c r="I2339" s="83"/>
    </row>
    <row r="2340" spans="1:9" s="76" customFormat="1" ht="12" hidden="1" customHeight="1">
      <c r="A2340" s="8" t="str">
        <f>INDEX(master1!$A$10:$A$24,MATCH('KSB1 - Postings'!E2340,master1!$C$10:$C$24,0))</f>
        <v>HR</v>
      </c>
      <c r="B2340" s="9" t="str">
        <f>VLOOKUP(E2340,master1!$C$9:$E$24,3,0)</f>
        <v>Paula E</v>
      </c>
      <c r="C2340" s="8" t="str">
        <f>VLOOKUP(F2340,master2!$B$1:$C$24,2,0)</f>
        <v>OTHER SOCIAL EXPENSES</v>
      </c>
      <c r="D2340" s="83">
        <v>3</v>
      </c>
      <c r="E2340" s="74" t="s">
        <v>74</v>
      </c>
      <c r="F2340" s="85" t="s">
        <v>139</v>
      </c>
      <c r="G2340" s="106">
        <v>8721.2049999999999</v>
      </c>
      <c r="H2340" s="84" t="s">
        <v>86</v>
      </c>
      <c r="I2340" s="83"/>
    </row>
    <row r="2341" spans="1:9" s="76" customFormat="1" ht="12" hidden="1" customHeight="1">
      <c r="A2341" s="8" t="str">
        <f>INDEX(master1!$A$10:$A$24,MATCH('KSB1 - Postings'!E2341,master1!$C$10:$C$24,0))</f>
        <v>MAINTE</v>
      </c>
      <c r="B2341" s="9" t="str">
        <f>VLOOKUP(E2341,master1!$C$9:$E$24,3,0)</f>
        <v>Joaquin P</v>
      </c>
      <c r="C2341" s="8" t="str">
        <f>VLOOKUP(F2341,master2!$B$1:$C$24,2,0)</f>
        <v>OTHER EXTERNAL SERVICES</v>
      </c>
      <c r="D2341" s="83">
        <v>3</v>
      </c>
      <c r="E2341" s="74" t="s">
        <v>57</v>
      </c>
      <c r="F2341" s="85" t="s">
        <v>138</v>
      </c>
      <c r="G2341" s="106">
        <v>12900</v>
      </c>
      <c r="H2341" s="84" t="s">
        <v>86</v>
      </c>
      <c r="I2341" s="83"/>
    </row>
    <row r="2342" spans="1:9" s="76" customFormat="1" ht="12" hidden="1" customHeight="1">
      <c r="A2342" s="8" t="str">
        <f>INDEX(master1!$A$10:$A$24,MATCH('KSB1 - Postings'!E2342,master1!$C$10:$C$24,0))</f>
        <v>MAINTE</v>
      </c>
      <c r="B2342" s="9" t="str">
        <f>VLOOKUP(E2342,master1!$C$9:$E$24,3,0)</f>
        <v>Joaquin P</v>
      </c>
      <c r="C2342" s="8" t="str">
        <f>VLOOKUP(F2342,master2!$B$1:$C$24,2,0)</f>
        <v>SPARE PARTS</v>
      </c>
      <c r="D2342" s="83">
        <v>3</v>
      </c>
      <c r="E2342" s="74" t="s">
        <v>54</v>
      </c>
      <c r="F2342" s="85" t="s">
        <v>136</v>
      </c>
      <c r="G2342" s="106">
        <v>1039.57</v>
      </c>
      <c r="H2342" s="84" t="s">
        <v>86</v>
      </c>
      <c r="I2342" s="83"/>
    </row>
    <row r="2343" spans="1:9" s="76" customFormat="1" ht="12" hidden="1" customHeight="1">
      <c r="A2343" s="8" t="str">
        <f>INDEX(master1!$A$10:$A$24,MATCH('KSB1 - Postings'!E2343,master1!$C$10:$C$24,0))</f>
        <v>MAINTE</v>
      </c>
      <c r="B2343" s="9" t="str">
        <f>VLOOKUP(E2343,master1!$C$9:$E$24,3,0)</f>
        <v>Joaquin P</v>
      </c>
      <c r="C2343" s="8" t="str">
        <f>VLOOKUP(F2343,master2!$B$1:$C$24,2,0)</f>
        <v>SPARE PARTS</v>
      </c>
      <c r="D2343" s="83">
        <v>3</v>
      </c>
      <c r="E2343" s="74" t="s">
        <v>54</v>
      </c>
      <c r="F2343" s="85" t="s">
        <v>136</v>
      </c>
      <c r="G2343" s="106">
        <v>302.29500000000002</v>
      </c>
      <c r="H2343" s="84" t="s">
        <v>86</v>
      </c>
      <c r="I2343" s="83"/>
    </row>
    <row r="2344" spans="1:9" s="76" customFormat="1" ht="12" hidden="1" customHeight="1">
      <c r="A2344" s="8" t="str">
        <f>INDEX(master1!$A$10:$A$24,MATCH('KSB1 - Postings'!E2344,master1!$C$10:$C$24,0))</f>
        <v>MAINTE</v>
      </c>
      <c r="B2344" s="9" t="str">
        <f>VLOOKUP(E2344,master1!$C$9:$E$24,3,0)</f>
        <v>Joaquin P</v>
      </c>
      <c r="C2344" s="8" t="str">
        <f>VLOOKUP(F2344,master2!$B$1:$C$24,2,0)</f>
        <v>SPARE PARTS</v>
      </c>
      <c r="D2344" s="83">
        <v>3</v>
      </c>
      <c r="E2344" s="74" t="s">
        <v>54</v>
      </c>
      <c r="F2344" s="85" t="s">
        <v>136</v>
      </c>
      <c r="G2344" s="106">
        <v>12.025</v>
      </c>
      <c r="H2344" s="84" t="s">
        <v>86</v>
      </c>
      <c r="I2344" s="83"/>
    </row>
    <row r="2345" spans="1:9" s="76" customFormat="1" ht="12" hidden="1" customHeight="1">
      <c r="A2345" s="8" t="str">
        <f>INDEX(master1!$A$10:$A$24,MATCH('KSB1 - Postings'!E2345,master1!$C$10:$C$24,0))</f>
        <v>MAINTE</v>
      </c>
      <c r="B2345" s="9" t="str">
        <f>VLOOKUP(E2345,master1!$C$9:$E$24,3,0)</f>
        <v>Joaquin P</v>
      </c>
      <c r="C2345" s="8" t="str">
        <f>VLOOKUP(F2345,master2!$B$1:$C$24,2,0)</f>
        <v>SPARE PARTS</v>
      </c>
      <c r="D2345" s="83">
        <v>3</v>
      </c>
      <c r="E2345" s="74" t="s">
        <v>54</v>
      </c>
      <c r="F2345" s="85" t="s">
        <v>136</v>
      </c>
      <c r="G2345" s="106">
        <v>17.524999999999999</v>
      </c>
      <c r="H2345" s="84" t="s">
        <v>86</v>
      </c>
      <c r="I2345" s="83"/>
    </row>
    <row r="2346" spans="1:9" s="76" customFormat="1" ht="12" hidden="1" customHeight="1">
      <c r="A2346" s="8" t="str">
        <f>INDEX(master1!$A$10:$A$24,MATCH('KSB1 - Postings'!E2346,master1!$C$10:$C$24,0))</f>
        <v>MAINTE</v>
      </c>
      <c r="B2346" s="9" t="str">
        <f>VLOOKUP(E2346,master1!$C$9:$E$24,3,0)</f>
        <v>Joaquin P</v>
      </c>
      <c r="C2346" s="8" t="str">
        <f>VLOOKUP(F2346,master2!$B$1:$C$24,2,0)</f>
        <v>SPARE PARTS</v>
      </c>
      <c r="D2346" s="83">
        <v>3</v>
      </c>
      <c r="E2346" s="74" t="s">
        <v>56</v>
      </c>
      <c r="F2346" s="85" t="s">
        <v>136</v>
      </c>
      <c r="G2346" s="106">
        <v>439.29</v>
      </c>
      <c r="H2346" s="84" t="s">
        <v>86</v>
      </c>
      <c r="I2346" s="83"/>
    </row>
    <row r="2347" spans="1:9" s="76" customFormat="1" ht="12" hidden="1" customHeight="1">
      <c r="A2347" s="8" t="str">
        <f>INDEX(master1!$A$10:$A$24,MATCH('KSB1 - Postings'!E2347,master1!$C$10:$C$24,0))</f>
        <v>MAINTE</v>
      </c>
      <c r="B2347" s="9" t="str">
        <f>VLOOKUP(E2347,master1!$C$9:$E$24,3,0)</f>
        <v>Joaquin P</v>
      </c>
      <c r="C2347" s="8" t="str">
        <f>VLOOKUP(F2347,master2!$B$1:$C$24,2,0)</f>
        <v>SPARE PARTS</v>
      </c>
      <c r="D2347" s="83">
        <v>3</v>
      </c>
      <c r="E2347" s="74" t="s">
        <v>56</v>
      </c>
      <c r="F2347" s="85" t="s">
        <v>136</v>
      </c>
      <c r="G2347" s="106">
        <v>33.75</v>
      </c>
      <c r="H2347" s="84" t="s">
        <v>86</v>
      </c>
      <c r="I2347" s="83"/>
    </row>
    <row r="2348" spans="1:9" s="76" customFormat="1" ht="12" hidden="1" customHeight="1">
      <c r="A2348" s="8" t="str">
        <f>INDEX(master1!$A$10:$A$24,MATCH('KSB1 - Postings'!E2348,master1!$C$10:$C$24,0))</f>
        <v>MAINTE</v>
      </c>
      <c r="B2348" s="9" t="str">
        <f>VLOOKUP(E2348,master1!$C$9:$E$24,3,0)</f>
        <v>Joaquin P</v>
      </c>
      <c r="C2348" s="8" t="str">
        <f>VLOOKUP(F2348,master2!$B$1:$C$24,2,0)</f>
        <v>SPARE PARTS</v>
      </c>
      <c r="D2348" s="83">
        <v>3</v>
      </c>
      <c r="E2348" s="74" t="s">
        <v>56</v>
      </c>
      <c r="F2348" s="85" t="s">
        <v>136</v>
      </c>
      <c r="G2348" s="106">
        <v>11.45</v>
      </c>
      <c r="H2348" s="84" t="s">
        <v>86</v>
      </c>
      <c r="I2348" s="83"/>
    </row>
    <row r="2349" spans="1:9" s="76" customFormat="1" ht="12" hidden="1" customHeight="1">
      <c r="A2349" s="8" t="str">
        <f>INDEX(master1!$A$10:$A$24,MATCH('KSB1 - Postings'!E2349,master1!$C$10:$C$24,0))</f>
        <v>MAINTE</v>
      </c>
      <c r="B2349" s="9" t="str">
        <f>VLOOKUP(E2349,master1!$C$9:$E$24,3,0)</f>
        <v>Joaquin P</v>
      </c>
      <c r="C2349" s="8" t="str">
        <f>VLOOKUP(F2349,master2!$B$1:$C$24,2,0)</f>
        <v>SPARE PARTS</v>
      </c>
      <c r="D2349" s="83">
        <v>3</v>
      </c>
      <c r="E2349" s="74" t="s">
        <v>56</v>
      </c>
      <c r="F2349" s="85" t="s">
        <v>136</v>
      </c>
      <c r="G2349" s="106">
        <v>133.51499999999999</v>
      </c>
      <c r="H2349" s="84" t="s">
        <v>86</v>
      </c>
      <c r="I2349" s="83"/>
    </row>
    <row r="2350" spans="1:9" s="76" customFormat="1" ht="12" hidden="1" customHeight="1">
      <c r="A2350" s="8" t="str">
        <f>INDEX(master1!$A$10:$A$24,MATCH('KSB1 - Postings'!E2350,master1!$C$10:$C$24,0))</f>
        <v>MAINTE</v>
      </c>
      <c r="B2350" s="9" t="str">
        <f>VLOOKUP(E2350,master1!$C$9:$E$24,3,0)</f>
        <v>Joaquin P</v>
      </c>
      <c r="C2350" s="8" t="str">
        <f>VLOOKUP(F2350,master2!$B$1:$C$24,2,0)</f>
        <v>SPARE PARTS</v>
      </c>
      <c r="D2350" s="83">
        <v>3</v>
      </c>
      <c r="E2350" s="74" t="s">
        <v>56</v>
      </c>
      <c r="F2350" s="85" t="s">
        <v>136</v>
      </c>
      <c r="G2350" s="106">
        <v>46.975000000000001</v>
      </c>
      <c r="H2350" s="84" t="s">
        <v>86</v>
      </c>
      <c r="I2350" s="83"/>
    </row>
    <row r="2351" spans="1:9" s="76" customFormat="1" ht="12" hidden="1" customHeight="1">
      <c r="A2351" s="8" t="str">
        <f>INDEX(master1!$A$10:$A$24,MATCH('KSB1 - Postings'!E2351,master1!$C$10:$C$24,0))</f>
        <v>MAINTE</v>
      </c>
      <c r="B2351" s="9" t="str">
        <f>VLOOKUP(E2351,master1!$C$9:$E$24,3,0)</f>
        <v>Joaquin P</v>
      </c>
      <c r="C2351" s="8" t="str">
        <f>VLOOKUP(F2351,master2!$B$1:$C$24,2,0)</f>
        <v>SPARE PARTS</v>
      </c>
      <c r="D2351" s="83">
        <v>3</v>
      </c>
      <c r="E2351" s="74" t="s">
        <v>56</v>
      </c>
      <c r="F2351" s="85" t="s">
        <v>136</v>
      </c>
      <c r="G2351" s="106">
        <v>53.02</v>
      </c>
      <c r="H2351" s="84" t="s">
        <v>86</v>
      </c>
      <c r="I2351" s="83"/>
    </row>
    <row r="2352" spans="1:9" s="76" customFormat="1" ht="12" hidden="1" customHeight="1">
      <c r="A2352" s="8" t="str">
        <f>INDEX(master1!$A$10:$A$24,MATCH('KSB1 - Postings'!E2352,master1!$C$10:$C$24,0))</f>
        <v>MAINTE</v>
      </c>
      <c r="B2352" s="9" t="str">
        <f>VLOOKUP(E2352,master1!$C$9:$E$24,3,0)</f>
        <v>Joaquin P</v>
      </c>
      <c r="C2352" s="8" t="str">
        <f>VLOOKUP(F2352,master2!$B$1:$C$24,2,0)</f>
        <v>SPARE PARTS</v>
      </c>
      <c r="D2352" s="83">
        <v>3</v>
      </c>
      <c r="E2352" s="74" t="s">
        <v>56</v>
      </c>
      <c r="F2352" s="85" t="s">
        <v>136</v>
      </c>
      <c r="G2352" s="106">
        <v>231.88</v>
      </c>
      <c r="H2352" s="84" t="s">
        <v>86</v>
      </c>
      <c r="I2352" s="83"/>
    </row>
    <row r="2353" spans="1:9" s="76" customFormat="1" ht="12" hidden="1" customHeight="1">
      <c r="A2353" s="8" t="str">
        <f>INDEX(master1!$A$10:$A$24,MATCH('KSB1 - Postings'!E2353,master1!$C$10:$C$24,0))</f>
        <v>MAINTE</v>
      </c>
      <c r="B2353" s="9" t="str">
        <f>VLOOKUP(E2353,master1!$C$9:$E$24,3,0)</f>
        <v>Joaquin P</v>
      </c>
      <c r="C2353" s="8" t="str">
        <f>VLOOKUP(F2353,master2!$B$1:$C$24,2,0)</f>
        <v>SPARE PARTS</v>
      </c>
      <c r="D2353" s="83">
        <v>3</v>
      </c>
      <c r="E2353" s="74" t="s">
        <v>56</v>
      </c>
      <c r="F2353" s="85" t="s">
        <v>136</v>
      </c>
      <c r="G2353" s="106">
        <v>22.395</v>
      </c>
      <c r="H2353" s="84" t="s">
        <v>86</v>
      </c>
      <c r="I2353" s="83"/>
    </row>
    <row r="2354" spans="1:9" s="76" customFormat="1" ht="12" hidden="1" customHeight="1">
      <c r="A2354" s="8" t="str">
        <f>INDEX(master1!$A$10:$A$24,MATCH('KSB1 - Postings'!E2354,master1!$C$10:$C$24,0))</f>
        <v>MAINTE</v>
      </c>
      <c r="B2354" s="9" t="str">
        <f>VLOOKUP(E2354,master1!$C$9:$E$24,3,0)</f>
        <v>Joaquin P</v>
      </c>
      <c r="C2354" s="8" t="str">
        <f>VLOOKUP(F2354,master2!$B$1:$C$24,2,0)</f>
        <v>SPARE PARTS</v>
      </c>
      <c r="D2354" s="83">
        <v>3</v>
      </c>
      <c r="E2354" s="74" t="s">
        <v>56</v>
      </c>
      <c r="F2354" s="85" t="s">
        <v>136</v>
      </c>
      <c r="G2354" s="106">
        <v>17.829999999999998</v>
      </c>
      <c r="H2354" s="84" t="s">
        <v>86</v>
      </c>
      <c r="I2354" s="83"/>
    </row>
    <row r="2355" spans="1:9" s="76" customFormat="1" ht="12" hidden="1" customHeight="1">
      <c r="A2355" s="8" t="str">
        <f>INDEX(master1!$A$10:$A$24,MATCH('KSB1 - Postings'!E2355,master1!$C$10:$C$24,0))</f>
        <v>MAINTE</v>
      </c>
      <c r="B2355" s="9" t="str">
        <f>VLOOKUP(E2355,master1!$C$9:$E$24,3,0)</f>
        <v>Joaquin P</v>
      </c>
      <c r="C2355" s="8" t="str">
        <f>VLOOKUP(F2355,master2!$B$1:$C$24,2,0)</f>
        <v>SPARE PARTS</v>
      </c>
      <c r="D2355" s="83">
        <v>3</v>
      </c>
      <c r="E2355" s="74" t="s">
        <v>55</v>
      </c>
      <c r="F2355" s="85" t="s">
        <v>136</v>
      </c>
      <c r="G2355" s="106">
        <v>230.83</v>
      </c>
      <c r="H2355" s="84" t="s">
        <v>86</v>
      </c>
      <c r="I2355" s="83"/>
    </row>
    <row r="2356" spans="1:9" s="76" customFormat="1" ht="12" hidden="1" customHeight="1">
      <c r="A2356" s="8" t="str">
        <f>INDEX(master1!$A$10:$A$24,MATCH('KSB1 - Postings'!E2356,master1!$C$10:$C$24,0))</f>
        <v>MAINTE</v>
      </c>
      <c r="B2356" s="9" t="str">
        <f>VLOOKUP(E2356,master1!$C$9:$E$24,3,0)</f>
        <v>Joaquin P</v>
      </c>
      <c r="C2356" s="8" t="str">
        <f>VLOOKUP(F2356,master2!$B$1:$C$24,2,0)</f>
        <v>SPARE PARTS</v>
      </c>
      <c r="D2356" s="83">
        <v>3</v>
      </c>
      <c r="E2356" s="74" t="s">
        <v>55</v>
      </c>
      <c r="F2356" s="85" t="s">
        <v>136</v>
      </c>
      <c r="G2356" s="106">
        <v>25.5</v>
      </c>
      <c r="H2356" s="84" t="s">
        <v>86</v>
      </c>
      <c r="I2356" s="83"/>
    </row>
    <row r="2357" spans="1:9" s="76" customFormat="1" ht="12" hidden="1" customHeight="1">
      <c r="A2357" s="8" t="str">
        <f>INDEX(master1!$A$10:$A$24,MATCH('KSB1 - Postings'!E2357,master1!$C$10:$C$24,0))</f>
        <v>MAINTE</v>
      </c>
      <c r="B2357" s="9" t="str">
        <f>VLOOKUP(E2357,master1!$C$9:$E$24,3,0)</f>
        <v>Joaquin P</v>
      </c>
      <c r="C2357" s="8" t="str">
        <f>VLOOKUP(F2357,master2!$B$1:$C$24,2,0)</f>
        <v>SPARE PARTS</v>
      </c>
      <c r="D2357" s="83">
        <v>3</v>
      </c>
      <c r="E2357" s="74" t="s">
        <v>55</v>
      </c>
      <c r="F2357" s="85" t="s">
        <v>136</v>
      </c>
      <c r="G2357" s="106">
        <v>15.57</v>
      </c>
      <c r="H2357" s="84" t="s">
        <v>86</v>
      </c>
      <c r="I2357" s="83"/>
    </row>
    <row r="2358" spans="1:9" s="76" customFormat="1" ht="12" hidden="1" customHeight="1">
      <c r="A2358" s="8" t="str">
        <f>INDEX(master1!$A$10:$A$24,MATCH('KSB1 - Postings'!E2358,master1!$C$10:$C$24,0))</f>
        <v>MAINTE</v>
      </c>
      <c r="B2358" s="9" t="str">
        <f>VLOOKUP(E2358,master1!$C$9:$E$24,3,0)</f>
        <v>Joaquin P</v>
      </c>
      <c r="C2358" s="8" t="str">
        <f>VLOOKUP(F2358,master2!$B$1:$C$24,2,0)</f>
        <v>SPARE PARTS</v>
      </c>
      <c r="D2358" s="83">
        <v>3</v>
      </c>
      <c r="E2358" s="74" t="s">
        <v>55</v>
      </c>
      <c r="F2358" s="85" t="s">
        <v>136</v>
      </c>
      <c r="G2358" s="106">
        <v>354.005</v>
      </c>
      <c r="H2358" s="84" t="s">
        <v>86</v>
      </c>
      <c r="I2358" s="83"/>
    </row>
    <row r="2359" spans="1:9" s="76" customFormat="1" ht="12" hidden="1" customHeight="1">
      <c r="A2359" s="8" t="str">
        <f>INDEX(master1!$A$10:$A$24,MATCH('KSB1 - Postings'!E2359,master1!$C$10:$C$24,0))</f>
        <v>QUALITY</v>
      </c>
      <c r="B2359" s="9" t="str">
        <f>VLOOKUP(E2359,master1!$C$9:$E$24,3,0)</f>
        <v>Jennifer A</v>
      </c>
      <c r="C2359" s="8" t="str">
        <f>VLOOKUP(F2359,master2!$B$1:$C$24,2,0)</f>
        <v>SPARE PARTS</v>
      </c>
      <c r="D2359" s="83">
        <v>3</v>
      </c>
      <c r="E2359" s="74" t="s">
        <v>73</v>
      </c>
      <c r="F2359" s="85" t="s">
        <v>136</v>
      </c>
      <c r="G2359" s="106">
        <v>9.5</v>
      </c>
      <c r="H2359" s="84" t="s">
        <v>86</v>
      </c>
      <c r="I2359" s="83"/>
    </row>
    <row r="2360" spans="1:9" s="76" customFormat="1" ht="12" hidden="1" customHeight="1">
      <c r="A2360" s="8" t="str">
        <f>INDEX(master1!$A$10:$A$24,MATCH('KSB1 - Postings'!E2360,master1!$C$10:$C$24,0))</f>
        <v>QUALITY</v>
      </c>
      <c r="B2360" s="9" t="str">
        <f>VLOOKUP(E2360,master1!$C$9:$E$24,3,0)</f>
        <v>Jennifer A</v>
      </c>
      <c r="C2360" s="8" t="str">
        <f>VLOOKUP(F2360,master2!$B$1:$C$24,2,0)</f>
        <v>SPARE PARTS</v>
      </c>
      <c r="D2360" s="83">
        <v>3</v>
      </c>
      <c r="E2360" s="74" t="s">
        <v>73</v>
      </c>
      <c r="F2360" s="85" t="s">
        <v>136</v>
      </c>
      <c r="G2360" s="106">
        <v>70</v>
      </c>
      <c r="H2360" s="84" t="s">
        <v>86</v>
      </c>
      <c r="I2360" s="83"/>
    </row>
    <row r="2361" spans="1:9" s="76" customFormat="1" ht="12" hidden="1" customHeight="1">
      <c r="A2361" s="8" t="str">
        <f>INDEX(master1!$A$10:$A$24,MATCH('KSB1 - Postings'!E2361,master1!$C$10:$C$24,0))</f>
        <v>QUALITY</v>
      </c>
      <c r="B2361" s="9" t="str">
        <f>VLOOKUP(E2361,master1!$C$9:$E$24,3,0)</f>
        <v>Jennifer A</v>
      </c>
      <c r="C2361" s="8" t="str">
        <f>VLOOKUP(F2361,master2!$B$1:$C$24,2,0)</f>
        <v>SPARE PARTS</v>
      </c>
      <c r="D2361" s="83">
        <v>3</v>
      </c>
      <c r="E2361" s="74" t="s">
        <v>73</v>
      </c>
      <c r="F2361" s="85" t="s">
        <v>136</v>
      </c>
      <c r="G2361" s="106">
        <v>66</v>
      </c>
      <c r="H2361" s="84" t="s">
        <v>86</v>
      </c>
      <c r="I2361" s="83"/>
    </row>
    <row r="2362" spans="1:9" s="76" customFormat="1" ht="12" hidden="1" customHeight="1">
      <c r="A2362" s="8" t="str">
        <f>INDEX(master1!$A$10:$A$24,MATCH('KSB1 - Postings'!E2362,master1!$C$10:$C$24,0))</f>
        <v>QUALITY</v>
      </c>
      <c r="B2362" s="9" t="str">
        <f>VLOOKUP(E2362,master1!$C$9:$E$24,3,0)</f>
        <v>Jennifer A</v>
      </c>
      <c r="C2362" s="8" t="str">
        <f>VLOOKUP(F2362,master2!$B$1:$C$24,2,0)</f>
        <v>SPARE PARTS</v>
      </c>
      <c r="D2362" s="83">
        <v>3</v>
      </c>
      <c r="E2362" s="74" t="s">
        <v>73</v>
      </c>
      <c r="F2362" s="85" t="s">
        <v>136</v>
      </c>
      <c r="G2362" s="106">
        <v>66</v>
      </c>
      <c r="H2362" s="84" t="s">
        <v>86</v>
      </c>
      <c r="I2362" s="83"/>
    </row>
    <row r="2363" spans="1:9" s="76" customFormat="1" ht="12" hidden="1" customHeight="1">
      <c r="A2363" s="8" t="str">
        <f>INDEX(master1!$A$10:$A$24,MATCH('KSB1 - Postings'!E2363,master1!$C$10:$C$24,0))</f>
        <v>QUALITY</v>
      </c>
      <c r="B2363" s="9" t="str">
        <f>VLOOKUP(E2363,master1!$C$9:$E$24,3,0)</f>
        <v>Jennifer A</v>
      </c>
      <c r="C2363" s="8" t="str">
        <f>VLOOKUP(F2363,master2!$B$1:$C$24,2,0)</f>
        <v>SPARE PARTS</v>
      </c>
      <c r="D2363" s="83">
        <v>3</v>
      </c>
      <c r="E2363" s="74" t="s">
        <v>73</v>
      </c>
      <c r="F2363" s="85" t="s">
        <v>136</v>
      </c>
      <c r="G2363" s="106">
        <v>545.30499999999995</v>
      </c>
      <c r="H2363" s="84" t="s">
        <v>86</v>
      </c>
      <c r="I2363" s="83"/>
    </row>
    <row r="2364" spans="1:9" s="76" customFormat="1" ht="12" hidden="1" customHeight="1">
      <c r="A2364" s="8" t="str">
        <f>INDEX(master1!$A$10:$A$24,MATCH('KSB1 - Postings'!E2364,master1!$C$10:$C$24,0))</f>
        <v>QUALITY</v>
      </c>
      <c r="B2364" s="9" t="str">
        <f>VLOOKUP(E2364,master1!$C$9:$E$24,3,0)</f>
        <v>Jennifer A</v>
      </c>
      <c r="C2364" s="8" t="str">
        <f>VLOOKUP(F2364,master2!$B$1:$C$24,2,0)</f>
        <v>SPARE PARTS</v>
      </c>
      <c r="D2364" s="83">
        <v>3</v>
      </c>
      <c r="E2364" s="74" t="s">
        <v>73</v>
      </c>
      <c r="F2364" s="85" t="s">
        <v>136</v>
      </c>
      <c r="G2364" s="106">
        <v>103.33499999999999</v>
      </c>
      <c r="H2364" s="84" t="s">
        <v>86</v>
      </c>
      <c r="I2364" s="83"/>
    </row>
    <row r="2365" spans="1:9" s="76" customFormat="1" ht="12" hidden="1" customHeight="1">
      <c r="A2365" s="8" t="str">
        <f>INDEX(master1!$A$10:$A$24,MATCH('KSB1 - Postings'!E2365,master1!$C$10:$C$24,0))</f>
        <v>QUALITY</v>
      </c>
      <c r="B2365" s="9" t="str">
        <f>VLOOKUP(E2365,master1!$C$9:$E$24,3,0)</f>
        <v>Jennifer A</v>
      </c>
      <c r="C2365" s="8" t="str">
        <f>VLOOKUP(F2365,master2!$B$1:$C$24,2,0)</f>
        <v>SPARE PARTS</v>
      </c>
      <c r="D2365" s="83">
        <v>3</v>
      </c>
      <c r="E2365" s="74" t="s">
        <v>73</v>
      </c>
      <c r="F2365" s="85" t="s">
        <v>137</v>
      </c>
      <c r="G2365" s="106">
        <v>260</v>
      </c>
      <c r="H2365" s="84" t="s">
        <v>86</v>
      </c>
      <c r="I2365" s="83"/>
    </row>
    <row r="2366" spans="1:9" s="76" customFormat="1" ht="12" hidden="1" customHeight="1">
      <c r="A2366" s="8" t="str">
        <f>INDEX(master1!$A$10:$A$24,MATCH('KSB1 - Postings'!E2366,master1!$C$10:$C$24,0))</f>
        <v>QUALITY</v>
      </c>
      <c r="B2366" s="9" t="str">
        <f>VLOOKUP(E2366,master1!$C$9:$E$24,3,0)</f>
        <v>Jennifer A</v>
      </c>
      <c r="C2366" s="8" t="str">
        <f>VLOOKUP(F2366,master2!$B$1:$C$24,2,0)</f>
        <v>SPARE PARTS</v>
      </c>
      <c r="D2366" s="83">
        <v>3</v>
      </c>
      <c r="E2366" s="74" t="s">
        <v>73</v>
      </c>
      <c r="F2366" s="85" t="s">
        <v>137</v>
      </c>
      <c r="G2366" s="106">
        <v>295</v>
      </c>
      <c r="H2366" s="84" t="s">
        <v>86</v>
      </c>
      <c r="I2366" s="83"/>
    </row>
    <row r="2367" spans="1:9" s="76" customFormat="1" ht="12" hidden="1" customHeight="1">
      <c r="A2367" s="8" t="str">
        <f>INDEX(master1!$A$10:$A$24,MATCH('KSB1 - Postings'!E2367,master1!$C$10:$C$24,0))</f>
        <v>QUALITY</v>
      </c>
      <c r="B2367" s="9" t="str">
        <f>VLOOKUP(E2367,master1!$C$9:$E$24,3,0)</f>
        <v>Jennifer A</v>
      </c>
      <c r="C2367" s="8" t="str">
        <f>VLOOKUP(F2367,master2!$B$1:$C$24,2,0)</f>
        <v>OTHER EXTERNAL SERVICES</v>
      </c>
      <c r="D2367" s="83">
        <v>3</v>
      </c>
      <c r="E2367" s="74" t="s">
        <v>73</v>
      </c>
      <c r="F2367" s="85" t="s">
        <v>138</v>
      </c>
      <c r="G2367" s="106">
        <v>540</v>
      </c>
      <c r="H2367" s="84" t="s">
        <v>86</v>
      </c>
      <c r="I2367" s="83"/>
    </row>
    <row r="2368" spans="1:9" s="76" customFormat="1" ht="12" hidden="1" customHeight="1">
      <c r="A2368" s="8" t="str">
        <f>INDEX(master1!$A$10:$A$24,MATCH('KSB1 - Postings'!E2368,master1!$C$10:$C$24,0))</f>
        <v>QUALITY</v>
      </c>
      <c r="B2368" s="9" t="str">
        <f>VLOOKUP(E2368,master1!$C$9:$E$24,3,0)</f>
        <v>Jennifer A</v>
      </c>
      <c r="C2368" s="8" t="str">
        <f>VLOOKUP(F2368,master2!$B$1:$C$24,2,0)</f>
        <v>OTHER EXTERNAL SERVICES</v>
      </c>
      <c r="D2368" s="83">
        <v>3</v>
      </c>
      <c r="E2368" s="74" t="s">
        <v>73</v>
      </c>
      <c r="F2368" s="85" t="s">
        <v>138</v>
      </c>
      <c r="G2368" s="106">
        <v>237.5</v>
      </c>
      <c r="H2368" s="84" t="s">
        <v>86</v>
      </c>
      <c r="I2368" s="83"/>
    </row>
    <row r="2369" spans="1:9" s="76" customFormat="1" ht="12" hidden="1" customHeight="1">
      <c r="A2369" s="8" t="str">
        <f>INDEX(master1!$A$10:$A$24,MATCH('KSB1 - Postings'!E2369,master1!$C$10:$C$24,0))</f>
        <v>LOGISTICS</v>
      </c>
      <c r="B2369" s="9" t="str">
        <f>VLOOKUP(E2369,master1!$C$9:$E$24,3,0)</f>
        <v>María L</v>
      </c>
      <c r="C2369" s="8" t="str">
        <f>VLOOKUP(F2369,master2!$B$1:$C$24,2,0)</f>
        <v>RENT EXPENSES</v>
      </c>
      <c r="D2369" s="83">
        <v>3</v>
      </c>
      <c r="E2369" s="74" t="s">
        <v>69</v>
      </c>
      <c r="F2369" s="85" t="s">
        <v>142</v>
      </c>
      <c r="G2369" s="106">
        <v>5200</v>
      </c>
      <c r="H2369" s="84" t="s">
        <v>86</v>
      </c>
      <c r="I2369" s="83"/>
    </row>
    <row r="2370" spans="1:9" s="76" customFormat="1" ht="12" hidden="1" customHeight="1">
      <c r="A2370" s="8" t="str">
        <f>INDEX(master1!$A$10:$A$24,MATCH('KSB1 - Postings'!E2370,master1!$C$10:$C$24,0))</f>
        <v>LOGISTICS</v>
      </c>
      <c r="B2370" s="9" t="str">
        <f>VLOOKUP(E2370,master1!$C$9:$E$24,3,0)</f>
        <v>María L</v>
      </c>
      <c r="C2370" s="8" t="str">
        <f>VLOOKUP(F2370,master2!$B$1:$C$24,2,0)</f>
        <v>FREIGHT</v>
      </c>
      <c r="D2370" s="83">
        <v>3</v>
      </c>
      <c r="E2370" s="74" t="s">
        <v>68</v>
      </c>
      <c r="F2370" s="85" t="s">
        <v>133</v>
      </c>
      <c r="G2370" s="106">
        <v>10135</v>
      </c>
      <c r="H2370" s="84" t="s">
        <v>86</v>
      </c>
      <c r="I2370" s="83"/>
    </row>
    <row r="2371" spans="1:9" s="76" customFormat="1" ht="12" hidden="1" customHeight="1">
      <c r="A2371" s="8" t="str">
        <f>INDEX(master1!$A$10:$A$24,MATCH('KSB1 - Postings'!E2371,master1!$C$10:$C$24,0))</f>
        <v>MAINTE</v>
      </c>
      <c r="B2371" s="9" t="str">
        <f>VLOOKUP(E2371,master1!$C$9:$E$24,3,0)</f>
        <v>Joaquin P</v>
      </c>
      <c r="C2371" s="8" t="str">
        <f>VLOOKUP(F2371,master2!$B$1:$C$24,2,0)</f>
        <v>SPARE PARTS</v>
      </c>
      <c r="D2371" s="83">
        <v>3</v>
      </c>
      <c r="E2371" s="74" t="s">
        <v>56</v>
      </c>
      <c r="F2371" s="85" t="s">
        <v>136</v>
      </c>
      <c r="G2371" s="106">
        <v>101.465</v>
      </c>
      <c r="H2371" s="84" t="s">
        <v>86</v>
      </c>
      <c r="I2371" s="83"/>
    </row>
    <row r="2372" spans="1:9" s="76" customFormat="1" ht="12" hidden="1" customHeight="1">
      <c r="A2372" s="8" t="str">
        <f>INDEX(master1!$A$10:$A$24,MATCH('KSB1 - Postings'!E2372,master1!$C$10:$C$24,0))</f>
        <v>MAINTE</v>
      </c>
      <c r="B2372" s="9" t="str">
        <f>VLOOKUP(E2372,master1!$C$9:$E$24,3,0)</f>
        <v>Joaquin P</v>
      </c>
      <c r="C2372" s="8" t="str">
        <f>VLOOKUP(F2372,master2!$B$1:$C$24,2,0)</f>
        <v>SPARE PARTS</v>
      </c>
      <c r="D2372" s="83">
        <v>3</v>
      </c>
      <c r="E2372" s="74" t="s">
        <v>56</v>
      </c>
      <c r="F2372" s="85" t="s">
        <v>136</v>
      </c>
      <c r="G2372" s="106">
        <v>199.755</v>
      </c>
      <c r="H2372" s="84" t="s">
        <v>86</v>
      </c>
      <c r="I2372" s="83"/>
    </row>
    <row r="2373" spans="1:9" s="76" customFormat="1" ht="12" hidden="1" customHeight="1">
      <c r="A2373" s="8" t="str">
        <f>INDEX(master1!$A$10:$A$24,MATCH('KSB1 - Postings'!E2373,master1!$C$10:$C$24,0))</f>
        <v>MAINTE</v>
      </c>
      <c r="B2373" s="9" t="str">
        <f>VLOOKUP(E2373,master1!$C$9:$E$24,3,0)</f>
        <v>Joaquin P</v>
      </c>
      <c r="C2373" s="8" t="str">
        <f>VLOOKUP(F2373,master2!$B$1:$C$24,2,0)</f>
        <v>SPARE PARTS</v>
      </c>
      <c r="D2373" s="83">
        <v>3</v>
      </c>
      <c r="E2373" s="74" t="s">
        <v>56</v>
      </c>
      <c r="F2373" s="85" t="s">
        <v>136</v>
      </c>
      <c r="G2373" s="106">
        <v>623.48</v>
      </c>
      <c r="H2373" s="84" t="s">
        <v>86</v>
      </c>
      <c r="I2373" s="83"/>
    </row>
    <row r="2374" spans="1:9" s="76" customFormat="1" ht="12" hidden="1" customHeight="1">
      <c r="A2374" s="8" t="str">
        <f>INDEX(master1!$A$10:$A$24,MATCH('KSB1 - Postings'!E2374,master1!$C$10:$C$24,0))</f>
        <v>MAINTE</v>
      </c>
      <c r="B2374" s="9" t="str">
        <f>VLOOKUP(E2374,master1!$C$9:$E$24,3,0)</f>
        <v>Joaquin P</v>
      </c>
      <c r="C2374" s="8" t="str">
        <f>VLOOKUP(F2374,master2!$B$1:$C$24,2,0)</f>
        <v>SPARE PARTS</v>
      </c>
      <c r="D2374" s="83">
        <v>3</v>
      </c>
      <c r="E2374" s="74" t="s">
        <v>56</v>
      </c>
      <c r="F2374" s="85" t="s">
        <v>136</v>
      </c>
      <c r="G2374" s="106">
        <v>87.605000000000004</v>
      </c>
      <c r="H2374" s="84" t="s">
        <v>86</v>
      </c>
      <c r="I2374" s="83"/>
    </row>
    <row r="2375" spans="1:9" s="76" customFormat="1" ht="12" hidden="1" customHeight="1">
      <c r="A2375" s="8" t="str">
        <f>INDEX(master1!$A$10:$A$24,MATCH('KSB1 - Postings'!E2375,master1!$C$10:$C$24,0))</f>
        <v>MAINTE</v>
      </c>
      <c r="B2375" s="9" t="str">
        <f>VLOOKUP(E2375,master1!$C$9:$E$24,3,0)</f>
        <v>Joaquin P</v>
      </c>
      <c r="C2375" s="8" t="str">
        <f>VLOOKUP(F2375,master2!$B$1:$C$24,2,0)</f>
        <v>SPARE PARTS</v>
      </c>
      <c r="D2375" s="83">
        <v>3</v>
      </c>
      <c r="E2375" s="74" t="s">
        <v>56</v>
      </c>
      <c r="F2375" s="85" t="s">
        <v>136</v>
      </c>
      <c r="G2375" s="106">
        <v>189.565</v>
      </c>
      <c r="H2375" s="84" t="s">
        <v>86</v>
      </c>
      <c r="I2375" s="83"/>
    </row>
    <row r="2376" spans="1:9" s="76" customFormat="1" ht="12" hidden="1" customHeight="1">
      <c r="A2376" s="8" t="str">
        <f>INDEX(master1!$A$10:$A$24,MATCH('KSB1 - Postings'!E2376,master1!$C$10:$C$24,0))</f>
        <v>MAINTE</v>
      </c>
      <c r="B2376" s="9" t="str">
        <f>VLOOKUP(E2376,master1!$C$9:$E$24,3,0)</f>
        <v>Joaquin P</v>
      </c>
      <c r="C2376" s="8" t="str">
        <f>VLOOKUP(F2376,master2!$B$1:$C$24,2,0)</f>
        <v>SPARE PARTS</v>
      </c>
      <c r="D2376" s="83">
        <v>3</v>
      </c>
      <c r="E2376" s="74" t="s">
        <v>56</v>
      </c>
      <c r="F2376" s="85" t="s">
        <v>136</v>
      </c>
      <c r="G2376" s="106">
        <v>73.989999999999995</v>
      </c>
      <c r="H2376" s="84" t="s">
        <v>86</v>
      </c>
      <c r="I2376" s="83"/>
    </row>
    <row r="2377" spans="1:9" s="76" customFormat="1" ht="12" hidden="1" customHeight="1">
      <c r="A2377" s="8" t="str">
        <f>INDEX(master1!$A$10:$A$24,MATCH('KSB1 - Postings'!E2377,master1!$C$10:$C$24,0))</f>
        <v>MAINTE</v>
      </c>
      <c r="B2377" s="9" t="str">
        <f>VLOOKUP(E2377,master1!$C$9:$E$24,3,0)</f>
        <v>Joaquin P</v>
      </c>
      <c r="C2377" s="8" t="str">
        <f>VLOOKUP(F2377,master2!$B$1:$C$24,2,0)</f>
        <v>SPARE PARTS</v>
      </c>
      <c r="D2377" s="83">
        <v>3</v>
      </c>
      <c r="E2377" s="74" t="s">
        <v>56</v>
      </c>
      <c r="F2377" s="85" t="s">
        <v>136</v>
      </c>
      <c r="G2377" s="106">
        <v>34.445</v>
      </c>
      <c r="H2377" s="84" t="s">
        <v>86</v>
      </c>
      <c r="I2377" s="83"/>
    </row>
    <row r="2378" spans="1:9" s="76" customFormat="1" ht="12" hidden="1" customHeight="1">
      <c r="A2378" s="8" t="str">
        <f>INDEX(master1!$A$10:$A$24,MATCH('KSB1 - Postings'!E2378,master1!$C$10:$C$24,0))</f>
        <v>MAINTE</v>
      </c>
      <c r="B2378" s="9" t="str">
        <f>VLOOKUP(E2378,master1!$C$9:$E$24,3,0)</f>
        <v>Joaquin P</v>
      </c>
      <c r="C2378" s="8" t="str">
        <f>VLOOKUP(F2378,master2!$B$1:$C$24,2,0)</f>
        <v>SPARE PARTS</v>
      </c>
      <c r="D2378" s="83">
        <v>3</v>
      </c>
      <c r="E2378" s="74" t="s">
        <v>56</v>
      </c>
      <c r="F2378" s="85" t="s">
        <v>136</v>
      </c>
      <c r="G2378" s="106">
        <v>81</v>
      </c>
      <c r="H2378" s="84" t="s">
        <v>86</v>
      </c>
      <c r="I2378" s="83"/>
    </row>
    <row r="2379" spans="1:9" s="76" customFormat="1" ht="12" hidden="1" customHeight="1">
      <c r="A2379" s="8" t="str">
        <f>INDEX(master1!$A$10:$A$24,MATCH('KSB1 - Postings'!E2379,master1!$C$10:$C$24,0))</f>
        <v>MAINTE</v>
      </c>
      <c r="B2379" s="9" t="str">
        <f>VLOOKUP(E2379,master1!$C$9:$E$24,3,0)</f>
        <v>Joaquin P</v>
      </c>
      <c r="C2379" s="8" t="str">
        <f>VLOOKUP(F2379,master2!$B$1:$C$24,2,0)</f>
        <v>SPARE PARTS</v>
      </c>
      <c r="D2379" s="83">
        <v>3</v>
      </c>
      <c r="E2379" s="74" t="s">
        <v>56</v>
      </c>
      <c r="F2379" s="85" t="s">
        <v>136</v>
      </c>
      <c r="G2379" s="106">
        <v>22.9</v>
      </c>
      <c r="H2379" s="84" t="s">
        <v>86</v>
      </c>
      <c r="I2379" s="83"/>
    </row>
    <row r="2380" spans="1:9" s="76" customFormat="1" ht="12" hidden="1" customHeight="1">
      <c r="A2380" s="8" t="str">
        <f>INDEX(master1!$A$10:$A$24,MATCH('KSB1 - Postings'!E2380,master1!$C$10:$C$24,0))</f>
        <v>MAINTE</v>
      </c>
      <c r="B2380" s="9" t="str">
        <f>VLOOKUP(E2380,master1!$C$9:$E$24,3,0)</f>
        <v>Joaquin P</v>
      </c>
      <c r="C2380" s="8" t="str">
        <f>VLOOKUP(F2380,master2!$B$1:$C$24,2,0)</f>
        <v>SPARE PARTS</v>
      </c>
      <c r="D2380" s="83">
        <v>3</v>
      </c>
      <c r="E2380" s="74" t="s">
        <v>56</v>
      </c>
      <c r="F2380" s="85" t="s">
        <v>136</v>
      </c>
      <c r="G2380" s="106">
        <v>36</v>
      </c>
      <c r="H2380" s="84" t="s">
        <v>86</v>
      </c>
      <c r="I2380" s="83"/>
    </row>
    <row r="2381" spans="1:9" s="76" customFormat="1" ht="12" hidden="1" customHeight="1">
      <c r="A2381" s="8" t="str">
        <f>INDEX(master1!$A$10:$A$24,MATCH('KSB1 - Postings'!E2381,master1!$C$10:$C$24,0))</f>
        <v>MAINTE</v>
      </c>
      <c r="B2381" s="9" t="str">
        <f>VLOOKUP(E2381,master1!$C$9:$E$24,3,0)</f>
        <v>Joaquin P</v>
      </c>
      <c r="C2381" s="8" t="str">
        <f>VLOOKUP(F2381,master2!$B$1:$C$24,2,0)</f>
        <v>SPARE PARTS</v>
      </c>
      <c r="D2381" s="83">
        <v>3</v>
      </c>
      <c r="E2381" s="74" t="s">
        <v>56</v>
      </c>
      <c r="F2381" s="85" t="s">
        <v>136</v>
      </c>
      <c r="G2381" s="106">
        <v>59.185000000000002</v>
      </c>
      <c r="H2381" s="84" t="s">
        <v>86</v>
      </c>
      <c r="I2381" s="83"/>
    </row>
    <row r="2382" spans="1:9" s="76" customFormat="1" ht="12" hidden="1" customHeight="1">
      <c r="A2382" s="8" t="str">
        <f>INDEX(master1!$A$10:$A$24,MATCH('KSB1 - Postings'!E2382,master1!$C$10:$C$24,0))</f>
        <v>MAINTE</v>
      </c>
      <c r="B2382" s="9" t="str">
        <f>VLOOKUP(E2382,master1!$C$9:$E$24,3,0)</f>
        <v>Joaquin P</v>
      </c>
      <c r="C2382" s="8" t="str">
        <f>VLOOKUP(F2382,master2!$B$1:$C$24,2,0)</f>
        <v>SPARE PARTS</v>
      </c>
      <c r="D2382" s="83">
        <v>3</v>
      </c>
      <c r="E2382" s="74" t="s">
        <v>56</v>
      </c>
      <c r="F2382" s="85" t="s">
        <v>136</v>
      </c>
      <c r="G2382" s="106">
        <v>623.48</v>
      </c>
      <c r="H2382" s="84" t="s">
        <v>86</v>
      </c>
      <c r="I2382" s="83"/>
    </row>
    <row r="2383" spans="1:9" s="76" customFormat="1" ht="12" hidden="1" customHeight="1">
      <c r="A2383" s="8" t="str">
        <f>INDEX(master1!$A$10:$A$24,MATCH('KSB1 - Postings'!E2383,master1!$C$10:$C$24,0))</f>
        <v>MAINTE</v>
      </c>
      <c r="B2383" s="9" t="str">
        <f>VLOOKUP(E2383,master1!$C$9:$E$24,3,0)</f>
        <v>Joaquin P</v>
      </c>
      <c r="C2383" s="8" t="str">
        <f>VLOOKUP(F2383,master2!$B$1:$C$24,2,0)</f>
        <v>SPARE PARTS</v>
      </c>
      <c r="D2383" s="83">
        <v>3</v>
      </c>
      <c r="E2383" s="74" t="s">
        <v>56</v>
      </c>
      <c r="F2383" s="85" t="s">
        <v>136</v>
      </c>
      <c r="G2383" s="106">
        <v>630.93499999999995</v>
      </c>
      <c r="H2383" s="84" t="s">
        <v>86</v>
      </c>
      <c r="I2383" s="83"/>
    </row>
    <row r="2384" spans="1:9" s="76" customFormat="1" ht="12" hidden="1" customHeight="1">
      <c r="A2384" s="8" t="str">
        <f>INDEX(master1!$A$10:$A$24,MATCH('KSB1 - Postings'!E2384,master1!$C$10:$C$24,0))</f>
        <v>MAINTE</v>
      </c>
      <c r="B2384" s="9" t="str">
        <f>VLOOKUP(E2384,master1!$C$9:$E$24,3,0)</f>
        <v>Joaquin P</v>
      </c>
      <c r="C2384" s="8" t="str">
        <f>VLOOKUP(F2384,master2!$B$1:$C$24,2,0)</f>
        <v>SPARE PARTS</v>
      </c>
      <c r="D2384" s="83">
        <v>3</v>
      </c>
      <c r="E2384" s="74" t="s">
        <v>56</v>
      </c>
      <c r="F2384" s="85" t="s">
        <v>136</v>
      </c>
      <c r="G2384" s="106">
        <v>207.56</v>
      </c>
      <c r="H2384" s="84" t="s">
        <v>86</v>
      </c>
      <c r="I2384" s="83"/>
    </row>
    <row r="2385" spans="1:9" s="76" customFormat="1" ht="12" hidden="1" customHeight="1">
      <c r="A2385" s="8" t="str">
        <f>INDEX(master1!$A$10:$A$24,MATCH('KSB1 - Postings'!E2385,master1!$C$10:$C$24,0))</f>
        <v>MAINTE</v>
      </c>
      <c r="B2385" s="9" t="str">
        <f>VLOOKUP(E2385,master1!$C$9:$E$24,3,0)</f>
        <v>Joaquin P</v>
      </c>
      <c r="C2385" s="8" t="str">
        <f>VLOOKUP(F2385,master2!$B$1:$C$24,2,0)</f>
        <v>SPARE PARTS</v>
      </c>
      <c r="D2385" s="83">
        <v>3</v>
      </c>
      <c r="E2385" s="74" t="s">
        <v>56</v>
      </c>
      <c r="F2385" s="85" t="s">
        <v>136</v>
      </c>
      <c r="G2385" s="106">
        <v>4698.09</v>
      </c>
      <c r="H2385" s="84" t="s">
        <v>86</v>
      </c>
      <c r="I2385" s="83"/>
    </row>
    <row r="2386" spans="1:9" s="76" customFormat="1" ht="12" hidden="1" customHeight="1">
      <c r="A2386" s="8" t="str">
        <f>INDEX(master1!$A$10:$A$24,MATCH('KSB1 - Postings'!E2386,master1!$C$10:$C$24,0))</f>
        <v>MAINTE</v>
      </c>
      <c r="B2386" s="9" t="str">
        <f>VLOOKUP(E2386,master1!$C$9:$E$24,3,0)</f>
        <v>Joaquin P</v>
      </c>
      <c r="C2386" s="8" t="str">
        <f>VLOOKUP(F2386,master2!$B$1:$C$24,2,0)</f>
        <v>SPARE PARTS</v>
      </c>
      <c r="D2386" s="83">
        <v>3</v>
      </c>
      <c r="E2386" s="74" t="s">
        <v>56</v>
      </c>
      <c r="F2386" s="85" t="s">
        <v>136</v>
      </c>
      <c r="G2386" s="106">
        <v>2349.0450000000001</v>
      </c>
      <c r="H2386" s="84" t="s">
        <v>86</v>
      </c>
      <c r="I2386" s="83"/>
    </row>
    <row r="2387" spans="1:9" s="76" customFormat="1" ht="12" hidden="1" customHeight="1">
      <c r="A2387" s="8" t="str">
        <f>INDEX(master1!$A$10:$A$24,MATCH('KSB1 - Postings'!E2387,master1!$C$10:$C$24,0))</f>
        <v>MAINTE</v>
      </c>
      <c r="B2387" s="9" t="str">
        <f>VLOOKUP(E2387,master1!$C$9:$E$24,3,0)</f>
        <v>Joaquin P</v>
      </c>
      <c r="C2387" s="8" t="str">
        <f>VLOOKUP(F2387,master2!$B$1:$C$24,2,0)</f>
        <v>SPARE PARTS</v>
      </c>
      <c r="D2387" s="83">
        <v>3</v>
      </c>
      <c r="E2387" s="74" t="s">
        <v>56</v>
      </c>
      <c r="F2387" s="85" t="s">
        <v>136</v>
      </c>
      <c r="G2387" s="106">
        <v>70.075000000000003</v>
      </c>
      <c r="H2387" s="84" t="s">
        <v>86</v>
      </c>
      <c r="I2387" s="83"/>
    </row>
    <row r="2388" spans="1:9" s="76" customFormat="1" ht="12" hidden="1" customHeight="1">
      <c r="A2388" s="8" t="str">
        <f>INDEX(master1!$A$10:$A$24,MATCH('KSB1 - Postings'!E2388,master1!$C$10:$C$24,0))</f>
        <v>MAINTE</v>
      </c>
      <c r="B2388" s="9" t="str">
        <f>VLOOKUP(E2388,master1!$C$9:$E$24,3,0)</f>
        <v>Joaquin P</v>
      </c>
      <c r="C2388" s="8" t="str">
        <f>VLOOKUP(F2388,master2!$B$1:$C$24,2,0)</f>
        <v>SPARE PARTS</v>
      </c>
      <c r="D2388" s="83">
        <v>3</v>
      </c>
      <c r="E2388" s="74" t="s">
        <v>56</v>
      </c>
      <c r="F2388" s="85" t="s">
        <v>136</v>
      </c>
      <c r="G2388" s="106">
        <v>18</v>
      </c>
      <c r="H2388" s="84" t="s">
        <v>86</v>
      </c>
      <c r="I2388" s="83"/>
    </row>
    <row r="2389" spans="1:9" s="76" customFormat="1" ht="12" hidden="1" customHeight="1">
      <c r="A2389" s="8" t="str">
        <f>INDEX(master1!$A$10:$A$24,MATCH('KSB1 - Postings'!E2389,master1!$C$10:$C$24,0))</f>
        <v>MAINTE</v>
      </c>
      <c r="B2389" s="9" t="str">
        <f>VLOOKUP(E2389,master1!$C$9:$E$24,3,0)</f>
        <v>Joaquin P</v>
      </c>
      <c r="C2389" s="8" t="str">
        <f>VLOOKUP(F2389,master2!$B$1:$C$24,2,0)</f>
        <v>SPARE PARTS</v>
      </c>
      <c r="D2389" s="83">
        <v>3</v>
      </c>
      <c r="E2389" s="74" t="s">
        <v>56</v>
      </c>
      <c r="F2389" s="85" t="s">
        <v>136</v>
      </c>
      <c r="G2389" s="106">
        <v>283.49</v>
      </c>
      <c r="H2389" s="84" t="s">
        <v>86</v>
      </c>
      <c r="I2389" s="83"/>
    </row>
    <row r="2390" spans="1:9" s="76" customFormat="1" ht="12" hidden="1" customHeight="1">
      <c r="A2390" s="8" t="str">
        <f>INDEX(master1!$A$10:$A$24,MATCH('KSB1 - Postings'!E2390,master1!$C$10:$C$24,0))</f>
        <v>MAINTE</v>
      </c>
      <c r="B2390" s="9" t="str">
        <f>VLOOKUP(E2390,master1!$C$9:$E$24,3,0)</f>
        <v>Joaquin P</v>
      </c>
      <c r="C2390" s="8" t="str">
        <f>VLOOKUP(F2390,master2!$B$1:$C$24,2,0)</f>
        <v>SPARE PARTS</v>
      </c>
      <c r="D2390" s="83">
        <v>3</v>
      </c>
      <c r="E2390" s="74" t="s">
        <v>56</v>
      </c>
      <c r="F2390" s="85" t="s">
        <v>136</v>
      </c>
      <c r="G2390" s="106">
        <v>97.73</v>
      </c>
      <c r="H2390" s="84" t="s">
        <v>86</v>
      </c>
      <c r="I2390" s="83"/>
    </row>
    <row r="2391" spans="1:9" s="76" customFormat="1" ht="12" hidden="1" customHeight="1">
      <c r="A2391" s="8" t="str">
        <f>INDEX(master1!$A$10:$A$24,MATCH('KSB1 - Postings'!E2391,master1!$C$10:$C$24,0))</f>
        <v>MAINTE</v>
      </c>
      <c r="B2391" s="9" t="str">
        <f>VLOOKUP(E2391,master1!$C$9:$E$24,3,0)</f>
        <v>Joaquin P</v>
      </c>
      <c r="C2391" s="8" t="str">
        <f>VLOOKUP(F2391,master2!$B$1:$C$24,2,0)</f>
        <v>SPARE PARTS</v>
      </c>
      <c r="D2391" s="83">
        <v>3</v>
      </c>
      <c r="E2391" s="74" t="s">
        <v>55</v>
      </c>
      <c r="F2391" s="85" t="s">
        <v>136</v>
      </c>
      <c r="G2391" s="106">
        <v>122.595</v>
      </c>
      <c r="H2391" s="84" t="s">
        <v>86</v>
      </c>
      <c r="I2391" s="83"/>
    </row>
    <row r="2392" spans="1:9" s="76" customFormat="1" ht="12" hidden="1" customHeight="1">
      <c r="A2392" s="8" t="str">
        <f>INDEX(master1!$A$10:$A$24,MATCH('KSB1 - Postings'!E2392,master1!$C$10:$C$24,0))</f>
        <v>MAINTE</v>
      </c>
      <c r="B2392" s="9" t="str">
        <f>VLOOKUP(E2392,master1!$C$9:$E$24,3,0)</f>
        <v>Joaquin P</v>
      </c>
      <c r="C2392" s="8" t="str">
        <f>VLOOKUP(F2392,master2!$B$1:$C$24,2,0)</f>
        <v>SPARE PARTS</v>
      </c>
      <c r="D2392" s="83">
        <v>3</v>
      </c>
      <c r="E2392" s="74" t="s">
        <v>55</v>
      </c>
      <c r="F2392" s="85" t="s">
        <v>136</v>
      </c>
      <c r="G2392" s="106">
        <v>853.8</v>
      </c>
      <c r="H2392" s="84" t="s">
        <v>86</v>
      </c>
      <c r="I2392" s="83"/>
    </row>
    <row r="2393" spans="1:9" s="76" customFormat="1" ht="12" hidden="1" customHeight="1">
      <c r="A2393" s="8" t="str">
        <f>INDEX(master1!$A$10:$A$24,MATCH('KSB1 - Postings'!E2393,master1!$C$10:$C$24,0))</f>
        <v>MAINTE</v>
      </c>
      <c r="B2393" s="9" t="str">
        <f>VLOOKUP(E2393,master1!$C$9:$E$24,3,0)</f>
        <v>Joaquin P</v>
      </c>
      <c r="C2393" s="8" t="str">
        <f>VLOOKUP(F2393,master2!$B$1:$C$24,2,0)</f>
        <v>SPARE PARTS</v>
      </c>
      <c r="D2393" s="83">
        <v>3</v>
      </c>
      <c r="E2393" s="74" t="s">
        <v>55</v>
      </c>
      <c r="F2393" s="85" t="s">
        <v>136</v>
      </c>
      <c r="G2393" s="106">
        <v>261.38499999999999</v>
      </c>
      <c r="H2393" s="84" t="s">
        <v>86</v>
      </c>
      <c r="I2393" s="83"/>
    </row>
    <row r="2394" spans="1:9" s="76" customFormat="1" ht="12" hidden="1" customHeight="1">
      <c r="A2394" s="8" t="str">
        <f>INDEX(master1!$A$10:$A$24,MATCH('KSB1 - Postings'!E2394,master1!$C$10:$C$24,0))</f>
        <v>MAINTE</v>
      </c>
      <c r="B2394" s="9" t="str">
        <f>VLOOKUP(E2394,master1!$C$9:$E$24,3,0)</f>
        <v>Joaquin P</v>
      </c>
      <c r="C2394" s="8" t="str">
        <f>VLOOKUP(F2394,master2!$B$1:$C$24,2,0)</f>
        <v>SPARE PARTS</v>
      </c>
      <c r="D2394" s="83">
        <v>3</v>
      </c>
      <c r="E2394" s="74" t="s">
        <v>55</v>
      </c>
      <c r="F2394" s="85" t="s">
        <v>136</v>
      </c>
      <c r="G2394" s="106">
        <v>1904.96</v>
      </c>
      <c r="H2394" s="84" t="s">
        <v>86</v>
      </c>
      <c r="I2394" s="83"/>
    </row>
    <row r="2395" spans="1:9" s="76" customFormat="1" ht="12" hidden="1" customHeight="1">
      <c r="A2395" s="8" t="str">
        <f>INDEX(master1!$A$10:$A$24,MATCH('KSB1 - Postings'!E2395,master1!$C$10:$C$24,0))</f>
        <v>HR</v>
      </c>
      <c r="B2395" s="9" t="str">
        <f>VLOOKUP(E2395,master1!$C$9:$E$24,3,0)</f>
        <v>Paula E</v>
      </c>
      <c r="C2395" s="8" t="str">
        <f>VLOOKUP(F2395,master2!$B$1:$C$24,2,0)</f>
        <v>PROTECTION EQUIPMENT</v>
      </c>
      <c r="D2395" s="83">
        <v>3</v>
      </c>
      <c r="E2395" s="74" t="s">
        <v>74</v>
      </c>
      <c r="F2395" s="85" t="s">
        <v>135</v>
      </c>
      <c r="G2395" s="106">
        <v>3888</v>
      </c>
      <c r="H2395" s="84" t="s">
        <v>86</v>
      </c>
      <c r="I2395" s="83"/>
    </row>
    <row r="2396" spans="1:9" s="76" customFormat="1" ht="12" hidden="1" customHeight="1">
      <c r="A2396" s="8" t="str">
        <f>INDEX(master1!$A$10:$A$24,MATCH('KSB1 - Postings'!E2396,master1!$C$10:$C$24,0))</f>
        <v>HR</v>
      </c>
      <c r="B2396" s="9" t="str">
        <f>VLOOKUP(E2396,master1!$C$9:$E$24,3,0)</f>
        <v>Paula E</v>
      </c>
      <c r="C2396" s="8" t="str">
        <f>VLOOKUP(F2396,master2!$B$1:$C$24,2,0)</f>
        <v>PROTECTION EQUIPMENT</v>
      </c>
      <c r="D2396" s="83">
        <v>3</v>
      </c>
      <c r="E2396" s="74" t="s">
        <v>74</v>
      </c>
      <c r="F2396" s="85" t="s">
        <v>135</v>
      </c>
      <c r="G2396" s="106">
        <v>3888</v>
      </c>
      <c r="H2396" s="84" t="s">
        <v>86</v>
      </c>
      <c r="I2396" s="83"/>
    </row>
    <row r="2397" spans="1:9" s="76" customFormat="1" ht="12" hidden="1" customHeight="1">
      <c r="A2397" s="8" t="str">
        <f>INDEX(master1!$A$10:$A$24,MATCH('KSB1 - Postings'!E2397,master1!$C$10:$C$24,0))</f>
        <v>HR</v>
      </c>
      <c r="B2397" s="9" t="str">
        <f>VLOOKUP(E2397,master1!$C$9:$E$24,3,0)</f>
        <v>Paula E</v>
      </c>
      <c r="C2397" s="8" t="str">
        <f>VLOOKUP(F2397,master2!$B$1:$C$24,2,0)</f>
        <v>PROTECTION EQUIPMENT</v>
      </c>
      <c r="D2397" s="83">
        <v>3</v>
      </c>
      <c r="E2397" s="74" t="s">
        <v>74</v>
      </c>
      <c r="F2397" s="85" t="s">
        <v>135</v>
      </c>
      <c r="G2397" s="106">
        <v>4320</v>
      </c>
      <c r="H2397" s="84" t="s">
        <v>86</v>
      </c>
      <c r="I2397" s="83"/>
    </row>
    <row r="2398" spans="1:9" s="76" customFormat="1" ht="12" hidden="1" customHeight="1">
      <c r="A2398" s="8" t="str">
        <f>INDEX(master1!$A$10:$A$24,MATCH('KSB1 - Postings'!E2398,master1!$C$10:$C$24,0))</f>
        <v>HR</v>
      </c>
      <c r="B2398" s="9" t="str">
        <f>VLOOKUP(E2398,master1!$C$9:$E$24,3,0)</f>
        <v>Paula E</v>
      </c>
      <c r="C2398" s="8" t="str">
        <f>VLOOKUP(F2398,master2!$B$1:$C$24,2,0)</f>
        <v>PROTECTION EQUIPMENT</v>
      </c>
      <c r="D2398" s="83">
        <v>3</v>
      </c>
      <c r="E2398" s="74" t="s">
        <v>74</v>
      </c>
      <c r="F2398" s="85" t="s">
        <v>135</v>
      </c>
      <c r="G2398" s="106">
        <v>3888</v>
      </c>
      <c r="H2398" s="84" t="s">
        <v>86</v>
      </c>
      <c r="I2398" s="83"/>
    </row>
    <row r="2399" spans="1:9" s="76" customFormat="1" ht="12" hidden="1" customHeight="1">
      <c r="A2399" s="8" t="str">
        <f>INDEX(master1!$A$10:$A$24,MATCH('KSB1 - Postings'!E2399,master1!$C$10:$C$24,0))</f>
        <v>HR</v>
      </c>
      <c r="B2399" s="9" t="str">
        <f>VLOOKUP(E2399,master1!$C$9:$E$24,3,0)</f>
        <v>Paula E</v>
      </c>
      <c r="C2399" s="8" t="str">
        <f>VLOOKUP(F2399,master2!$B$1:$C$24,2,0)</f>
        <v>TRAVEL EXPENSES</v>
      </c>
      <c r="D2399" s="83">
        <v>3</v>
      </c>
      <c r="E2399" s="74" t="s">
        <v>74</v>
      </c>
      <c r="F2399" s="85" t="s">
        <v>147</v>
      </c>
      <c r="G2399" s="106">
        <v>756.3</v>
      </c>
      <c r="H2399" s="84" t="s">
        <v>86</v>
      </c>
      <c r="I2399" s="83"/>
    </row>
    <row r="2400" spans="1:9" s="76" customFormat="1" ht="12" hidden="1" customHeight="1">
      <c r="A2400" s="8" t="str">
        <f>INDEX(master1!$A$10:$A$24,MATCH('KSB1 - Postings'!E2400,master1!$C$10:$C$24,0))</f>
        <v>HR</v>
      </c>
      <c r="B2400" s="9" t="str">
        <f>VLOOKUP(E2400,master1!$C$9:$E$24,3,0)</f>
        <v>Paula E</v>
      </c>
      <c r="C2400" s="8" t="str">
        <f>VLOOKUP(F2400,master2!$B$1:$C$24,2,0)</f>
        <v>TRAVEL EXPENSES</v>
      </c>
      <c r="D2400" s="83">
        <v>3</v>
      </c>
      <c r="E2400" s="74" t="s">
        <v>74</v>
      </c>
      <c r="F2400" s="85" t="s">
        <v>147</v>
      </c>
      <c r="G2400" s="106">
        <v>963.3</v>
      </c>
      <c r="H2400" s="84" t="s">
        <v>86</v>
      </c>
      <c r="I2400" s="83"/>
    </row>
    <row r="2401" spans="1:9" s="76" customFormat="1" ht="12" hidden="1" customHeight="1">
      <c r="A2401" s="8" t="str">
        <f>INDEX(master1!$A$10:$A$24,MATCH('KSB1 - Postings'!E2401,master1!$C$10:$C$24,0))</f>
        <v>LOGISTICS</v>
      </c>
      <c r="B2401" s="9" t="str">
        <f>VLOOKUP(E2401,master1!$C$9:$E$24,3,0)</f>
        <v>María L</v>
      </c>
      <c r="C2401" s="8" t="str">
        <f>VLOOKUP(F2401,master2!$B$1:$C$24,2,0)</f>
        <v>FREIGHT</v>
      </c>
      <c r="D2401" s="83">
        <v>3</v>
      </c>
      <c r="E2401" s="74" t="s">
        <v>69</v>
      </c>
      <c r="F2401" s="85" t="s">
        <v>132</v>
      </c>
      <c r="G2401" s="106">
        <v>297.5</v>
      </c>
      <c r="H2401" s="84" t="s">
        <v>86</v>
      </c>
      <c r="I2401" s="83"/>
    </row>
    <row r="2402" spans="1:9" s="76" customFormat="1" ht="12" hidden="1" customHeight="1">
      <c r="A2402" s="8" t="str">
        <f>INDEX(master1!$A$10:$A$24,MATCH('KSB1 - Postings'!E2402,master1!$C$10:$C$24,0))</f>
        <v>MAINTE</v>
      </c>
      <c r="B2402" s="9" t="str">
        <f>VLOOKUP(E2402,master1!$C$9:$E$24,3,0)</f>
        <v>Joaquin P</v>
      </c>
      <c r="C2402" s="8" t="str">
        <f>VLOOKUP(F2402,master2!$B$1:$C$24,2,0)</f>
        <v>SPARE PARTS</v>
      </c>
      <c r="D2402" s="83">
        <v>3</v>
      </c>
      <c r="E2402" s="74" t="s">
        <v>54</v>
      </c>
      <c r="F2402" s="85" t="s">
        <v>136</v>
      </c>
      <c r="G2402" s="106">
        <v>64.704999999999998</v>
      </c>
      <c r="H2402" s="84" t="s">
        <v>86</v>
      </c>
      <c r="I2402" s="83"/>
    </row>
    <row r="2403" spans="1:9" s="76" customFormat="1" ht="12" hidden="1" customHeight="1">
      <c r="A2403" s="8" t="str">
        <f>INDEX(master1!$A$10:$A$24,MATCH('KSB1 - Postings'!E2403,master1!$C$10:$C$24,0))</f>
        <v>MAINTE</v>
      </c>
      <c r="B2403" s="9" t="str">
        <f>VLOOKUP(E2403,master1!$C$9:$E$24,3,0)</f>
        <v>Joaquin P</v>
      </c>
      <c r="C2403" s="8" t="str">
        <f>VLOOKUP(F2403,master2!$B$1:$C$24,2,0)</f>
        <v>SPARE PARTS</v>
      </c>
      <c r="D2403" s="83">
        <v>3</v>
      </c>
      <c r="E2403" s="74" t="s">
        <v>54</v>
      </c>
      <c r="F2403" s="85" t="s">
        <v>136</v>
      </c>
      <c r="G2403" s="106">
        <v>30.17</v>
      </c>
      <c r="H2403" s="84" t="s">
        <v>86</v>
      </c>
      <c r="I2403" s="83"/>
    </row>
    <row r="2404" spans="1:9" s="76" customFormat="1" ht="12" hidden="1" customHeight="1">
      <c r="A2404" s="8" t="str">
        <f>INDEX(master1!$A$10:$A$24,MATCH('KSB1 - Postings'!E2404,master1!$C$10:$C$24,0))</f>
        <v>MAINTE</v>
      </c>
      <c r="B2404" s="9" t="str">
        <f>VLOOKUP(E2404,master1!$C$9:$E$24,3,0)</f>
        <v>Joaquin P</v>
      </c>
      <c r="C2404" s="8" t="str">
        <f>VLOOKUP(F2404,master2!$B$1:$C$24,2,0)</f>
        <v>SPARE PARTS</v>
      </c>
      <c r="D2404" s="83">
        <v>3</v>
      </c>
      <c r="E2404" s="74" t="s">
        <v>54</v>
      </c>
      <c r="F2404" s="85" t="s">
        <v>136</v>
      </c>
      <c r="G2404" s="106">
        <v>127.285</v>
      </c>
      <c r="H2404" s="84" t="s">
        <v>86</v>
      </c>
      <c r="I2404" s="83"/>
    </row>
    <row r="2405" spans="1:9" s="76" customFormat="1" ht="12" hidden="1" customHeight="1">
      <c r="A2405" s="8" t="str">
        <f>INDEX(master1!$A$10:$A$24,MATCH('KSB1 - Postings'!E2405,master1!$C$10:$C$24,0))</f>
        <v>MAINTE</v>
      </c>
      <c r="B2405" s="9" t="str">
        <f>VLOOKUP(E2405,master1!$C$9:$E$24,3,0)</f>
        <v>Joaquin P</v>
      </c>
      <c r="C2405" s="8" t="str">
        <f>VLOOKUP(F2405,master2!$B$1:$C$24,2,0)</f>
        <v>SPARE PARTS</v>
      </c>
      <c r="D2405" s="83">
        <v>3</v>
      </c>
      <c r="E2405" s="74" t="s">
        <v>54</v>
      </c>
      <c r="F2405" s="85" t="s">
        <v>136</v>
      </c>
      <c r="G2405" s="106">
        <v>142.85499999999999</v>
      </c>
      <c r="H2405" s="84" t="s">
        <v>86</v>
      </c>
      <c r="I2405" s="83"/>
    </row>
    <row r="2406" spans="1:9" s="76" customFormat="1" ht="12" hidden="1" customHeight="1">
      <c r="A2406" s="8" t="str">
        <f>INDEX(master1!$A$10:$A$24,MATCH('KSB1 - Postings'!E2406,master1!$C$10:$C$24,0))</f>
        <v>MAINTE</v>
      </c>
      <c r="B2406" s="9" t="str">
        <f>VLOOKUP(E2406,master1!$C$9:$E$24,3,0)</f>
        <v>Joaquin P</v>
      </c>
      <c r="C2406" s="8" t="str">
        <f>VLOOKUP(F2406,master2!$B$1:$C$24,2,0)</f>
        <v>SPARE PARTS</v>
      </c>
      <c r="D2406" s="83">
        <v>3</v>
      </c>
      <c r="E2406" s="74" t="s">
        <v>54</v>
      </c>
      <c r="F2406" s="85" t="s">
        <v>136</v>
      </c>
      <c r="G2406" s="106">
        <v>390</v>
      </c>
      <c r="H2406" s="84" t="s">
        <v>86</v>
      </c>
      <c r="I2406" s="83"/>
    </row>
    <row r="2407" spans="1:9" s="76" customFormat="1" ht="12" hidden="1" customHeight="1">
      <c r="A2407" s="8" t="str">
        <f>INDEX(master1!$A$10:$A$24,MATCH('KSB1 - Postings'!E2407,master1!$C$10:$C$24,0))</f>
        <v>MAINTE</v>
      </c>
      <c r="B2407" s="9" t="str">
        <f>VLOOKUP(E2407,master1!$C$9:$E$24,3,0)</f>
        <v>Joaquin P</v>
      </c>
      <c r="C2407" s="8" t="str">
        <f>VLOOKUP(F2407,master2!$B$1:$C$24,2,0)</f>
        <v>SPARE PARTS</v>
      </c>
      <c r="D2407" s="83">
        <v>3</v>
      </c>
      <c r="E2407" s="74" t="s">
        <v>54</v>
      </c>
      <c r="F2407" s="85" t="s">
        <v>136</v>
      </c>
      <c r="G2407" s="106">
        <v>51.25</v>
      </c>
      <c r="H2407" s="84" t="s">
        <v>86</v>
      </c>
      <c r="I2407" s="83"/>
    </row>
    <row r="2408" spans="1:9" s="76" customFormat="1" ht="12" hidden="1" customHeight="1">
      <c r="A2408" s="8" t="str">
        <f>INDEX(master1!$A$10:$A$24,MATCH('KSB1 - Postings'!E2408,master1!$C$10:$C$24,0))</f>
        <v>MAINTE</v>
      </c>
      <c r="B2408" s="9" t="str">
        <f>VLOOKUP(E2408,master1!$C$9:$E$24,3,0)</f>
        <v>Joaquin P</v>
      </c>
      <c r="C2408" s="8" t="str">
        <f>VLOOKUP(F2408,master2!$B$1:$C$24,2,0)</f>
        <v>SPARE PARTS</v>
      </c>
      <c r="D2408" s="83">
        <v>3</v>
      </c>
      <c r="E2408" s="74" t="s">
        <v>54</v>
      </c>
      <c r="F2408" s="85" t="s">
        <v>136</v>
      </c>
      <c r="G2408" s="106">
        <v>8208.32</v>
      </c>
      <c r="H2408" s="84" t="s">
        <v>86</v>
      </c>
      <c r="I2408" s="83"/>
    </row>
    <row r="2409" spans="1:9" s="76" customFormat="1" ht="12" hidden="1" customHeight="1">
      <c r="A2409" s="8" t="str">
        <f>INDEX(master1!$A$10:$A$24,MATCH('KSB1 - Postings'!E2409,master1!$C$10:$C$24,0))</f>
        <v>MAINTE</v>
      </c>
      <c r="B2409" s="9" t="str">
        <f>VLOOKUP(E2409,master1!$C$9:$E$24,3,0)</f>
        <v>Joaquin P</v>
      </c>
      <c r="C2409" s="8" t="str">
        <f>VLOOKUP(F2409,master2!$B$1:$C$24,2,0)</f>
        <v>SPARE PARTS</v>
      </c>
      <c r="D2409" s="83">
        <v>3</v>
      </c>
      <c r="E2409" s="74" t="s">
        <v>56</v>
      </c>
      <c r="F2409" s="85" t="s">
        <v>136</v>
      </c>
      <c r="G2409" s="106">
        <v>80.45</v>
      </c>
      <c r="H2409" s="84" t="s">
        <v>86</v>
      </c>
      <c r="I2409" s="83"/>
    </row>
    <row r="2410" spans="1:9" s="76" customFormat="1" ht="12" hidden="1" customHeight="1">
      <c r="A2410" s="8" t="str">
        <f>INDEX(master1!$A$10:$A$24,MATCH('KSB1 - Postings'!E2410,master1!$C$10:$C$24,0))</f>
        <v>MAINTE</v>
      </c>
      <c r="B2410" s="9" t="str">
        <f>VLOOKUP(E2410,master1!$C$9:$E$24,3,0)</f>
        <v>Joaquin P</v>
      </c>
      <c r="C2410" s="8" t="str">
        <f>VLOOKUP(F2410,master2!$B$1:$C$24,2,0)</f>
        <v>SPARE PARTS</v>
      </c>
      <c r="D2410" s="83">
        <v>3</v>
      </c>
      <c r="E2410" s="74" t="s">
        <v>56</v>
      </c>
      <c r="F2410" s="85" t="s">
        <v>136</v>
      </c>
      <c r="G2410" s="106">
        <v>282.23</v>
      </c>
      <c r="H2410" s="84" t="s">
        <v>86</v>
      </c>
      <c r="I2410" s="83"/>
    </row>
    <row r="2411" spans="1:9" s="76" customFormat="1" ht="12" hidden="1" customHeight="1">
      <c r="A2411" s="8" t="str">
        <f>INDEX(master1!$A$10:$A$24,MATCH('KSB1 - Postings'!E2411,master1!$C$10:$C$24,0))</f>
        <v>MAINTE</v>
      </c>
      <c r="B2411" s="9" t="str">
        <f>VLOOKUP(E2411,master1!$C$9:$E$24,3,0)</f>
        <v>Joaquin P</v>
      </c>
      <c r="C2411" s="8" t="str">
        <f>VLOOKUP(F2411,master2!$B$1:$C$24,2,0)</f>
        <v>SPARE PARTS</v>
      </c>
      <c r="D2411" s="83">
        <v>3</v>
      </c>
      <c r="E2411" s="74" t="s">
        <v>56</v>
      </c>
      <c r="F2411" s="85" t="s">
        <v>136</v>
      </c>
      <c r="G2411" s="106">
        <v>202.93</v>
      </c>
      <c r="H2411" s="84" t="s">
        <v>86</v>
      </c>
      <c r="I2411" s="83"/>
    </row>
    <row r="2412" spans="1:9" s="76" customFormat="1" ht="12" hidden="1" customHeight="1">
      <c r="A2412" s="8" t="str">
        <f>INDEX(master1!$A$10:$A$24,MATCH('KSB1 - Postings'!E2412,master1!$C$10:$C$24,0))</f>
        <v>MAINTE</v>
      </c>
      <c r="B2412" s="9" t="str">
        <f>VLOOKUP(E2412,master1!$C$9:$E$24,3,0)</f>
        <v>Joaquin P</v>
      </c>
      <c r="C2412" s="8" t="str">
        <f>VLOOKUP(F2412,master2!$B$1:$C$24,2,0)</f>
        <v>SPARE PARTS</v>
      </c>
      <c r="D2412" s="83">
        <v>3</v>
      </c>
      <c r="E2412" s="74" t="s">
        <v>56</v>
      </c>
      <c r="F2412" s="85" t="s">
        <v>136</v>
      </c>
      <c r="G2412" s="106">
        <v>18.18</v>
      </c>
      <c r="H2412" s="84" t="s">
        <v>86</v>
      </c>
      <c r="I2412" s="83"/>
    </row>
    <row r="2413" spans="1:9" s="76" customFormat="1" ht="12" hidden="1" customHeight="1">
      <c r="A2413" s="8" t="str">
        <f>INDEX(master1!$A$10:$A$24,MATCH('KSB1 - Postings'!E2413,master1!$C$10:$C$24,0))</f>
        <v>MAINTE</v>
      </c>
      <c r="B2413" s="9" t="str">
        <f>VLOOKUP(E2413,master1!$C$9:$E$24,3,0)</f>
        <v>Joaquin P</v>
      </c>
      <c r="C2413" s="8" t="str">
        <f>VLOOKUP(F2413,master2!$B$1:$C$24,2,0)</f>
        <v>SPARE PARTS</v>
      </c>
      <c r="D2413" s="83">
        <v>3</v>
      </c>
      <c r="E2413" s="74" t="s">
        <v>56</v>
      </c>
      <c r="F2413" s="85" t="s">
        <v>136</v>
      </c>
      <c r="G2413" s="106">
        <v>25.984999999999999</v>
      </c>
      <c r="H2413" s="84" t="s">
        <v>86</v>
      </c>
      <c r="I2413" s="83"/>
    </row>
    <row r="2414" spans="1:9" s="76" customFormat="1" ht="12" hidden="1" customHeight="1">
      <c r="A2414" s="8" t="str">
        <f>INDEX(master1!$A$10:$A$24,MATCH('KSB1 - Postings'!E2414,master1!$C$10:$C$24,0))</f>
        <v>MAINTE</v>
      </c>
      <c r="B2414" s="9" t="str">
        <f>VLOOKUP(E2414,master1!$C$9:$E$24,3,0)</f>
        <v>Joaquin P</v>
      </c>
      <c r="C2414" s="8" t="str">
        <f>VLOOKUP(F2414,master2!$B$1:$C$24,2,0)</f>
        <v>SPARE PARTS</v>
      </c>
      <c r="D2414" s="83">
        <v>3</v>
      </c>
      <c r="E2414" s="74" t="s">
        <v>56</v>
      </c>
      <c r="F2414" s="85" t="s">
        <v>136</v>
      </c>
      <c r="G2414" s="106">
        <v>11.45</v>
      </c>
      <c r="H2414" s="84" t="s">
        <v>86</v>
      </c>
      <c r="I2414" s="83"/>
    </row>
    <row r="2415" spans="1:9" s="76" customFormat="1" ht="12" hidden="1" customHeight="1">
      <c r="A2415" s="8" t="str">
        <f>INDEX(master1!$A$10:$A$24,MATCH('KSB1 - Postings'!E2415,master1!$C$10:$C$24,0))</f>
        <v>MAINTE</v>
      </c>
      <c r="B2415" s="9" t="str">
        <f>VLOOKUP(E2415,master1!$C$9:$E$24,3,0)</f>
        <v>Joaquin P</v>
      </c>
      <c r="C2415" s="8" t="str">
        <f>VLOOKUP(F2415,master2!$B$1:$C$24,2,0)</f>
        <v>SPARE PARTS</v>
      </c>
      <c r="D2415" s="83">
        <v>3</v>
      </c>
      <c r="E2415" s="74" t="s">
        <v>55</v>
      </c>
      <c r="F2415" s="85" t="s">
        <v>136</v>
      </c>
      <c r="G2415" s="106">
        <v>44.35</v>
      </c>
      <c r="H2415" s="84" t="s">
        <v>86</v>
      </c>
      <c r="I2415" s="83"/>
    </row>
    <row r="2416" spans="1:9" s="76" customFormat="1" ht="12" hidden="1" customHeight="1">
      <c r="A2416" s="8" t="str">
        <f>INDEX(master1!$A$10:$A$24,MATCH('KSB1 - Postings'!E2416,master1!$C$10:$C$24,0))</f>
        <v>MAINTE</v>
      </c>
      <c r="B2416" s="9" t="str">
        <f>VLOOKUP(E2416,master1!$C$9:$E$24,3,0)</f>
        <v>Joaquin P</v>
      </c>
      <c r="C2416" s="8" t="str">
        <f>VLOOKUP(F2416,master2!$B$1:$C$24,2,0)</f>
        <v>SPARE PARTS</v>
      </c>
      <c r="D2416" s="83">
        <v>3</v>
      </c>
      <c r="E2416" s="74" t="s">
        <v>55</v>
      </c>
      <c r="F2416" s="85" t="s">
        <v>136</v>
      </c>
      <c r="G2416" s="106">
        <v>82.7</v>
      </c>
      <c r="H2416" s="84" t="s">
        <v>86</v>
      </c>
      <c r="I2416" s="83"/>
    </row>
    <row r="2417" spans="1:9" s="76" customFormat="1" ht="12" hidden="1" customHeight="1">
      <c r="A2417" s="8" t="str">
        <f>INDEX(master1!$A$10:$A$24,MATCH('KSB1 - Postings'!E2417,master1!$C$10:$C$24,0))</f>
        <v>MAINTE</v>
      </c>
      <c r="B2417" s="9" t="str">
        <f>VLOOKUP(E2417,master1!$C$9:$E$24,3,0)</f>
        <v>Joaquin P</v>
      </c>
      <c r="C2417" s="8" t="str">
        <f>VLOOKUP(F2417,master2!$B$1:$C$24,2,0)</f>
        <v>SPARE PARTS</v>
      </c>
      <c r="D2417" s="83">
        <v>3</v>
      </c>
      <c r="E2417" s="74" t="s">
        <v>55</v>
      </c>
      <c r="F2417" s="85" t="s">
        <v>136</v>
      </c>
      <c r="G2417" s="106">
        <v>303.75</v>
      </c>
      <c r="H2417" s="84" t="s">
        <v>86</v>
      </c>
      <c r="I2417" s="83"/>
    </row>
    <row r="2418" spans="1:9" s="76" customFormat="1" ht="12" hidden="1" customHeight="1">
      <c r="A2418" s="8" t="str">
        <f>INDEX(master1!$A$10:$A$24,MATCH('KSB1 - Postings'!E2418,master1!$C$10:$C$24,0))</f>
        <v>MAINTE</v>
      </c>
      <c r="B2418" s="9" t="str">
        <f>VLOOKUP(E2418,master1!$C$9:$E$24,3,0)</f>
        <v>Joaquin P</v>
      </c>
      <c r="C2418" s="8" t="str">
        <f>VLOOKUP(F2418,master2!$B$1:$C$24,2,0)</f>
        <v>SPARE PARTS</v>
      </c>
      <c r="D2418" s="83">
        <v>3</v>
      </c>
      <c r="E2418" s="74" t="s">
        <v>55</v>
      </c>
      <c r="F2418" s="85" t="s">
        <v>136</v>
      </c>
      <c r="G2418" s="106">
        <v>11.45</v>
      </c>
      <c r="H2418" s="84" t="s">
        <v>86</v>
      </c>
      <c r="I2418" s="83"/>
    </row>
    <row r="2419" spans="1:9" s="76" customFormat="1" ht="12" hidden="1" customHeight="1">
      <c r="A2419" s="8" t="str">
        <f>INDEX(master1!$A$10:$A$24,MATCH('KSB1 - Postings'!E2419,master1!$C$10:$C$24,0))</f>
        <v>HR</v>
      </c>
      <c r="B2419" s="9" t="str">
        <f>VLOOKUP(E2419,master1!$C$9:$E$24,3,0)</f>
        <v>Paula E</v>
      </c>
      <c r="C2419" s="8" t="str">
        <f>VLOOKUP(F2419,master2!$B$1:$C$24,2,0)</f>
        <v>PROTECTION EQUIPMENT</v>
      </c>
      <c r="D2419" s="83">
        <v>3</v>
      </c>
      <c r="E2419" s="74" t="s">
        <v>74</v>
      </c>
      <c r="F2419" s="85" t="s">
        <v>135</v>
      </c>
      <c r="G2419" s="106">
        <v>1863.6</v>
      </c>
      <c r="H2419" s="84" t="s">
        <v>86</v>
      </c>
      <c r="I2419" s="83"/>
    </row>
    <row r="2420" spans="1:9" s="76" customFormat="1" ht="12" hidden="1" customHeight="1">
      <c r="A2420" s="8" t="str">
        <f>INDEX(master1!$A$10:$A$24,MATCH('KSB1 - Postings'!E2420,master1!$C$10:$C$24,0))</f>
        <v>LOGISTICS</v>
      </c>
      <c r="B2420" s="9" t="str">
        <f>VLOOKUP(E2420,master1!$C$9:$E$24,3,0)</f>
        <v>María L</v>
      </c>
      <c r="C2420" s="8" t="str">
        <f>VLOOKUP(F2420,master2!$B$1:$C$24,2,0)</f>
        <v>REP &amp; MAINTENANCE SERVICES</v>
      </c>
      <c r="D2420" s="83">
        <v>3</v>
      </c>
      <c r="E2420" s="74" t="s">
        <v>68</v>
      </c>
      <c r="F2420" s="85" t="s">
        <v>144</v>
      </c>
      <c r="G2420" s="106">
        <v>243.9</v>
      </c>
      <c r="H2420" s="84" t="s">
        <v>86</v>
      </c>
      <c r="I2420" s="83"/>
    </row>
    <row r="2421" spans="1:9" s="76" customFormat="1" ht="12" hidden="1" customHeight="1">
      <c r="A2421" s="8" t="str">
        <f>INDEX(master1!$A$10:$A$24,MATCH('KSB1 - Postings'!E2421,master1!$C$10:$C$24,0))</f>
        <v>LOGISTICS</v>
      </c>
      <c r="B2421" s="9" t="str">
        <f>VLOOKUP(E2421,master1!$C$9:$E$24,3,0)</f>
        <v>María L</v>
      </c>
      <c r="C2421" s="8" t="str">
        <f>VLOOKUP(F2421,master2!$B$1:$C$24,2,0)</f>
        <v>REP &amp; MAINTENANCE SERVICES</v>
      </c>
      <c r="D2421" s="83">
        <v>3</v>
      </c>
      <c r="E2421" s="74" t="s">
        <v>68</v>
      </c>
      <c r="F2421" s="85" t="s">
        <v>144</v>
      </c>
      <c r="G2421" s="106">
        <v>859.93</v>
      </c>
      <c r="H2421" s="84" t="s">
        <v>86</v>
      </c>
      <c r="I2421" s="83"/>
    </row>
    <row r="2422" spans="1:9" s="76" customFormat="1" ht="12" hidden="1" customHeight="1">
      <c r="A2422" s="8" t="str">
        <f>INDEX(master1!$A$10:$A$24,MATCH('KSB1 - Postings'!E2422,master1!$C$10:$C$24,0))</f>
        <v>LOGISTICS</v>
      </c>
      <c r="B2422" s="9" t="str">
        <f>VLOOKUP(E2422,master1!$C$9:$E$24,3,0)</f>
        <v>María L</v>
      </c>
      <c r="C2422" s="8" t="str">
        <f>VLOOKUP(F2422,master2!$B$1:$C$24,2,0)</f>
        <v>REP &amp; MAINTENANCE SERVICES</v>
      </c>
      <c r="D2422" s="83">
        <v>3</v>
      </c>
      <c r="E2422" s="74" t="s">
        <v>68</v>
      </c>
      <c r="F2422" s="85" t="s">
        <v>144</v>
      </c>
      <c r="G2422" s="106">
        <v>323.17</v>
      </c>
      <c r="H2422" s="84" t="s">
        <v>86</v>
      </c>
      <c r="I2422" s="83"/>
    </row>
    <row r="2423" spans="1:9" s="76" customFormat="1" ht="12" hidden="1" customHeight="1">
      <c r="A2423" s="8" t="str">
        <f>INDEX(master1!$A$10:$A$24,MATCH('KSB1 - Postings'!E2423,master1!$C$10:$C$24,0))</f>
        <v>LOGISTICS</v>
      </c>
      <c r="B2423" s="9" t="str">
        <f>VLOOKUP(E2423,master1!$C$9:$E$24,3,0)</f>
        <v>María L</v>
      </c>
      <c r="C2423" s="8" t="str">
        <f>VLOOKUP(F2423,master2!$B$1:$C$24,2,0)</f>
        <v>REP &amp; MAINTENANCE SERVICES</v>
      </c>
      <c r="D2423" s="83">
        <v>3</v>
      </c>
      <c r="E2423" s="74" t="s">
        <v>68</v>
      </c>
      <c r="F2423" s="85" t="s">
        <v>144</v>
      </c>
      <c r="G2423" s="106">
        <v>165.965</v>
      </c>
      <c r="H2423" s="84" t="s">
        <v>86</v>
      </c>
      <c r="I2423" s="83"/>
    </row>
    <row r="2424" spans="1:9" s="76" customFormat="1" ht="12" hidden="1" customHeight="1">
      <c r="A2424" s="8" t="str">
        <f>INDEX(master1!$A$10:$A$24,MATCH('KSB1 - Postings'!E2424,master1!$C$10:$C$24,0))</f>
        <v>MAINTE</v>
      </c>
      <c r="B2424" s="9" t="str">
        <f>VLOOKUP(E2424,master1!$C$9:$E$24,3,0)</f>
        <v>Joaquin P</v>
      </c>
      <c r="C2424" s="8" t="str">
        <f>VLOOKUP(F2424,master2!$B$1:$C$24,2,0)</f>
        <v>SPARE PARTS</v>
      </c>
      <c r="D2424" s="83">
        <v>3</v>
      </c>
      <c r="E2424" s="74" t="s">
        <v>54</v>
      </c>
      <c r="F2424" s="85" t="s">
        <v>136</v>
      </c>
      <c r="G2424" s="106">
        <v>127.285</v>
      </c>
      <c r="H2424" s="84" t="s">
        <v>86</v>
      </c>
      <c r="I2424" s="83"/>
    </row>
    <row r="2425" spans="1:9" s="76" customFormat="1" ht="12" hidden="1" customHeight="1">
      <c r="A2425" s="8" t="str">
        <f>INDEX(master1!$A$10:$A$24,MATCH('KSB1 - Postings'!E2425,master1!$C$10:$C$24,0))</f>
        <v>MAINTE</v>
      </c>
      <c r="B2425" s="9" t="str">
        <f>VLOOKUP(E2425,master1!$C$9:$E$24,3,0)</f>
        <v>Joaquin P</v>
      </c>
      <c r="C2425" s="8" t="str">
        <f>VLOOKUP(F2425,master2!$B$1:$C$24,2,0)</f>
        <v>SPARE PARTS</v>
      </c>
      <c r="D2425" s="83">
        <v>3</v>
      </c>
      <c r="E2425" s="74" t="s">
        <v>54</v>
      </c>
      <c r="F2425" s="85" t="s">
        <v>136</v>
      </c>
      <c r="G2425" s="106">
        <v>392.07499999999999</v>
      </c>
      <c r="H2425" s="84" t="s">
        <v>86</v>
      </c>
      <c r="I2425" s="83"/>
    </row>
    <row r="2426" spans="1:9" s="76" customFormat="1" ht="12" hidden="1" customHeight="1">
      <c r="A2426" s="8" t="str">
        <f>INDEX(master1!$A$10:$A$24,MATCH('KSB1 - Postings'!E2426,master1!$C$10:$C$24,0))</f>
        <v>MAINTE</v>
      </c>
      <c r="B2426" s="9" t="str">
        <f>VLOOKUP(E2426,master1!$C$9:$E$24,3,0)</f>
        <v>Joaquin P</v>
      </c>
      <c r="C2426" s="8" t="str">
        <f>VLOOKUP(F2426,master2!$B$1:$C$24,2,0)</f>
        <v>SPARE PARTS</v>
      </c>
      <c r="D2426" s="83">
        <v>3</v>
      </c>
      <c r="E2426" s="74" t="s">
        <v>54</v>
      </c>
      <c r="F2426" s="85" t="s">
        <v>136</v>
      </c>
      <c r="G2426" s="106">
        <v>31.91</v>
      </c>
      <c r="H2426" s="84" t="s">
        <v>86</v>
      </c>
      <c r="I2426" s="83"/>
    </row>
    <row r="2427" spans="1:9" s="76" customFormat="1" ht="12" hidden="1" customHeight="1">
      <c r="A2427" s="8" t="str">
        <f>INDEX(master1!$A$10:$A$24,MATCH('KSB1 - Postings'!E2427,master1!$C$10:$C$24,0))</f>
        <v>MAINTE</v>
      </c>
      <c r="B2427" s="9" t="str">
        <f>VLOOKUP(E2427,master1!$C$9:$E$24,3,0)</f>
        <v>Joaquin P</v>
      </c>
      <c r="C2427" s="8" t="str">
        <f>VLOOKUP(F2427,master2!$B$1:$C$24,2,0)</f>
        <v>SPARE PARTS</v>
      </c>
      <c r="D2427" s="83">
        <v>3</v>
      </c>
      <c r="E2427" s="74" t="s">
        <v>54</v>
      </c>
      <c r="F2427" s="85" t="s">
        <v>136</v>
      </c>
      <c r="G2427" s="106">
        <v>392.935</v>
      </c>
      <c r="H2427" s="84" t="s">
        <v>86</v>
      </c>
      <c r="I2427" s="83"/>
    </row>
    <row r="2428" spans="1:9" s="76" customFormat="1" ht="12" hidden="1" customHeight="1">
      <c r="A2428" s="8" t="str">
        <f>INDEX(master1!$A$10:$A$24,MATCH('KSB1 - Postings'!E2428,master1!$C$10:$C$24,0))</f>
        <v>MAINTE</v>
      </c>
      <c r="B2428" s="9" t="str">
        <f>VLOOKUP(E2428,master1!$C$9:$E$24,3,0)</f>
        <v>Joaquin P</v>
      </c>
      <c r="C2428" s="8" t="str">
        <f>VLOOKUP(F2428,master2!$B$1:$C$24,2,0)</f>
        <v>SPARE PARTS</v>
      </c>
      <c r="D2428" s="83">
        <v>3</v>
      </c>
      <c r="E2428" s="74" t="s">
        <v>54</v>
      </c>
      <c r="F2428" s="85" t="s">
        <v>136</v>
      </c>
      <c r="G2428" s="106">
        <v>564.37</v>
      </c>
      <c r="H2428" s="84" t="s">
        <v>86</v>
      </c>
      <c r="I2428" s="83"/>
    </row>
    <row r="2429" spans="1:9" s="76" customFormat="1" ht="12" hidden="1" customHeight="1">
      <c r="A2429" s="8" t="str">
        <f>INDEX(master1!$A$10:$A$24,MATCH('KSB1 - Postings'!E2429,master1!$C$10:$C$24,0))</f>
        <v>MAINTE</v>
      </c>
      <c r="B2429" s="9" t="str">
        <f>VLOOKUP(E2429,master1!$C$9:$E$24,3,0)</f>
        <v>Joaquin P</v>
      </c>
      <c r="C2429" s="8" t="str">
        <f>VLOOKUP(F2429,master2!$B$1:$C$24,2,0)</f>
        <v>SPARE PARTS</v>
      </c>
      <c r="D2429" s="83">
        <v>3</v>
      </c>
      <c r="E2429" s="74" t="s">
        <v>56</v>
      </c>
      <c r="F2429" s="85" t="s">
        <v>136</v>
      </c>
      <c r="G2429" s="106">
        <v>19.25</v>
      </c>
      <c r="H2429" s="84" t="s">
        <v>86</v>
      </c>
      <c r="I2429" s="83"/>
    </row>
    <row r="2430" spans="1:9" s="76" customFormat="1" ht="12" hidden="1" customHeight="1">
      <c r="A2430" s="8" t="str">
        <f>INDEX(master1!$A$10:$A$24,MATCH('KSB1 - Postings'!E2430,master1!$C$10:$C$24,0))</f>
        <v>MAINTE</v>
      </c>
      <c r="B2430" s="9" t="str">
        <f>VLOOKUP(E2430,master1!$C$9:$E$24,3,0)</f>
        <v>Joaquin P</v>
      </c>
      <c r="C2430" s="8" t="str">
        <f>VLOOKUP(F2430,master2!$B$1:$C$24,2,0)</f>
        <v>SPARE PARTS</v>
      </c>
      <c r="D2430" s="83">
        <v>3</v>
      </c>
      <c r="E2430" s="74" t="s">
        <v>56</v>
      </c>
      <c r="F2430" s="85" t="s">
        <v>136</v>
      </c>
      <c r="G2430" s="106">
        <v>178.92500000000001</v>
      </c>
      <c r="H2430" s="84" t="s">
        <v>86</v>
      </c>
      <c r="I2430" s="83"/>
    </row>
    <row r="2431" spans="1:9" s="76" customFormat="1" ht="12" hidden="1" customHeight="1">
      <c r="A2431" s="8" t="str">
        <f>INDEX(master1!$A$10:$A$24,MATCH('KSB1 - Postings'!E2431,master1!$C$10:$C$24,0))</f>
        <v>MAINTE</v>
      </c>
      <c r="B2431" s="9" t="str">
        <f>VLOOKUP(E2431,master1!$C$9:$E$24,3,0)</f>
        <v>Joaquin P</v>
      </c>
      <c r="C2431" s="8" t="str">
        <f>VLOOKUP(F2431,master2!$B$1:$C$24,2,0)</f>
        <v>SPARE PARTS</v>
      </c>
      <c r="D2431" s="83">
        <v>3</v>
      </c>
      <c r="E2431" s="74" t="s">
        <v>56</v>
      </c>
      <c r="F2431" s="85" t="s">
        <v>136</v>
      </c>
      <c r="G2431" s="106">
        <v>126.64</v>
      </c>
      <c r="H2431" s="84" t="s">
        <v>86</v>
      </c>
      <c r="I2431" s="83"/>
    </row>
    <row r="2432" spans="1:9" s="76" customFormat="1" ht="12" hidden="1" customHeight="1">
      <c r="A2432" s="8" t="str">
        <f>INDEX(master1!$A$10:$A$24,MATCH('KSB1 - Postings'!E2432,master1!$C$10:$C$24,0))</f>
        <v>MAINTE</v>
      </c>
      <c r="B2432" s="9" t="str">
        <f>VLOOKUP(E2432,master1!$C$9:$E$24,3,0)</f>
        <v>Joaquin P</v>
      </c>
      <c r="C2432" s="8" t="str">
        <f>VLOOKUP(F2432,master2!$B$1:$C$24,2,0)</f>
        <v>SPARE PARTS</v>
      </c>
      <c r="D2432" s="83">
        <v>3</v>
      </c>
      <c r="E2432" s="74" t="s">
        <v>56</v>
      </c>
      <c r="F2432" s="85" t="s">
        <v>136</v>
      </c>
      <c r="G2432" s="106">
        <v>153.26499999999999</v>
      </c>
      <c r="H2432" s="84" t="s">
        <v>86</v>
      </c>
      <c r="I2432" s="83"/>
    </row>
    <row r="2433" spans="1:9" s="76" customFormat="1" ht="12" hidden="1" customHeight="1">
      <c r="A2433" s="8" t="str">
        <f>INDEX(master1!$A$10:$A$24,MATCH('KSB1 - Postings'!E2433,master1!$C$10:$C$24,0))</f>
        <v>MAINTE</v>
      </c>
      <c r="B2433" s="9" t="str">
        <f>VLOOKUP(E2433,master1!$C$9:$E$24,3,0)</f>
        <v>Joaquin P</v>
      </c>
      <c r="C2433" s="8" t="str">
        <f>VLOOKUP(F2433,master2!$B$1:$C$24,2,0)</f>
        <v>SPARE PARTS</v>
      </c>
      <c r="D2433" s="83">
        <v>3</v>
      </c>
      <c r="E2433" s="74" t="s">
        <v>56</v>
      </c>
      <c r="F2433" s="85" t="s">
        <v>136</v>
      </c>
      <c r="G2433" s="106">
        <v>141.745</v>
      </c>
      <c r="H2433" s="84" t="s">
        <v>86</v>
      </c>
      <c r="I2433" s="83"/>
    </row>
    <row r="2434" spans="1:9" s="76" customFormat="1" ht="12" hidden="1" customHeight="1">
      <c r="A2434" s="8" t="str">
        <f>INDEX(master1!$A$10:$A$24,MATCH('KSB1 - Postings'!E2434,master1!$C$10:$C$24,0))</f>
        <v>MAINTE</v>
      </c>
      <c r="B2434" s="9" t="str">
        <f>VLOOKUP(E2434,master1!$C$9:$E$24,3,0)</f>
        <v>Joaquin P</v>
      </c>
      <c r="C2434" s="8" t="str">
        <f>VLOOKUP(F2434,master2!$B$1:$C$24,2,0)</f>
        <v>SPARE PARTS</v>
      </c>
      <c r="D2434" s="83">
        <v>3</v>
      </c>
      <c r="E2434" s="74" t="s">
        <v>56</v>
      </c>
      <c r="F2434" s="85" t="s">
        <v>136</v>
      </c>
      <c r="G2434" s="106">
        <v>299.63499999999999</v>
      </c>
      <c r="H2434" s="84" t="s">
        <v>86</v>
      </c>
      <c r="I2434" s="83"/>
    </row>
    <row r="2435" spans="1:9" s="76" customFormat="1" ht="12" hidden="1" customHeight="1">
      <c r="A2435" s="8" t="str">
        <f>INDEX(master1!$A$10:$A$24,MATCH('KSB1 - Postings'!E2435,master1!$C$10:$C$24,0))</f>
        <v>MAINTE</v>
      </c>
      <c r="B2435" s="9" t="str">
        <f>VLOOKUP(E2435,master1!$C$9:$E$24,3,0)</f>
        <v>Joaquin P</v>
      </c>
      <c r="C2435" s="8" t="str">
        <f>VLOOKUP(F2435,master2!$B$1:$C$24,2,0)</f>
        <v>SPARE PARTS</v>
      </c>
      <c r="D2435" s="83">
        <v>3</v>
      </c>
      <c r="E2435" s="74" t="s">
        <v>56</v>
      </c>
      <c r="F2435" s="85" t="s">
        <v>136</v>
      </c>
      <c r="G2435" s="106">
        <v>623.48</v>
      </c>
      <c r="H2435" s="84" t="s">
        <v>86</v>
      </c>
      <c r="I2435" s="83"/>
    </row>
    <row r="2436" spans="1:9" s="76" customFormat="1" ht="12" hidden="1" customHeight="1">
      <c r="A2436" s="8" t="str">
        <f>INDEX(master1!$A$10:$A$24,MATCH('KSB1 - Postings'!E2436,master1!$C$10:$C$24,0))</f>
        <v>MAINTE</v>
      </c>
      <c r="B2436" s="9" t="str">
        <f>VLOOKUP(E2436,master1!$C$9:$E$24,3,0)</f>
        <v>Joaquin P</v>
      </c>
      <c r="C2436" s="8" t="str">
        <f>VLOOKUP(F2436,master2!$B$1:$C$24,2,0)</f>
        <v>SPARE PARTS</v>
      </c>
      <c r="D2436" s="83">
        <v>3</v>
      </c>
      <c r="E2436" s="74" t="s">
        <v>56</v>
      </c>
      <c r="F2436" s="85" t="s">
        <v>136</v>
      </c>
      <c r="G2436" s="106">
        <v>25.98</v>
      </c>
      <c r="H2436" s="84" t="s">
        <v>86</v>
      </c>
      <c r="I2436" s="83"/>
    </row>
    <row r="2437" spans="1:9" s="76" customFormat="1" ht="12" hidden="1" customHeight="1">
      <c r="A2437" s="8" t="str">
        <f>INDEX(master1!$A$10:$A$24,MATCH('KSB1 - Postings'!E2437,master1!$C$10:$C$24,0))</f>
        <v>MAINTE</v>
      </c>
      <c r="B2437" s="9" t="str">
        <f>VLOOKUP(E2437,master1!$C$9:$E$24,3,0)</f>
        <v>Joaquin P</v>
      </c>
      <c r="C2437" s="8" t="str">
        <f>VLOOKUP(F2437,master2!$B$1:$C$24,2,0)</f>
        <v>SPARE PARTS</v>
      </c>
      <c r="D2437" s="83">
        <v>3</v>
      </c>
      <c r="E2437" s="74" t="s">
        <v>56</v>
      </c>
      <c r="F2437" s="85" t="s">
        <v>136</v>
      </c>
      <c r="G2437" s="106">
        <v>56.24</v>
      </c>
      <c r="H2437" s="84" t="s">
        <v>86</v>
      </c>
      <c r="I2437" s="83"/>
    </row>
    <row r="2438" spans="1:9" s="76" customFormat="1" ht="12" hidden="1" customHeight="1">
      <c r="A2438" s="8" t="str">
        <f>INDEX(master1!$A$10:$A$24,MATCH('KSB1 - Postings'!E2438,master1!$C$10:$C$24,0))</f>
        <v>MAINTE</v>
      </c>
      <c r="B2438" s="9" t="str">
        <f>VLOOKUP(E2438,master1!$C$9:$E$24,3,0)</f>
        <v>Joaquin P</v>
      </c>
      <c r="C2438" s="8" t="str">
        <f>VLOOKUP(F2438,master2!$B$1:$C$24,2,0)</f>
        <v>SPARE PARTS</v>
      </c>
      <c r="D2438" s="83">
        <v>3</v>
      </c>
      <c r="E2438" s="74" t="s">
        <v>55</v>
      </c>
      <c r="F2438" s="85" t="s">
        <v>136</v>
      </c>
      <c r="G2438" s="106">
        <v>2342.06</v>
      </c>
      <c r="H2438" s="84" t="s">
        <v>86</v>
      </c>
      <c r="I2438" s="83"/>
    </row>
    <row r="2439" spans="1:9" s="76" customFormat="1" ht="12" hidden="1" customHeight="1">
      <c r="A2439" s="8" t="str">
        <f>INDEX(master1!$A$10:$A$24,MATCH('KSB1 - Postings'!E2439,master1!$C$10:$C$24,0))</f>
        <v>MAINTE</v>
      </c>
      <c r="B2439" s="9" t="str">
        <f>VLOOKUP(E2439,master1!$C$9:$E$24,3,0)</f>
        <v>Joaquin P</v>
      </c>
      <c r="C2439" s="8" t="str">
        <f>VLOOKUP(F2439,master2!$B$1:$C$24,2,0)</f>
        <v>SPARE PARTS</v>
      </c>
      <c r="D2439" s="83">
        <v>3</v>
      </c>
      <c r="E2439" s="74" t="s">
        <v>55</v>
      </c>
      <c r="F2439" s="85" t="s">
        <v>136</v>
      </c>
      <c r="G2439" s="106">
        <v>2739.93</v>
      </c>
      <c r="H2439" s="84" t="s">
        <v>86</v>
      </c>
      <c r="I2439" s="83"/>
    </row>
    <row r="2440" spans="1:9" s="76" customFormat="1" ht="12" hidden="1" customHeight="1">
      <c r="A2440" s="8" t="str">
        <f>INDEX(master1!$A$10:$A$24,MATCH('KSB1 - Postings'!E2440,master1!$C$10:$C$24,0))</f>
        <v>MAINTE</v>
      </c>
      <c r="B2440" s="9" t="str">
        <f>VLOOKUP(E2440,master1!$C$9:$E$24,3,0)</f>
        <v>Joaquin P</v>
      </c>
      <c r="C2440" s="8" t="str">
        <f>VLOOKUP(F2440,master2!$B$1:$C$24,2,0)</f>
        <v>SPARE PARTS</v>
      </c>
      <c r="D2440" s="83">
        <v>3</v>
      </c>
      <c r="E2440" s="74" t="s">
        <v>55</v>
      </c>
      <c r="F2440" s="85" t="s">
        <v>136</v>
      </c>
      <c r="G2440" s="106">
        <v>37.83</v>
      </c>
      <c r="H2440" s="84" t="s">
        <v>86</v>
      </c>
      <c r="I2440" s="83"/>
    </row>
    <row r="2441" spans="1:9" s="76" customFormat="1" ht="12" hidden="1" customHeight="1">
      <c r="A2441" s="8" t="str">
        <f>INDEX(master1!$A$10:$A$24,MATCH('KSB1 - Postings'!E2441,master1!$C$10:$C$24,0))</f>
        <v>MAINTE</v>
      </c>
      <c r="B2441" s="9" t="str">
        <f>VLOOKUP(E2441,master1!$C$9:$E$24,3,0)</f>
        <v>Joaquin P</v>
      </c>
      <c r="C2441" s="8" t="str">
        <f>VLOOKUP(F2441,master2!$B$1:$C$24,2,0)</f>
        <v>SPARE PARTS</v>
      </c>
      <c r="D2441" s="83">
        <v>3</v>
      </c>
      <c r="E2441" s="74" t="s">
        <v>55</v>
      </c>
      <c r="F2441" s="85" t="s">
        <v>136</v>
      </c>
      <c r="G2441" s="106">
        <v>82.14</v>
      </c>
      <c r="H2441" s="84" t="s">
        <v>86</v>
      </c>
      <c r="I2441" s="83"/>
    </row>
    <row r="2442" spans="1:9" s="76" customFormat="1" ht="12" hidden="1" customHeight="1">
      <c r="A2442" s="8" t="str">
        <f>INDEX(master1!$A$10:$A$24,MATCH('KSB1 - Postings'!E2442,master1!$C$10:$C$24,0))</f>
        <v>MAINTE</v>
      </c>
      <c r="B2442" s="9" t="str">
        <f>VLOOKUP(E2442,master1!$C$9:$E$24,3,0)</f>
        <v>Joaquin P</v>
      </c>
      <c r="C2442" s="8" t="str">
        <f>VLOOKUP(F2442,master2!$B$1:$C$24,2,0)</f>
        <v>SPARE PARTS</v>
      </c>
      <c r="D2442" s="83">
        <v>3</v>
      </c>
      <c r="E2442" s="74" t="s">
        <v>55</v>
      </c>
      <c r="F2442" s="85" t="s">
        <v>136</v>
      </c>
      <c r="G2442" s="106">
        <v>47.32</v>
      </c>
      <c r="H2442" s="84" t="s">
        <v>86</v>
      </c>
      <c r="I2442" s="83"/>
    </row>
    <row r="2443" spans="1:9" s="76" customFormat="1" ht="12" hidden="1" customHeight="1">
      <c r="A2443" s="8" t="str">
        <f>INDEX(master1!$A$10:$A$24,MATCH('KSB1 - Postings'!E2443,master1!$C$10:$C$24,0))</f>
        <v>MAINTE</v>
      </c>
      <c r="B2443" s="9" t="str">
        <f>VLOOKUP(E2443,master1!$C$9:$E$24,3,0)</f>
        <v>Joaquin P</v>
      </c>
      <c r="C2443" s="8" t="str">
        <f>VLOOKUP(F2443,master2!$B$1:$C$24,2,0)</f>
        <v>REP &amp; MAINTENANCE SERVICES</v>
      </c>
      <c r="D2443" s="83">
        <v>3</v>
      </c>
      <c r="E2443" s="74" t="s">
        <v>55</v>
      </c>
      <c r="F2443" s="85" t="s">
        <v>143</v>
      </c>
      <c r="G2443" s="106">
        <v>1290.3900000000001</v>
      </c>
      <c r="H2443" s="84" t="s">
        <v>86</v>
      </c>
      <c r="I2443" s="83"/>
    </row>
    <row r="2444" spans="1:9" s="76" customFormat="1" ht="12" hidden="1" customHeight="1">
      <c r="A2444" s="8" t="str">
        <f>INDEX(master1!$A$10:$A$24,MATCH('KSB1 - Postings'!E2444,master1!$C$10:$C$24,0))</f>
        <v>MAINTE</v>
      </c>
      <c r="B2444" s="9" t="str">
        <f>VLOOKUP(E2444,master1!$C$9:$E$24,3,0)</f>
        <v>Joaquin P</v>
      </c>
      <c r="C2444" s="8" t="str">
        <f>VLOOKUP(F2444,master2!$B$1:$C$24,2,0)</f>
        <v>REP &amp; MAINTENANCE SERVICES</v>
      </c>
      <c r="D2444" s="83">
        <v>3</v>
      </c>
      <c r="E2444" s="74" t="s">
        <v>55</v>
      </c>
      <c r="F2444" s="85" t="s">
        <v>143</v>
      </c>
      <c r="G2444" s="106">
        <v>6652.2849999999999</v>
      </c>
      <c r="H2444" s="84" t="s">
        <v>86</v>
      </c>
      <c r="I2444" s="83"/>
    </row>
    <row r="2445" spans="1:9" s="76" customFormat="1" ht="12" hidden="1" customHeight="1">
      <c r="A2445" s="8" t="str">
        <f>INDEX(master1!$A$10:$A$24,MATCH('KSB1 - Postings'!E2445,master1!$C$10:$C$24,0))</f>
        <v>MAINTE</v>
      </c>
      <c r="B2445" s="9" t="str">
        <f>VLOOKUP(E2445,master1!$C$9:$E$24,3,0)</f>
        <v>Joaquin P</v>
      </c>
      <c r="C2445" s="8" t="str">
        <f>VLOOKUP(F2445,master2!$B$1:$C$24,2,0)</f>
        <v>REP &amp; MAINTENANCE SERVICES</v>
      </c>
      <c r="D2445" s="83">
        <v>3</v>
      </c>
      <c r="E2445" s="74" t="s">
        <v>55</v>
      </c>
      <c r="F2445" s="85" t="s">
        <v>143</v>
      </c>
      <c r="G2445" s="106">
        <v>1290.3900000000001</v>
      </c>
      <c r="H2445" s="84" t="s">
        <v>86</v>
      </c>
      <c r="I2445" s="83"/>
    </row>
    <row r="2446" spans="1:9" s="76" customFormat="1" ht="12" hidden="1" customHeight="1">
      <c r="A2446" s="8" t="str">
        <f>INDEX(master1!$A$10:$A$24,MATCH('KSB1 - Postings'!E2446,master1!$C$10:$C$24,0))</f>
        <v>MAINTE</v>
      </c>
      <c r="B2446" s="9" t="str">
        <f>VLOOKUP(E2446,master1!$C$9:$E$24,3,0)</f>
        <v>Joaquin P</v>
      </c>
      <c r="C2446" s="8" t="str">
        <f>VLOOKUP(F2446,master2!$B$1:$C$24,2,0)</f>
        <v>REP &amp; MAINTENANCE SERVICES</v>
      </c>
      <c r="D2446" s="83">
        <v>3</v>
      </c>
      <c r="E2446" s="74" t="s">
        <v>55</v>
      </c>
      <c r="F2446" s="85" t="s">
        <v>143</v>
      </c>
      <c r="G2446" s="106">
        <v>1750</v>
      </c>
      <c r="H2446" s="84" t="s">
        <v>86</v>
      </c>
      <c r="I2446" s="83"/>
    </row>
    <row r="2447" spans="1:9" s="76" customFormat="1" ht="12" hidden="1" customHeight="1">
      <c r="A2447" s="8" t="str">
        <f>INDEX(master1!$A$10:$A$24,MATCH('KSB1 - Postings'!E2447,master1!$C$10:$C$24,0))</f>
        <v>HR</v>
      </c>
      <c r="B2447" s="9" t="str">
        <f>VLOOKUP(E2447,master1!$C$9:$E$24,3,0)</f>
        <v>Paula E</v>
      </c>
      <c r="C2447" s="8" t="str">
        <f>VLOOKUP(F2447,master2!$B$1:$C$24,2,0)</f>
        <v>RENT EXPENSES</v>
      </c>
      <c r="D2447" s="83">
        <v>3</v>
      </c>
      <c r="E2447" s="74" t="s">
        <v>74</v>
      </c>
      <c r="F2447" s="85" t="s">
        <v>142</v>
      </c>
      <c r="G2447" s="106">
        <v>3488</v>
      </c>
      <c r="H2447" s="84" t="s">
        <v>86</v>
      </c>
      <c r="I2447" s="83"/>
    </row>
    <row r="2448" spans="1:9" s="76" customFormat="1" ht="12" hidden="1" customHeight="1">
      <c r="A2448" s="8" t="str">
        <f>INDEX(master1!$A$10:$A$24,MATCH('KSB1 - Postings'!E2448,master1!$C$10:$C$24,0))</f>
        <v>HR</v>
      </c>
      <c r="B2448" s="9" t="str">
        <f>VLOOKUP(E2448,master1!$C$9:$E$24,3,0)</f>
        <v>Paula E</v>
      </c>
      <c r="C2448" s="8" t="str">
        <f>VLOOKUP(F2448,master2!$B$1:$C$24,2,0)</f>
        <v>RENT EXPENSES</v>
      </c>
      <c r="D2448" s="83">
        <v>3</v>
      </c>
      <c r="E2448" s="74" t="s">
        <v>74</v>
      </c>
      <c r="F2448" s="85" t="s">
        <v>130</v>
      </c>
      <c r="G2448" s="106">
        <v>56.965000000000003</v>
      </c>
      <c r="H2448" s="84" t="s">
        <v>86</v>
      </c>
      <c r="I2448" s="83"/>
    </row>
    <row r="2449" spans="1:9" s="76" customFormat="1" ht="12" hidden="1" customHeight="1">
      <c r="A2449" s="8" t="str">
        <f>INDEX(master1!$A$10:$A$24,MATCH('KSB1 - Postings'!E2449,master1!$C$10:$C$24,0))</f>
        <v>HR</v>
      </c>
      <c r="B2449" s="9" t="str">
        <f>VLOOKUP(E2449,master1!$C$9:$E$24,3,0)</f>
        <v>Paula E</v>
      </c>
      <c r="C2449" s="8" t="str">
        <f>VLOOKUP(F2449,master2!$B$1:$C$24,2,0)</f>
        <v>RENT EXPENSES</v>
      </c>
      <c r="D2449" s="83">
        <v>3</v>
      </c>
      <c r="E2449" s="74" t="s">
        <v>74</v>
      </c>
      <c r="F2449" s="85" t="s">
        <v>130</v>
      </c>
      <c r="G2449" s="106">
        <v>205</v>
      </c>
      <c r="H2449" s="84" t="s">
        <v>86</v>
      </c>
      <c r="I2449" s="83"/>
    </row>
    <row r="2450" spans="1:9" s="76" customFormat="1" ht="12" hidden="1" customHeight="1">
      <c r="A2450" s="8" t="str">
        <f>INDEX(master1!$A$10:$A$24,MATCH('KSB1 - Postings'!E2450,master1!$C$10:$C$24,0))</f>
        <v>HR</v>
      </c>
      <c r="B2450" s="9" t="str">
        <f>VLOOKUP(E2450,master1!$C$9:$E$24,3,0)</f>
        <v>Paula E</v>
      </c>
      <c r="C2450" s="8" t="str">
        <f>VLOOKUP(F2450,master2!$B$1:$C$24,2,0)</f>
        <v>RENT EXPENSES</v>
      </c>
      <c r="D2450" s="83">
        <v>3</v>
      </c>
      <c r="E2450" s="74" t="s">
        <v>74</v>
      </c>
      <c r="F2450" s="85" t="s">
        <v>130</v>
      </c>
      <c r="G2450" s="106">
        <v>615</v>
      </c>
      <c r="H2450" s="84" t="s">
        <v>86</v>
      </c>
      <c r="I2450" s="83"/>
    </row>
    <row r="2451" spans="1:9" s="76" customFormat="1" ht="12" hidden="1" customHeight="1">
      <c r="A2451" s="8" t="str">
        <f>INDEX(master1!$A$10:$A$24,MATCH('KSB1 - Postings'!E2451,master1!$C$10:$C$24,0))</f>
        <v>HR</v>
      </c>
      <c r="B2451" s="9" t="str">
        <f>VLOOKUP(E2451,master1!$C$9:$E$24,3,0)</f>
        <v>Paula E</v>
      </c>
      <c r="C2451" s="8" t="str">
        <f>VLOOKUP(F2451,master2!$B$1:$C$24,2,0)</f>
        <v>RENT EXPENSES</v>
      </c>
      <c r="D2451" s="83">
        <v>3</v>
      </c>
      <c r="E2451" s="74" t="s">
        <v>74</v>
      </c>
      <c r="F2451" s="85" t="s">
        <v>130</v>
      </c>
      <c r="G2451" s="106">
        <v>471.05500000000001</v>
      </c>
      <c r="H2451" s="84" t="s">
        <v>86</v>
      </c>
      <c r="I2451" s="83"/>
    </row>
    <row r="2452" spans="1:9" s="76" customFormat="1" ht="12" hidden="1" customHeight="1">
      <c r="A2452" s="8" t="str">
        <f>INDEX(master1!$A$10:$A$24,MATCH('KSB1 - Postings'!E2452,master1!$C$10:$C$24,0))</f>
        <v>HR</v>
      </c>
      <c r="B2452" s="9" t="str">
        <f>VLOOKUP(E2452,master1!$C$9:$E$24,3,0)</f>
        <v>Paula E</v>
      </c>
      <c r="C2452" s="8" t="str">
        <f>VLOOKUP(F2452,master2!$B$1:$C$24,2,0)</f>
        <v>RENT EXPENSES</v>
      </c>
      <c r="D2452" s="83">
        <v>3</v>
      </c>
      <c r="E2452" s="74" t="s">
        <v>74</v>
      </c>
      <c r="F2452" s="85" t="s">
        <v>130</v>
      </c>
      <c r="G2452" s="106">
        <v>471.05500000000001</v>
      </c>
      <c r="H2452" s="84" t="s">
        <v>86</v>
      </c>
      <c r="I2452" s="83"/>
    </row>
    <row r="2453" spans="1:9" s="76" customFormat="1" ht="12" hidden="1" customHeight="1">
      <c r="A2453" s="8" t="str">
        <f>INDEX(master1!$A$10:$A$24,MATCH('KSB1 - Postings'!E2453,master1!$C$10:$C$24,0))</f>
        <v>HR</v>
      </c>
      <c r="B2453" s="9" t="str">
        <f>VLOOKUP(E2453,master1!$C$9:$E$24,3,0)</f>
        <v>Paula E</v>
      </c>
      <c r="C2453" s="8" t="str">
        <f>VLOOKUP(F2453,master2!$B$1:$C$24,2,0)</f>
        <v>RENT EXPENSES</v>
      </c>
      <c r="D2453" s="83">
        <v>3</v>
      </c>
      <c r="E2453" s="74" t="s">
        <v>74</v>
      </c>
      <c r="F2453" s="85" t="s">
        <v>130</v>
      </c>
      <c r="G2453" s="106">
        <v>538.01499999999999</v>
      </c>
      <c r="H2453" s="84" t="s">
        <v>86</v>
      </c>
      <c r="I2453" s="83"/>
    </row>
    <row r="2454" spans="1:9" s="76" customFormat="1" ht="12" hidden="1" customHeight="1">
      <c r="A2454" s="8" t="str">
        <f>INDEX(master1!$A$10:$A$24,MATCH('KSB1 - Postings'!E2454,master1!$C$10:$C$24,0))</f>
        <v>HR</v>
      </c>
      <c r="B2454" s="9" t="str">
        <f>VLOOKUP(E2454,master1!$C$9:$E$24,3,0)</f>
        <v>Paula E</v>
      </c>
      <c r="C2454" s="8" t="str">
        <f>VLOOKUP(F2454,master2!$B$1:$C$24,2,0)</f>
        <v>RENT EXPENSES</v>
      </c>
      <c r="D2454" s="83">
        <v>3</v>
      </c>
      <c r="E2454" s="74" t="s">
        <v>74</v>
      </c>
      <c r="F2454" s="85" t="s">
        <v>130</v>
      </c>
      <c r="G2454" s="106">
        <v>260.375</v>
      </c>
      <c r="H2454" s="84" t="s">
        <v>86</v>
      </c>
      <c r="I2454" s="83"/>
    </row>
    <row r="2455" spans="1:9" s="76" customFormat="1" ht="12" hidden="1" customHeight="1">
      <c r="A2455" s="8" t="str">
        <f>INDEX(master1!$A$10:$A$24,MATCH('KSB1 - Postings'!E2455,master1!$C$10:$C$24,0))</f>
        <v>HR</v>
      </c>
      <c r="B2455" s="9" t="str">
        <f>VLOOKUP(E2455,master1!$C$9:$E$24,3,0)</f>
        <v>Paula E</v>
      </c>
      <c r="C2455" s="8" t="str">
        <f>VLOOKUP(F2455,master2!$B$1:$C$24,2,0)</f>
        <v>RENT EXPENSES</v>
      </c>
      <c r="D2455" s="83">
        <v>3</v>
      </c>
      <c r="E2455" s="74" t="s">
        <v>74</v>
      </c>
      <c r="F2455" s="85" t="s">
        <v>130</v>
      </c>
      <c r="G2455" s="106">
        <v>129.41499999999999</v>
      </c>
      <c r="H2455" s="84" t="s">
        <v>86</v>
      </c>
      <c r="I2455" s="83"/>
    </row>
    <row r="2456" spans="1:9" s="76" customFormat="1" ht="12" hidden="1" customHeight="1">
      <c r="A2456" s="8" t="str">
        <f>INDEX(master1!$A$10:$A$24,MATCH('KSB1 - Postings'!E2456,master1!$C$10:$C$24,0))</f>
        <v>HR</v>
      </c>
      <c r="B2456" s="9" t="str">
        <f>VLOOKUP(E2456,master1!$C$9:$E$24,3,0)</f>
        <v>Paula E</v>
      </c>
      <c r="C2456" s="8" t="str">
        <f>VLOOKUP(F2456,master2!$B$1:$C$24,2,0)</f>
        <v>RENT EXPENSES</v>
      </c>
      <c r="D2456" s="83">
        <v>3</v>
      </c>
      <c r="E2456" s="74" t="s">
        <v>74</v>
      </c>
      <c r="F2456" s="85" t="s">
        <v>130</v>
      </c>
      <c r="G2456" s="106">
        <v>141.19</v>
      </c>
      <c r="H2456" s="84" t="s">
        <v>86</v>
      </c>
      <c r="I2456" s="83"/>
    </row>
    <row r="2457" spans="1:9" s="76" customFormat="1" ht="12" hidden="1" customHeight="1">
      <c r="A2457" s="8" t="str">
        <f>INDEX(master1!$A$10:$A$24,MATCH('KSB1 - Postings'!E2457,master1!$C$10:$C$24,0))</f>
        <v>HR</v>
      </c>
      <c r="B2457" s="9" t="str">
        <f>VLOOKUP(E2457,master1!$C$9:$E$24,3,0)</f>
        <v>Paula E</v>
      </c>
      <c r="C2457" s="8" t="str">
        <f>VLOOKUP(F2457,master2!$B$1:$C$24,2,0)</f>
        <v>RENT EXPENSES</v>
      </c>
      <c r="D2457" s="83">
        <v>3</v>
      </c>
      <c r="E2457" s="74" t="s">
        <v>74</v>
      </c>
      <c r="F2457" s="85" t="s">
        <v>130</v>
      </c>
      <c r="G2457" s="106">
        <v>129.41499999999999</v>
      </c>
      <c r="H2457" s="84" t="s">
        <v>86</v>
      </c>
      <c r="I2457" s="83"/>
    </row>
    <row r="2458" spans="1:9" s="76" customFormat="1" ht="12" hidden="1" customHeight="1">
      <c r="A2458" s="8" t="str">
        <f>INDEX(master1!$A$10:$A$24,MATCH('KSB1 - Postings'!E2458,master1!$C$10:$C$24,0))</f>
        <v>HR</v>
      </c>
      <c r="B2458" s="9" t="str">
        <f>VLOOKUP(E2458,master1!$C$9:$E$24,3,0)</f>
        <v>Paula E</v>
      </c>
      <c r="C2458" s="8" t="str">
        <f>VLOOKUP(F2458,master2!$B$1:$C$24,2,0)</f>
        <v>RENT EXPENSES</v>
      </c>
      <c r="D2458" s="83">
        <v>3</v>
      </c>
      <c r="E2458" s="74" t="s">
        <v>74</v>
      </c>
      <c r="F2458" s="85" t="s">
        <v>130</v>
      </c>
      <c r="G2458" s="106">
        <v>125.68</v>
      </c>
      <c r="H2458" s="84" t="s">
        <v>86</v>
      </c>
      <c r="I2458" s="83"/>
    </row>
    <row r="2459" spans="1:9" s="76" customFormat="1" ht="12" hidden="1" customHeight="1">
      <c r="A2459" s="8" t="str">
        <f>INDEX(master1!$A$10:$A$24,MATCH('KSB1 - Postings'!E2459,master1!$C$10:$C$24,0))</f>
        <v>HR</v>
      </c>
      <c r="B2459" s="9" t="str">
        <f>VLOOKUP(E2459,master1!$C$9:$E$24,3,0)</f>
        <v>Paula E</v>
      </c>
      <c r="C2459" s="8" t="str">
        <f>VLOOKUP(F2459,master2!$B$1:$C$24,2,0)</f>
        <v>RENT EXPENSES</v>
      </c>
      <c r="D2459" s="83">
        <v>3</v>
      </c>
      <c r="E2459" s="74" t="s">
        <v>74</v>
      </c>
      <c r="F2459" s="85" t="s">
        <v>130</v>
      </c>
      <c r="G2459" s="106">
        <v>89.5</v>
      </c>
      <c r="H2459" s="84" t="s">
        <v>86</v>
      </c>
      <c r="I2459" s="83"/>
    </row>
    <row r="2460" spans="1:9" s="76" customFormat="1" ht="12" hidden="1" customHeight="1">
      <c r="A2460" s="8" t="str">
        <f>INDEX(master1!$A$10:$A$24,MATCH('KSB1 - Postings'!E2460,master1!$C$10:$C$24,0))</f>
        <v>HR</v>
      </c>
      <c r="B2460" s="9" t="str">
        <f>VLOOKUP(E2460,master1!$C$9:$E$24,3,0)</f>
        <v>Paula E</v>
      </c>
      <c r="C2460" s="8" t="str">
        <f>VLOOKUP(F2460,master2!$B$1:$C$24,2,0)</f>
        <v>RENT EXPENSES</v>
      </c>
      <c r="D2460" s="83">
        <v>3</v>
      </c>
      <c r="E2460" s="74" t="s">
        <v>74</v>
      </c>
      <c r="F2460" s="85" t="s">
        <v>130</v>
      </c>
      <c r="G2460" s="106">
        <v>159.5</v>
      </c>
      <c r="H2460" s="84" t="s">
        <v>86</v>
      </c>
      <c r="I2460" s="83"/>
    </row>
    <row r="2461" spans="1:9" s="76" customFormat="1" ht="12" hidden="1" customHeight="1">
      <c r="A2461" s="8" t="str">
        <f>INDEX(master1!$A$10:$A$24,MATCH('KSB1 - Postings'!E2461,master1!$C$10:$C$24,0))</f>
        <v>HR</v>
      </c>
      <c r="B2461" s="9" t="str">
        <f>VLOOKUP(E2461,master1!$C$9:$E$24,3,0)</f>
        <v>Paula E</v>
      </c>
      <c r="C2461" s="8" t="str">
        <f>VLOOKUP(F2461,master2!$B$1:$C$24,2,0)</f>
        <v>RENT EXPENSES</v>
      </c>
      <c r="D2461" s="83">
        <v>3</v>
      </c>
      <c r="E2461" s="74" t="s">
        <v>74</v>
      </c>
      <c r="F2461" s="85" t="s">
        <v>130</v>
      </c>
      <c r="G2461" s="106">
        <v>89.5</v>
      </c>
      <c r="H2461" s="84" t="s">
        <v>86</v>
      </c>
      <c r="I2461" s="83"/>
    </row>
    <row r="2462" spans="1:9" s="76" customFormat="1" ht="12" hidden="1" customHeight="1">
      <c r="A2462" s="8" t="str">
        <f>INDEX(master1!$A$10:$A$24,MATCH('KSB1 - Postings'!E2462,master1!$C$10:$C$24,0))</f>
        <v>HR</v>
      </c>
      <c r="B2462" s="9" t="str">
        <f>VLOOKUP(E2462,master1!$C$9:$E$24,3,0)</f>
        <v>Paula E</v>
      </c>
      <c r="C2462" s="8" t="str">
        <f>VLOOKUP(F2462,master2!$B$1:$C$24,2,0)</f>
        <v>RENT EXPENSES</v>
      </c>
      <c r="D2462" s="83">
        <v>3</v>
      </c>
      <c r="E2462" s="74" t="s">
        <v>74</v>
      </c>
      <c r="F2462" s="85" t="s">
        <v>130</v>
      </c>
      <c r="G2462" s="106">
        <v>260.375</v>
      </c>
      <c r="H2462" s="84" t="s">
        <v>86</v>
      </c>
      <c r="I2462" s="83"/>
    </row>
    <row r="2463" spans="1:9" s="76" customFormat="1" ht="12" hidden="1" customHeight="1">
      <c r="A2463" s="8" t="str">
        <f>INDEX(master1!$A$10:$A$24,MATCH('KSB1 - Postings'!E2463,master1!$C$10:$C$24,0))</f>
        <v>HR</v>
      </c>
      <c r="B2463" s="9" t="str">
        <f>VLOOKUP(E2463,master1!$C$9:$E$24,3,0)</f>
        <v>Paula E</v>
      </c>
      <c r="C2463" s="8" t="str">
        <f>VLOOKUP(F2463,master2!$B$1:$C$24,2,0)</f>
        <v>RENT EXPENSES</v>
      </c>
      <c r="D2463" s="83">
        <v>3</v>
      </c>
      <c r="E2463" s="74" t="s">
        <v>74</v>
      </c>
      <c r="F2463" s="85" t="s">
        <v>130</v>
      </c>
      <c r="G2463" s="106">
        <v>129.16499999999999</v>
      </c>
      <c r="H2463" s="84" t="s">
        <v>86</v>
      </c>
      <c r="I2463" s="83"/>
    </row>
    <row r="2464" spans="1:9" s="76" customFormat="1" ht="12" hidden="1" customHeight="1">
      <c r="A2464" s="8" t="str">
        <f>INDEX(master1!$A$10:$A$24,MATCH('KSB1 - Postings'!E2464,master1!$C$10:$C$24,0))</f>
        <v>HR</v>
      </c>
      <c r="B2464" s="9" t="str">
        <f>VLOOKUP(E2464,master1!$C$9:$E$24,3,0)</f>
        <v>Paula E</v>
      </c>
      <c r="C2464" s="8" t="str">
        <f>VLOOKUP(F2464,master2!$B$1:$C$24,2,0)</f>
        <v>RENT EXPENSES</v>
      </c>
      <c r="D2464" s="83">
        <v>3</v>
      </c>
      <c r="E2464" s="74" t="s">
        <v>74</v>
      </c>
      <c r="F2464" s="85" t="s">
        <v>130</v>
      </c>
      <c r="G2464" s="106">
        <v>615</v>
      </c>
      <c r="H2464" s="84" t="s">
        <v>86</v>
      </c>
      <c r="I2464" s="83"/>
    </row>
    <row r="2465" spans="1:9" s="76" customFormat="1" ht="12" hidden="1" customHeight="1">
      <c r="A2465" s="8" t="str">
        <f>INDEX(master1!$A$10:$A$24,MATCH('KSB1 - Postings'!E2465,master1!$C$10:$C$24,0))</f>
        <v>HR</v>
      </c>
      <c r="B2465" s="9" t="str">
        <f>VLOOKUP(E2465,master1!$C$9:$E$24,3,0)</f>
        <v>Paula E</v>
      </c>
      <c r="C2465" s="8" t="str">
        <f>VLOOKUP(F2465,master2!$B$1:$C$24,2,0)</f>
        <v>RENT EXPENSES</v>
      </c>
      <c r="D2465" s="83">
        <v>3</v>
      </c>
      <c r="E2465" s="74" t="s">
        <v>74</v>
      </c>
      <c r="F2465" s="85" t="s">
        <v>130</v>
      </c>
      <c r="G2465" s="106">
        <v>471.05500000000001</v>
      </c>
      <c r="H2465" s="84" t="s">
        <v>86</v>
      </c>
      <c r="I2465" s="83"/>
    </row>
    <row r="2466" spans="1:9" s="76" customFormat="1" ht="12" hidden="1" customHeight="1">
      <c r="A2466" s="8" t="str">
        <f>INDEX(master1!$A$10:$A$24,MATCH('KSB1 - Postings'!E2466,master1!$C$10:$C$24,0))</f>
        <v>HR</v>
      </c>
      <c r="B2466" s="9" t="str">
        <f>VLOOKUP(E2466,master1!$C$9:$E$24,3,0)</f>
        <v>Paula E</v>
      </c>
      <c r="C2466" s="8" t="str">
        <f>VLOOKUP(F2466,master2!$B$1:$C$24,2,0)</f>
        <v>RENT EXPENSES</v>
      </c>
      <c r="D2466" s="83">
        <v>3</v>
      </c>
      <c r="E2466" s="74" t="s">
        <v>74</v>
      </c>
      <c r="F2466" s="85" t="s">
        <v>130</v>
      </c>
      <c r="G2466" s="106">
        <v>159.5</v>
      </c>
      <c r="H2466" s="84" t="s">
        <v>86</v>
      </c>
      <c r="I2466" s="83"/>
    </row>
    <row r="2467" spans="1:9" s="76" customFormat="1" ht="12" hidden="1" customHeight="1">
      <c r="A2467" s="8" t="str">
        <f>INDEX(master1!$A$10:$A$24,MATCH('KSB1 - Postings'!E2467,master1!$C$10:$C$24,0))</f>
        <v>HR</v>
      </c>
      <c r="B2467" s="9" t="str">
        <f>VLOOKUP(E2467,master1!$C$9:$E$24,3,0)</f>
        <v>Paula E</v>
      </c>
      <c r="C2467" s="8" t="str">
        <f>VLOOKUP(F2467,master2!$B$1:$C$24,2,0)</f>
        <v>RENT EXPENSES</v>
      </c>
      <c r="D2467" s="83">
        <v>3</v>
      </c>
      <c r="E2467" s="74" t="s">
        <v>74</v>
      </c>
      <c r="F2467" s="85" t="s">
        <v>130</v>
      </c>
      <c r="G2467" s="106">
        <v>89.5</v>
      </c>
      <c r="H2467" s="84" t="s">
        <v>86</v>
      </c>
      <c r="I2467" s="83"/>
    </row>
    <row r="2468" spans="1:9" s="76" customFormat="1" ht="12" hidden="1" customHeight="1">
      <c r="A2468" s="8" t="str">
        <f>INDEX(master1!$A$10:$A$24,MATCH('KSB1 - Postings'!E2468,master1!$C$10:$C$24,0))</f>
        <v>HR</v>
      </c>
      <c r="B2468" s="9" t="str">
        <f>VLOOKUP(E2468,master1!$C$9:$E$24,3,0)</f>
        <v>Paula E</v>
      </c>
      <c r="C2468" s="8" t="str">
        <f>VLOOKUP(F2468,master2!$B$1:$C$24,2,0)</f>
        <v>RENT EXPENSES</v>
      </c>
      <c r="D2468" s="83">
        <v>3</v>
      </c>
      <c r="E2468" s="74" t="s">
        <v>74</v>
      </c>
      <c r="F2468" s="85" t="s">
        <v>130</v>
      </c>
      <c r="G2468" s="106">
        <v>23.574999999999999</v>
      </c>
      <c r="H2468" s="84" t="s">
        <v>86</v>
      </c>
      <c r="I2468" s="83"/>
    </row>
    <row r="2469" spans="1:9" s="76" customFormat="1" ht="12" hidden="1" customHeight="1">
      <c r="A2469" s="8" t="str">
        <f>INDEX(master1!$A$10:$A$24,MATCH('KSB1 - Postings'!E2469,master1!$C$10:$C$24,0))</f>
        <v>HR</v>
      </c>
      <c r="B2469" s="9" t="str">
        <f>VLOOKUP(E2469,master1!$C$9:$E$24,3,0)</f>
        <v>Paula E</v>
      </c>
      <c r="C2469" s="8" t="str">
        <f>VLOOKUP(F2469,master2!$B$1:$C$24,2,0)</f>
        <v>COMMUNICATIONS</v>
      </c>
      <c r="D2469" s="83">
        <v>3</v>
      </c>
      <c r="E2469" s="74" t="s">
        <v>74</v>
      </c>
      <c r="F2469" s="85" t="s">
        <v>129</v>
      </c>
      <c r="G2469" s="106">
        <v>95.8</v>
      </c>
      <c r="H2469" s="84" t="s">
        <v>86</v>
      </c>
      <c r="I2469" s="83"/>
    </row>
    <row r="2470" spans="1:9" s="76" customFormat="1" ht="12" hidden="1" customHeight="1">
      <c r="A2470" s="8" t="str">
        <f>INDEX(master1!$A$10:$A$24,MATCH('KSB1 - Postings'!E2470,master1!$C$10:$C$24,0))</f>
        <v>HR</v>
      </c>
      <c r="B2470" s="9" t="str">
        <f>VLOOKUP(E2470,master1!$C$9:$E$24,3,0)</f>
        <v>Paula E</v>
      </c>
      <c r="C2470" s="8" t="str">
        <f>VLOOKUP(F2470,master2!$B$1:$C$24,2,0)</f>
        <v>TRAVEL EXPENSES</v>
      </c>
      <c r="D2470" s="83">
        <v>3</v>
      </c>
      <c r="E2470" s="74" t="s">
        <v>74</v>
      </c>
      <c r="F2470" s="85" t="s">
        <v>147</v>
      </c>
      <c r="G2470" s="106">
        <v>159.5</v>
      </c>
      <c r="H2470" s="84" t="s">
        <v>86</v>
      </c>
      <c r="I2470" s="83"/>
    </row>
    <row r="2471" spans="1:9" s="76" customFormat="1" ht="12" hidden="1" customHeight="1">
      <c r="A2471" s="8" t="str">
        <f>INDEX(master1!$A$10:$A$24,MATCH('KSB1 - Postings'!E2471,master1!$C$10:$C$24,0))</f>
        <v>HR</v>
      </c>
      <c r="B2471" s="9" t="str">
        <f>VLOOKUP(E2471,master1!$C$9:$E$24,3,0)</f>
        <v>Paula E</v>
      </c>
      <c r="C2471" s="8" t="str">
        <f>VLOOKUP(F2471,master2!$B$1:$C$24,2,0)</f>
        <v>OTHER SOCIAL EXPENSES</v>
      </c>
      <c r="D2471" s="83">
        <v>3</v>
      </c>
      <c r="E2471" s="74" t="s">
        <v>74</v>
      </c>
      <c r="F2471" s="85" t="s">
        <v>131</v>
      </c>
      <c r="G2471" s="106">
        <v>5000</v>
      </c>
      <c r="H2471" s="84" t="s">
        <v>86</v>
      </c>
      <c r="I2471" s="83"/>
    </row>
    <row r="2472" spans="1:9" s="76" customFormat="1" ht="12" hidden="1" customHeight="1">
      <c r="A2472" s="8" t="str">
        <f>INDEX(master1!$A$10:$A$24,MATCH('KSB1 - Postings'!E2472,master1!$C$10:$C$24,0))</f>
        <v>HR</v>
      </c>
      <c r="B2472" s="9" t="str">
        <f>VLOOKUP(E2472,master1!$C$9:$E$24,3,0)</f>
        <v>Paula E</v>
      </c>
      <c r="C2472" s="8" t="str">
        <f>VLOOKUP(F2472,master2!$B$1:$C$24,2,0)</f>
        <v>OTHER SOCIAL EXPENSES</v>
      </c>
      <c r="D2472" s="83">
        <v>3</v>
      </c>
      <c r="E2472" s="74" t="s">
        <v>74</v>
      </c>
      <c r="F2472" s="85" t="s">
        <v>131</v>
      </c>
      <c r="G2472" s="106">
        <v>1500</v>
      </c>
      <c r="H2472" s="84" t="s">
        <v>86</v>
      </c>
      <c r="I2472" s="83"/>
    </row>
    <row r="2473" spans="1:9" s="76" customFormat="1" ht="12" hidden="1" customHeight="1">
      <c r="A2473" s="8" t="str">
        <f>INDEX(master1!$A$10:$A$24,MATCH('KSB1 - Postings'!E2473,master1!$C$10:$C$24,0))</f>
        <v>HR</v>
      </c>
      <c r="B2473" s="9" t="str">
        <f>VLOOKUP(E2473,master1!$C$9:$E$24,3,0)</f>
        <v>Paula E</v>
      </c>
      <c r="C2473" s="8" t="str">
        <f>VLOOKUP(F2473,master2!$B$1:$C$24,2,0)</f>
        <v>CLEANING AND WASTE PROC.</v>
      </c>
      <c r="D2473" s="83">
        <v>3</v>
      </c>
      <c r="E2473" s="74" t="s">
        <v>75</v>
      </c>
      <c r="F2473" s="85" t="s">
        <v>128</v>
      </c>
      <c r="G2473" s="106">
        <v>2001.65</v>
      </c>
      <c r="H2473" s="84" t="s">
        <v>86</v>
      </c>
      <c r="I2473" s="83"/>
    </row>
    <row r="2474" spans="1:9" s="76" customFormat="1" ht="12" hidden="1" customHeight="1">
      <c r="A2474" s="8" t="str">
        <f>INDEX(master1!$A$10:$A$24,MATCH('KSB1 - Postings'!E2474,master1!$C$10:$C$24,0))</f>
        <v>HR</v>
      </c>
      <c r="B2474" s="9" t="str">
        <f>VLOOKUP(E2474,master1!$C$9:$E$24,3,0)</f>
        <v>Paula E</v>
      </c>
      <c r="C2474" s="8" t="str">
        <f>VLOOKUP(F2474,master2!$B$1:$C$24,2,0)</f>
        <v>CLEANING AND WASTE PROC.</v>
      </c>
      <c r="D2474" s="83">
        <v>3</v>
      </c>
      <c r="E2474" s="74" t="s">
        <v>75</v>
      </c>
      <c r="F2474" s="85" t="s">
        <v>128</v>
      </c>
      <c r="G2474" s="106">
        <v>1867.2</v>
      </c>
      <c r="H2474" s="84" t="s">
        <v>86</v>
      </c>
      <c r="I2474" s="83"/>
    </row>
    <row r="2475" spans="1:9" s="76" customFormat="1" ht="12" hidden="1" customHeight="1">
      <c r="A2475" s="8" t="str">
        <f>INDEX(master1!$A$10:$A$24,MATCH('KSB1 - Postings'!E2475,master1!$C$10:$C$24,0))</f>
        <v>HR</v>
      </c>
      <c r="B2475" s="9" t="str">
        <f>VLOOKUP(E2475,master1!$C$9:$E$24,3,0)</f>
        <v>Paula E</v>
      </c>
      <c r="C2475" s="8" t="str">
        <f>VLOOKUP(F2475,master2!$B$1:$C$24,2,0)</f>
        <v>CLEANING AND WASTE PROC.</v>
      </c>
      <c r="D2475" s="83">
        <v>3</v>
      </c>
      <c r="E2475" s="74" t="s">
        <v>75</v>
      </c>
      <c r="F2475" s="85" t="s">
        <v>128</v>
      </c>
      <c r="G2475" s="106">
        <v>3975</v>
      </c>
      <c r="H2475" s="84" t="s">
        <v>86</v>
      </c>
      <c r="I2475" s="83"/>
    </row>
    <row r="2476" spans="1:9" s="76" customFormat="1" ht="12" hidden="1" customHeight="1">
      <c r="A2476" s="8" t="str">
        <f>INDEX(master1!$A$10:$A$24,MATCH('KSB1 - Postings'!E2476,master1!$C$10:$C$24,0))</f>
        <v>HR</v>
      </c>
      <c r="B2476" s="9" t="str">
        <f>VLOOKUP(E2476,master1!$C$9:$E$24,3,0)</f>
        <v>Paula E</v>
      </c>
      <c r="C2476" s="8" t="str">
        <f>VLOOKUP(F2476,master2!$B$1:$C$24,2,0)</f>
        <v>CLEANING AND WASTE PROC.</v>
      </c>
      <c r="D2476" s="83">
        <v>3</v>
      </c>
      <c r="E2476" s="74" t="s">
        <v>75</v>
      </c>
      <c r="F2476" s="85" t="s">
        <v>128</v>
      </c>
      <c r="G2476" s="106">
        <v>352.5</v>
      </c>
      <c r="H2476" s="84" t="s">
        <v>86</v>
      </c>
      <c r="I2476" s="83"/>
    </row>
    <row r="2477" spans="1:9" s="76" customFormat="1" ht="12" hidden="1" customHeight="1">
      <c r="A2477" s="8" t="str">
        <f>INDEX(master1!$A$10:$A$24,MATCH('KSB1 - Postings'!E2477,master1!$C$10:$C$24,0))</f>
        <v>HR</v>
      </c>
      <c r="B2477" s="9" t="str">
        <f>VLOOKUP(E2477,master1!$C$9:$E$24,3,0)</f>
        <v>Paula E</v>
      </c>
      <c r="C2477" s="8" t="str">
        <f>VLOOKUP(F2477,master2!$B$1:$C$24,2,0)</f>
        <v>CLEANING AND WASTE PROC.</v>
      </c>
      <c r="D2477" s="83">
        <v>3</v>
      </c>
      <c r="E2477" s="74" t="s">
        <v>75</v>
      </c>
      <c r="F2477" s="85" t="s">
        <v>128</v>
      </c>
      <c r="G2477" s="106">
        <v>1867.2</v>
      </c>
      <c r="H2477" s="84" t="s">
        <v>86</v>
      </c>
      <c r="I2477" s="83"/>
    </row>
    <row r="2478" spans="1:9" s="76" customFormat="1" ht="12" hidden="1" customHeight="1">
      <c r="A2478" s="8" t="str">
        <f>INDEX(master1!$A$10:$A$24,MATCH('KSB1 - Postings'!E2478,master1!$C$10:$C$24,0))</f>
        <v>HR</v>
      </c>
      <c r="B2478" s="9" t="str">
        <f>VLOOKUP(E2478,master1!$C$9:$E$24,3,0)</f>
        <v>Paula E</v>
      </c>
      <c r="C2478" s="8" t="str">
        <f>VLOOKUP(F2478,master2!$B$1:$C$24,2,0)</f>
        <v>CLEANING AND WASTE PROC.</v>
      </c>
      <c r="D2478" s="83">
        <v>3</v>
      </c>
      <c r="E2478" s="74" t="s">
        <v>75</v>
      </c>
      <c r="F2478" s="85" t="s">
        <v>128</v>
      </c>
      <c r="G2478" s="106">
        <v>2001.65</v>
      </c>
      <c r="H2478" s="84" t="s">
        <v>86</v>
      </c>
      <c r="I2478" s="83"/>
    </row>
    <row r="2479" spans="1:9" s="76" customFormat="1" ht="12" hidden="1" customHeight="1">
      <c r="A2479" s="8" t="str">
        <f>INDEX(master1!$A$10:$A$24,MATCH('KSB1 - Postings'!E2479,master1!$C$10:$C$24,0))</f>
        <v>HR</v>
      </c>
      <c r="B2479" s="9" t="str">
        <f>VLOOKUP(E2479,master1!$C$9:$E$24,3,0)</f>
        <v>Paula E</v>
      </c>
      <c r="C2479" s="8" t="str">
        <f>VLOOKUP(F2479,master2!$B$1:$C$24,2,0)</f>
        <v>OTHER EXTERNAL SERVICES</v>
      </c>
      <c r="D2479" s="83">
        <v>3</v>
      </c>
      <c r="E2479" s="74" t="s">
        <v>75</v>
      </c>
      <c r="F2479" s="85" t="s">
        <v>138</v>
      </c>
      <c r="G2479" s="106">
        <v>7000</v>
      </c>
      <c r="H2479" s="84" t="s">
        <v>86</v>
      </c>
      <c r="I2479" s="83"/>
    </row>
    <row r="2480" spans="1:9" s="76" customFormat="1" ht="12" hidden="1" customHeight="1">
      <c r="A2480" s="8" t="str">
        <f>INDEX(master1!$A$10:$A$24,MATCH('KSB1 - Postings'!E2480,master1!$C$10:$C$24,0))</f>
        <v>HR</v>
      </c>
      <c r="B2480" s="9" t="str">
        <f>VLOOKUP(E2480,master1!$C$9:$E$24,3,0)</f>
        <v>Paula E</v>
      </c>
      <c r="C2480" s="8" t="str">
        <f>VLOOKUP(F2480,master2!$B$1:$C$24,2,0)</f>
        <v>OTHER EXTERNAL SERVICES</v>
      </c>
      <c r="D2480" s="83">
        <v>3</v>
      </c>
      <c r="E2480" s="74" t="s">
        <v>75</v>
      </c>
      <c r="F2480" s="85" t="s">
        <v>138</v>
      </c>
      <c r="G2480" s="106">
        <v>4550</v>
      </c>
      <c r="H2480" s="84" t="s">
        <v>86</v>
      </c>
      <c r="I2480" s="83"/>
    </row>
    <row r="2481" spans="1:9" s="76" customFormat="1" ht="12" hidden="1" customHeight="1">
      <c r="A2481" s="8" t="str">
        <f>INDEX(master1!$A$10:$A$24,MATCH('KSB1 - Postings'!E2481,master1!$C$10:$C$24,0))</f>
        <v>HR</v>
      </c>
      <c r="B2481" s="9" t="str">
        <f>VLOOKUP(E2481,master1!$C$9:$E$24,3,0)</f>
        <v>Paula E</v>
      </c>
      <c r="C2481" s="8" t="str">
        <f>VLOOKUP(F2481,master2!$B$1:$C$24,2,0)</f>
        <v>OTHER EXTERNAL SERVICES</v>
      </c>
      <c r="D2481" s="83">
        <v>3</v>
      </c>
      <c r="E2481" s="74" t="s">
        <v>75</v>
      </c>
      <c r="F2481" s="85" t="s">
        <v>138</v>
      </c>
      <c r="G2481" s="106">
        <v>1725</v>
      </c>
      <c r="H2481" s="84" t="s">
        <v>86</v>
      </c>
      <c r="I2481" s="83"/>
    </row>
    <row r="2482" spans="1:9" s="76" customFormat="1" ht="12" hidden="1" customHeight="1">
      <c r="A2482" s="8" t="str">
        <f>INDEX(master1!$A$10:$A$24,MATCH('KSB1 - Postings'!E2482,master1!$C$10:$C$24,0))</f>
        <v>HR</v>
      </c>
      <c r="B2482" s="9" t="str">
        <f>VLOOKUP(E2482,master1!$C$9:$E$24,3,0)</f>
        <v>Paula E</v>
      </c>
      <c r="C2482" s="8" t="str">
        <f>VLOOKUP(F2482,master2!$B$1:$C$24,2,0)</f>
        <v>RENT EXPENSES</v>
      </c>
      <c r="D2482" s="83">
        <v>3</v>
      </c>
      <c r="E2482" s="74" t="s">
        <v>74</v>
      </c>
      <c r="F2482" s="85" t="s">
        <v>142</v>
      </c>
      <c r="G2482" s="106">
        <v>2150</v>
      </c>
      <c r="H2482" s="84" t="s">
        <v>86</v>
      </c>
      <c r="I2482" s="83"/>
    </row>
    <row r="2483" spans="1:9" s="76" customFormat="1" ht="12" hidden="1" customHeight="1">
      <c r="A2483" s="8" t="str">
        <f>INDEX(master1!$A$10:$A$24,MATCH('KSB1 - Postings'!E2483,master1!$C$10:$C$24,0))</f>
        <v>HR</v>
      </c>
      <c r="B2483" s="9" t="str">
        <f>VLOOKUP(E2483,master1!$C$9:$E$24,3,0)</f>
        <v>Paula E</v>
      </c>
      <c r="C2483" s="8" t="str">
        <f>VLOOKUP(F2483,master2!$B$1:$C$24,2,0)</f>
        <v>RENT EXPENSES</v>
      </c>
      <c r="D2483" s="83">
        <v>3</v>
      </c>
      <c r="E2483" s="74" t="s">
        <v>74</v>
      </c>
      <c r="F2483" s="85" t="s">
        <v>142</v>
      </c>
      <c r="G2483" s="106">
        <v>2250</v>
      </c>
      <c r="H2483" s="84" t="s">
        <v>86</v>
      </c>
      <c r="I2483" s="83"/>
    </row>
    <row r="2484" spans="1:9" s="76" customFormat="1" ht="12" hidden="1" customHeight="1">
      <c r="A2484" s="8" t="str">
        <f>INDEX(master1!$A$10:$A$24,MATCH('KSB1 - Postings'!E2484,master1!$C$10:$C$24,0))</f>
        <v>HR</v>
      </c>
      <c r="B2484" s="9" t="str">
        <f>VLOOKUP(E2484,master1!$C$9:$E$24,3,0)</f>
        <v>Paula E</v>
      </c>
      <c r="C2484" s="8" t="str">
        <f>VLOOKUP(F2484,master2!$B$1:$C$24,2,0)</f>
        <v>RENT EXPENSES</v>
      </c>
      <c r="D2484" s="83">
        <v>3</v>
      </c>
      <c r="E2484" s="74" t="s">
        <v>74</v>
      </c>
      <c r="F2484" s="85" t="s">
        <v>142</v>
      </c>
      <c r="G2484" s="106">
        <v>2975</v>
      </c>
      <c r="H2484" s="84" t="s">
        <v>86</v>
      </c>
      <c r="I2484" s="83"/>
    </row>
    <row r="2485" spans="1:9" s="76" customFormat="1" ht="12" hidden="1" customHeight="1">
      <c r="A2485" s="8" t="str">
        <f>INDEX(master1!$A$10:$A$24,MATCH('KSB1 - Postings'!E2485,master1!$C$10:$C$24,0))</f>
        <v>HR</v>
      </c>
      <c r="B2485" s="9" t="str">
        <f>VLOOKUP(E2485,master1!$C$9:$E$24,3,0)</f>
        <v>Paula E</v>
      </c>
      <c r="C2485" s="8" t="str">
        <f>VLOOKUP(F2485,master2!$B$1:$C$24,2,0)</f>
        <v>RENT EXPENSES</v>
      </c>
      <c r="D2485" s="83">
        <v>3</v>
      </c>
      <c r="E2485" s="74" t="s">
        <v>74</v>
      </c>
      <c r="F2485" s="85" t="s">
        <v>142</v>
      </c>
      <c r="G2485" s="106">
        <v>600</v>
      </c>
      <c r="H2485" s="84" t="s">
        <v>86</v>
      </c>
      <c r="I2485" s="83"/>
    </row>
    <row r="2486" spans="1:9" s="76" customFormat="1" ht="12" hidden="1" customHeight="1">
      <c r="A2486" s="8" t="str">
        <f>INDEX(master1!$A$10:$A$24,MATCH('KSB1 - Postings'!E2486,master1!$C$10:$C$24,0))</f>
        <v>HR</v>
      </c>
      <c r="B2486" s="9" t="str">
        <f>VLOOKUP(E2486,master1!$C$9:$E$24,3,0)</f>
        <v>Paula E</v>
      </c>
      <c r="C2486" s="8" t="str">
        <f>VLOOKUP(F2486,master2!$B$1:$C$24,2,0)</f>
        <v>RENT EXPENSES</v>
      </c>
      <c r="D2486" s="83">
        <v>3</v>
      </c>
      <c r="E2486" s="74" t="s">
        <v>74</v>
      </c>
      <c r="F2486" s="85" t="s">
        <v>142</v>
      </c>
      <c r="G2486" s="106">
        <v>1300</v>
      </c>
      <c r="H2486" s="84" t="s">
        <v>86</v>
      </c>
      <c r="I2486" s="83"/>
    </row>
    <row r="2487" spans="1:9" s="76" customFormat="1" ht="12" hidden="1" customHeight="1">
      <c r="A2487" s="8" t="str">
        <f>INDEX(master1!$A$10:$A$24,MATCH('KSB1 - Postings'!E2487,master1!$C$10:$C$24,0))</f>
        <v>HR</v>
      </c>
      <c r="B2487" s="9" t="str">
        <f>VLOOKUP(E2487,master1!$C$9:$E$24,3,0)</f>
        <v>Paula E</v>
      </c>
      <c r="C2487" s="8" t="str">
        <f>VLOOKUP(F2487,master2!$B$1:$C$24,2,0)</f>
        <v>RENT EXPENSES</v>
      </c>
      <c r="D2487" s="83">
        <v>3</v>
      </c>
      <c r="E2487" s="74" t="s">
        <v>74</v>
      </c>
      <c r="F2487" s="85" t="s">
        <v>142</v>
      </c>
      <c r="G2487" s="106">
        <v>47.43</v>
      </c>
      <c r="H2487" s="84" t="s">
        <v>86</v>
      </c>
      <c r="I2487" s="83"/>
    </row>
    <row r="2488" spans="1:9" s="76" customFormat="1" ht="12" hidden="1" customHeight="1">
      <c r="A2488" s="8" t="str">
        <f>INDEX(master1!$A$10:$A$24,MATCH('KSB1 - Postings'!E2488,master1!$C$10:$C$24,0))</f>
        <v>HR</v>
      </c>
      <c r="B2488" s="9" t="str">
        <f>VLOOKUP(E2488,master1!$C$9:$E$24,3,0)</f>
        <v>Paula E</v>
      </c>
      <c r="C2488" s="8" t="str">
        <f>VLOOKUP(F2488,master2!$B$1:$C$24,2,0)</f>
        <v>RENT EXPENSES</v>
      </c>
      <c r="D2488" s="83">
        <v>3</v>
      </c>
      <c r="E2488" s="74" t="s">
        <v>74</v>
      </c>
      <c r="F2488" s="85" t="s">
        <v>130</v>
      </c>
      <c r="G2488" s="106">
        <v>224.5</v>
      </c>
      <c r="H2488" s="84" t="s">
        <v>86</v>
      </c>
      <c r="I2488" s="83"/>
    </row>
    <row r="2489" spans="1:9" s="76" customFormat="1" ht="12" hidden="1" customHeight="1">
      <c r="A2489" s="8" t="str">
        <f>INDEX(master1!$A$10:$A$24,MATCH('KSB1 - Postings'!E2489,master1!$C$10:$C$24,0))</f>
        <v>HR</v>
      </c>
      <c r="B2489" s="9" t="str">
        <f>VLOOKUP(E2489,master1!$C$9:$E$24,3,0)</f>
        <v>Paula E</v>
      </c>
      <c r="C2489" s="8" t="str">
        <f>VLOOKUP(F2489,master2!$B$1:$C$24,2,0)</f>
        <v>RENT EXPENSES</v>
      </c>
      <c r="D2489" s="83">
        <v>3</v>
      </c>
      <c r="E2489" s="74" t="s">
        <v>74</v>
      </c>
      <c r="F2489" s="85" t="s">
        <v>130</v>
      </c>
      <c r="G2489" s="106">
        <v>89.5</v>
      </c>
      <c r="H2489" s="84" t="s">
        <v>86</v>
      </c>
      <c r="I2489" s="83"/>
    </row>
    <row r="2490" spans="1:9" s="76" customFormat="1" ht="12" hidden="1" customHeight="1">
      <c r="A2490" s="8" t="str">
        <f>INDEX(master1!$A$10:$A$24,MATCH('KSB1 - Postings'!E2490,master1!$C$10:$C$24,0))</f>
        <v>HR</v>
      </c>
      <c r="B2490" s="9" t="str">
        <f>VLOOKUP(E2490,master1!$C$9:$E$24,3,0)</f>
        <v>Paula E</v>
      </c>
      <c r="C2490" s="8" t="str">
        <f>VLOOKUP(F2490,master2!$B$1:$C$24,2,0)</f>
        <v>RENT EXPENSES</v>
      </c>
      <c r="D2490" s="83">
        <v>3</v>
      </c>
      <c r="E2490" s="74" t="s">
        <v>74</v>
      </c>
      <c r="F2490" s="85" t="s">
        <v>130</v>
      </c>
      <c r="G2490" s="106">
        <v>89.5</v>
      </c>
      <c r="H2490" s="84" t="s">
        <v>86</v>
      </c>
      <c r="I2490" s="83"/>
    </row>
    <row r="2491" spans="1:9" s="76" customFormat="1" ht="12" hidden="1" customHeight="1">
      <c r="A2491" s="8" t="str">
        <f>INDEX(master1!$A$10:$A$24,MATCH('KSB1 - Postings'!E2491,master1!$C$10:$C$24,0))</f>
        <v>HR</v>
      </c>
      <c r="B2491" s="9" t="str">
        <f>VLOOKUP(E2491,master1!$C$9:$E$24,3,0)</f>
        <v>Paula E</v>
      </c>
      <c r="C2491" s="8" t="str">
        <f>VLOOKUP(F2491,master2!$B$1:$C$24,2,0)</f>
        <v>RENT EXPENSES</v>
      </c>
      <c r="D2491" s="83">
        <v>3</v>
      </c>
      <c r="E2491" s="74" t="s">
        <v>74</v>
      </c>
      <c r="F2491" s="85" t="s">
        <v>130</v>
      </c>
      <c r="G2491" s="106">
        <v>89.5</v>
      </c>
      <c r="H2491" s="84" t="s">
        <v>86</v>
      </c>
      <c r="I2491" s="83"/>
    </row>
    <row r="2492" spans="1:9" s="76" customFormat="1" ht="12" hidden="1" customHeight="1">
      <c r="A2492" s="8" t="str">
        <f>INDEX(master1!$A$10:$A$24,MATCH('KSB1 - Postings'!E2492,master1!$C$10:$C$24,0))</f>
        <v>HR</v>
      </c>
      <c r="B2492" s="9" t="str">
        <f>VLOOKUP(E2492,master1!$C$9:$E$24,3,0)</f>
        <v>Paula E</v>
      </c>
      <c r="C2492" s="8" t="str">
        <f>VLOOKUP(F2492,master2!$B$1:$C$24,2,0)</f>
        <v>RENT EXPENSES</v>
      </c>
      <c r="D2492" s="83">
        <v>3</v>
      </c>
      <c r="E2492" s="74" t="s">
        <v>74</v>
      </c>
      <c r="F2492" s="85" t="s">
        <v>130</v>
      </c>
      <c r="G2492" s="106">
        <v>80</v>
      </c>
      <c r="H2492" s="84" t="s">
        <v>86</v>
      </c>
      <c r="I2492" s="83"/>
    </row>
    <row r="2493" spans="1:9" s="76" customFormat="1" ht="12" hidden="1" customHeight="1">
      <c r="A2493" s="8" t="str">
        <f>INDEX(master1!$A$10:$A$24,MATCH('KSB1 - Postings'!E2493,master1!$C$10:$C$24,0))</f>
        <v>HR</v>
      </c>
      <c r="B2493" s="9" t="str">
        <f>VLOOKUP(E2493,master1!$C$9:$E$24,3,0)</f>
        <v>Paula E</v>
      </c>
      <c r="C2493" s="8" t="str">
        <f>VLOOKUP(F2493,master2!$B$1:$C$24,2,0)</f>
        <v>RENT EXPENSES</v>
      </c>
      <c r="D2493" s="83">
        <v>3</v>
      </c>
      <c r="E2493" s="74" t="s">
        <v>74</v>
      </c>
      <c r="F2493" s="85" t="s">
        <v>130</v>
      </c>
      <c r="G2493" s="106">
        <v>102.5</v>
      </c>
      <c r="H2493" s="84" t="s">
        <v>86</v>
      </c>
      <c r="I2493" s="83"/>
    </row>
    <row r="2494" spans="1:9" s="76" customFormat="1" ht="12" hidden="1" customHeight="1">
      <c r="A2494" s="8" t="str">
        <f>INDEX(master1!$A$10:$A$24,MATCH('KSB1 - Postings'!E2494,master1!$C$10:$C$24,0))</f>
        <v>HR</v>
      </c>
      <c r="B2494" s="9" t="str">
        <f>VLOOKUP(E2494,master1!$C$9:$E$24,3,0)</f>
        <v>Paula E</v>
      </c>
      <c r="C2494" s="8" t="str">
        <f>VLOOKUP(F2494,master2!$B$1:$C$24,2,0)</f>
        <v>RENT EXPENSES</v>
      </c>
      <c r="D2494" s="83">
        <v>3</v>
      </c>
      <c r="E2494" s="74" t="s">
        <v>74</v>
      </c>
      <c r="F2494" s="85" t="s">
        <v>130</v>
      </c>
      <c r="G2494" s="106">
        <v>98</v>
      </c>
      <c r="H2494" s="84" t="s">
        <v>86</v>
      </c>
      <c r="I2494" s="83"/>
    </row>
    <row r="2495" spans="1:9" s="76" customFormat="1" ht="12" hidden="1" customHeight="1">
      <c r="A2495" s="8" t="str">
        <f>INDEX(master1!$A$10:$A$24,MATCH('KSB1 - Postings'!E2495,master1!$C$10:$C$24,0))</f>
        <v>HR</v>
      </c>
      <c r="B2495" s="9" t="str">
        <f>VLOOKUP(E2495,master1!$C$9:$E$24,3,0)</f>
        <v>Paula E</v>
      </c>
      <c r="C2495" s="8" t="str">
        <f>VLOOKUP(F2495,master2!$B$1:$C$24,2,0)</f>
        <v>RENT EXPENSES</v>
      </c>
      <c r="D2495" s="83">
        <v>3</v>
      </c>
      <c r="E2495" s="74" t="s">
        <v>74</v>
      </c>
      <c r="F2495" s="85" t="s">
        <v>130</v>
      </c>
      <c r="G2495" s="106">
        <v>122.5</v>
      </c>
      <c r="H2495" s="84" t="s">
        <v>86</v>
      </c>
      <c r="I2495" s="83"/>
    </row>
    <row r="2496" spans="1:9" s="76" customFormat="1" ht="12" hidden="1" customHeight="1">
      <c r="A2496" s="8" t="str">
        <f>INDEX(master1!$A$10:$A$24,MATCH('KSB1 - Postings'!E2496,master1!$C$10:$C$24,0))</f>
        <v>HR</v>
      </c>
      <c r="B2496" s="9" t="str">
        <f>VLOOKUP(E2496,master1!$C$9:$E$24,3,0)</f>
        <v>Paula E</v>
      </c>
      <c r="C2496" s="8" t="str">
        <f>VLOOKUP(F2496,master2!$B$1:$C$24,2,0)</f>
        <v>RENT EXPENSES</v>
      </c>
      <c r="D2496" s="83">
        <v>3</v>
      </c>
      <c r="E2496" s="74" t="s">
        <v>74</v>
      </c>
      <c r="F2496" s="85" t="s">
        <v>130</v>
      </c>
      <c r="G2496" s="106">
        <v>224.5</v>
      </c>
      <c r="H2496" s="84" t="s">
        <v>86</v>
      </c>
      <c r="I2496" s="83"/>
    </row>
    <row r="2497" spans="1:9" s="76" customFormat="1" ht="12" hidden="1" customHeight="1">
      <c r="A2497" s="8" t="str">
        <f>INDEX(master1!$A$10:$A$24,MATCH('KSB1 - Postings'!E2497,master1!$C$10:$C$24,0))</f>
        <v>HR</v>
      </c>
      <c r="B2497" s="9" t="str">
        <f>VLOOKUP(E2497,master1!$C$9:$E$24,3,0)</f>
        <v>Paula E</v>
      </c>
      <c r="C2497" s="8" t="str">
        <f>VLOOKUP(F2497,master2!$B$1:$C$24,2,0)</f>
        <v>RENT EXPENSES</v>
      </c>
      <c r="D2497" s="83">
        <v>3</v>
      </c>
      <c r="E2497" s="74" t="s">
        <v>74</v>
      </c>
      <c r="F2497" s="85" t="s">
        <v>130</v>
      </c>
      <c r="G2497" s="106">
        <v>89.5</v>
      </c>
      <c r="H2497" s="84" t="s">
        <v>86</v>
      </c>
      <c r="I2497" s="83"/>
    </row>
    <row r="2498" spans="1:9" s="76" customFormat="1" ht="12" hidden="1" customHeight="1">
      <c r="A2498" s="8" t="str">
        <f>INDEX(master1!$A$10:$A$24,MATCH('KSB1 - Postings'!E2498,master1!$C$10:$C$24,0))</f>
        <v>HR</v>
      </c>
      <c r="B2498" s="9" t="str">
        <f>VLOOKUP(E2498,master1!$C$9:$E$24,3,0)</f>
        <v>Paula E</v>
      </c>
      <c r="C2498" s="8" t="str">
        <f>VLOOKUP(F2498,master2!$B$1:$C$24,2,0)</f>
        <v>RENT EXPENSES</v>
      </c>
      <c r="D2498" s="83">
        <v>3</v>
      </c>
      <c r="E2498" s="74" t="s">
        <v>74</v>
      </c>
      <c r="F2498" s="85" t="s">
        <v>130</v>
      </c>
      <c r="G2498" s="106">
        <v>89.5</v>
      </c>
      <c r="H2498" s="84" t="s">
        <v>86</v>
      </c>
      <c r="I2498" s="83"/>
    </row>
    <row r="2499" spans="1:9" s="76" customFormat="1" ht="12" hidden="1" customHeight="1">
      <c r="A2499" s="8" t="str">
        <f>INDEX(master1!$A$10:$A$24,MATCH('KSB1 - Postings'!E2499,master1!$C$10:$C$24,0))</f>
        <v>HR</v>
      </c>
      <c r="B2499" s="9" t="str">
        <f>VLOOKUP(E2499,master1!$C$9:$E$24,3,0)</f>
        <v>Paula E</v>
      </c>
      <c r="C2499" s="8" t="str">
        <f>VLOOKUP(F2499,master2!$B$1:$C$24,2,0)</f>
        <v>RENT EXPENSES</v>
      </c>
      <c r="D2499" s="83">
        <v>3</v>
      </c>
      <c r="E2499" s="74" t="s">
        <v>74</v>
      </c>
      <c r="F2499" s="85" t="s">
        <v>130</v>
      </c>
      <c r="G2499" s="106">
        <v>89.5</v>
      </c>
      <c r="H2499" s="84" t="s">
        <v>86</v>
      </c>
      <c r="I2499" s="83"/>
    </row>
    <row r="2500" spans="1:9" s="76" customFormat="1" ht="12" hidden="1" customHeight="1">
      <c r="A2500" s="8" t="str">
        <f>INDEX(master1!$A$10:$A$24,MATCH('KSB1 - Postings'!E2500,master1!$C$10:$C$24,0))</f>
        <v>HR</v>
      </c>
      <c r="B2500" s="9" t="str">
        <f>VLOOKUP(E2500,master1!$C$9:$E$24,3,0)</f>
        <v>Paula E</v>
      </c>
      <c r="C2500" s="8" t="str">
        <f>VLOOKUP(F2500,master2!$B$1:$C$24,2,0)</f>
        <v>RENT EXPENSES</v>
      </c>
      <c r="D2500" s="83">
        <v>3</v>
      </c>
      <c r="E2500" s="74" t="s">
        <v>74</v>
      </c>
      <c r="F2500" s="85" t="s">
        <v>130</v>
      </c>
      <c r="G2500" s="106">
        <v>80</v>
      </c>
      <c r="H2500" s="84" t="s">
        <v>86</v>
      </c>
      <c r="I2500" s="83"/>
    </row>
    <row r="2501" spans="1:9" s="76" customFormat="1" ht="12" hidden="1" customHeight="1">
      <c r="A2501" s="8" t="str">
        <f>INDEX(master1!$A$10:$A$24,MATCH('KSB1 - Postings'!E2501,master1!$C$10:$C$24,0))</f>
        <v>HR</v>
      </c>
      <c r="B2501" s="9" t="str">
        <f>VLOOKUP(E2501,master1!$C$9:$E$24,3,0)</f>
        <v>Paula E</v>
      </c>
      <c r="C2501" s="8" t="str">
        <f>VLOOKUP(F2501,master2!$B$1:$C$24,2,0)</f>
        <v>RENT EXPENSES</v>
      </c>
      <c r="D2501" s="83">
        <v>3</v>
      </c>
      <c r="E2501" s="74" t="s">
        <v>74</v>
      </c>
      <c r="F2501" s="85" t="s">
        <v>130</v>
      </c>
      <c r="G2501" s="106">
        <v>102.5</v>
      </c>
      <c r="H2501" s="84" t="s">
        <v>86</v>
      </c>
      <c r="I2501" s="83"/>
    </row>
    <row r="2502" spans="1:9" s="76" customFormat="1" ht="12" hidden="1" customHeight="1">
      <c r="A2502" s="8" t="str">
        <f>INDEX(master1!$A$10:$A$24,MATCH('KSB1 - Postings'!E2502,master1!$C$10:$C$24,0))</f>
        <v>HR</v>
      </c>
      <c r="B2502" s="9" t="str">
        <f>VLOOKUP(E2502,master1!$C$9:$E$24,3,0)</f>
        <v>Paula E</v>
      </c>
      <c r="C2502" s="8" t="str">
        <f>VLOOKUP(F2502,master2!$B$1:$C$24,2,0)</f>
        <v>RENT EXPENSES</v>
      </c>
      <c r="D2502" s="83">
        <v>3</v>
      </c>
      <c r="E2502" s="74" t="s">
        <v>74</v>
      </c>
      <c r="F2502" s="85" t="s">
        <v>130</v>
      </c>
      <c r="G2502" s="106">
        <v>98</v>
      </c>
      <c r="H2502" s="84" t="s">
        <v>86</v>
      </c>
      <c r="I2502" s="83"/>
    </row>
    <row r="2503" spans="1:9" s="76" customFormat="1" ht="12" hidden="1" customHeight="1">
      <c r="A2503" s="8" t="str">
        <f>INDEX(master1!$A$10:$A$24,MATCH('KSB1 - Postings'!E2503,master1!$C$10:$C$24,0))</f>
        <v>HR</v>
      </c>
      <c r="B2503" s="9" t="str">
        <f>VLOOKUP(E2503,master1!$C$9:$E$24,3,0)</f>
        <v>Paula E</v>
      </c>
      <c r="C2503" s="8" t="str">
        <f>VLOOKUP(F2503,master2!$B$1:$C$24,2,0)</f>
        <v>RENT EXPENSES</v>
      </c>
      <c r="D2503" s="83">
        <v>3</v>
      </c>
      <c r="E2503" s="74" t="s">
        <v>74</v>
      </c>
      <c r="F2503" s="85" t="s">
        <v>130</v>
      </c>
      <c r="G2503" s="106">
        <v>122.5</v>
      </c>
      <c r="H2503" s="84" t="s">
        <v>86</v>
      </c>
      <c r="I2503" s="83"/>
    </row>
    <row r="2504" spans="1:9" s="76" customFormat="1" ht="12" hidden="1" customHeight="1">
      <c r="A2504" s="8" t="str">
        <f>INDEX(master1!$A$10:$A$24,MATCH('KSB1 - Postings'!E2504,master1!$C$10:$C$24,0))</f>
        <v>HR</v>
      </c>
      <c r="B2504" s="9" t="str">
        <f>VLOOKUP(E2504,master1!$C$9:$E$24,3,0)</f>
        <v>Paula E</v>
      </c>
      <c r="C2504" s="8" t="str">
        <f>VLOOKUP(F2504,master2!$B$1:$C$24,2,0)</f>
        <v>RENT EXPENSES</v>
      </c>
      <c r="D2504" s="83">
        <v>3</v>
      </c>
      <c r="E2504" s="74" t="s">
        <v>74</v>
      </c>
      <c r="F2504" s="85" t="s">
        <v>130</v>
      </c>
      <c r="G2504" s="106">
        <v>120.21</v>
      </c>
      <c r="H2504" s="84" t="s">
        <v>86</v>
      </c>
      <c r="I2504" s="83"/>
    </row>
    <row r="2505" spans="1:9" s="76" customFormat="1" ht="12" hidden="1" customHeight="1">
      <c r="A2505" s="8" t="str">
        <f>INDEX(master1!$A$10:$A$24,MATCH('KSB1 - Postings'!E2505,master1!$C$10:$C$24,0))</f>
        <v>HR</v>
      </c>
      <c r="B2505" s="9" t="str">
        <f>VLOOKUP(E2505,master1!$C$9:$E$24,3,0)</f>
        <v>Paula E</v>
      </c>
      <c r="C2505" s="8" t="str">
        <f>VLOOKUP(F2505,master2!$B$1:$C$24,2,0)</f>
        <v>RENT EXPENSES</v>
      </c>
      <c r="D2505" s="83">
        <v>3</v>
      </c>
      <c r="E2505" s="74" t="s">
        <v>74</v>
      </c>
      <c r="F2505" s="85" t="s">
        <v>130</v>
      </c>
      <c r="G2505" s="106">
        <v>129.16499999999999</v>
      </c>
      <c r="H2505" s="84" t="s">
        <v>86</v>
      </c>
      <c r="I2505" s="83"/>
    </row>
    <row r="2506" spans="1:9" s="76" customFormat="1" ht="12" hidden="1" customHeight="1">
      <c r="A2506" s="8" t="str">
        <f>INDEX(master1!$A$10:$A$24,MATCH('KSB1 - Postings'!E2506,master1!$C$10:$C$24,0))</f>
        <v>HR</v>
      </c>
      <c r="B2506" s="9" t="str">
        <f>VLOOKUP(E2506,master1!$C$9:$E$24,3,0)</f>
        <v>Paula E</v>
      </c>
      <c r="C2506" s="8" t="str">
        <f>VLOOKUP(F2506,master2!$B$1:$C$24,2,0)</f>
        <v>RENT EXPENSES</v>
      </c>
      <c r="D2506" s="83">
        <v>3</v>
      </c>
      <c r="E2506" s="74" t="s">
        <v>74</v>
      </c>
      <c r="F2506" s="85" t="s">
        <v>130</v>
      </c>
      <c r="G2506" s="106">
        <v>129.16499999999999</v>
      </c>
      <c r="H2506" s="84" t="s">
        <v>86</v>
      </c>
      <c r="I2506" s="83"/>
    </row>
    <row r="2507" spans="1:9" s="76" customFormat="1" ht="12" hidden="1" customHeight="1">
      <c r="A2507" s="8" t="str">
        <f>INDEX(master1!$A$10:$A$24,MATCH('KSB1 - Postings'!E2507,master1!$C$10:$C$24,0))</f>
        <v>HR</v>
      </c>
      <c r="B2507" s="9" t="str">
        <f>VLOOKUP(E2507,master1!$C$9:$E$24,3,0)</f>
        <v>Paula E</v>
      </c>
      <c r="C2507" s="8" t="str">
        <f>VLOOKUP(F2507,master2!$B$1:$C$24,2,0)</f>
        <v>RENT EXPENSES</v>
      </c>
      <c r="D2507" s="83">
        <v>3</v>
      </c>
      <c r="E2507" s="74" t="s">
        <v>74</v>
      </c>
      <c r="F2507" s="85" t="s">
        <v>130</v>
      </c>
      <c r="G2507" s="106">
        <v>129.16499999999999</v>
      </c>
      <c r="H2507" s="84" t="s">
        <v>86</v>
      </c>
      <c r="I2507" s="83"/>
    </row>
    <row r="2508" spans="1:9" s="76" customFormat="1" ht="12" hidden="1" customHeight="1">
      <c r="A2508" s="8" t="str">
        <f>INDEX(master1!$A$10:$A$24,MATCH('KSB1 - Postings'!E2508,master1!$C$10:$C$24,0))</f>
        <v>HR</v>
      </c>
      <c r="B2508" s="9" t="str">
        <f>VLOOKUP(E2508,master1!$C$9:$E$24,3,0)</f>
        <v>Paula E</v>
      </c>
      <c r="C2508" s="8" t="str">
        <f>VLOOKUP(F2508,master2!$B$1:$C$24,2,0)</f>
        <v>RENT EXPENSES</v>
      </c>
      <c r="D2508" s="83">
        <v>3</v>
      </c>
      <c r="E2508" s="74" t="s">
        <v>74</v>
      </c>
      <c r="F2508" s="85" t="s">
        <v>130</v>
      </c>
      <c r="G2508" s="106">
        <v>166.58500000000001</v>
      </c>
      <c r="H2508" s="84" t="s">
        <v>86</v>
      </c>
      <c r="I2508" s="83"/>
    </row>
    <row r="2509" spans="1:9" s="76" customFormat="1" ht="12" hidden="1" customHeight="1">
      <c r="A2509" s="8" t="str">
        <f>INDEX(master1!$A$10:$A$24,MATCH('KSB1 - Postings'!E2509,master1!$C$10:$C$24,0))</f>
        <v>HR</v>
      </c>
      <c r="B2509" s="9" t="str">
        <f>VLOOKUP(E2509,master1!$C$9:$E$24,3,0)</f>
        <v>Paula E</v>
      </c>
      <c r="C2509" s="8" t="str">
        <f>VLOOKUP(F2509,master2!$B$1:$C$24,2,0)</f>
        <v>RENT EXPENSES</v>
      </c>
      <c r="D2509" s="83">
        <v>3</v>
      </c>
      <c r="E2509" s="74" t="s">
        <v>74</v>
      </c>
      <c r="F2509" s="85" t="s">
        <v>130</v>
      </c>
      <c r="G2509" s="106">
        <v>172.91499999999999</v>
      </c>
      <c r="H2509" s="84" t="s">
        <v>86</v>
      </c>
      <c r="I2509" s="83"/>
    </row>
    <row r="2510" spans="1:9" s="76" customFormat="1" ht="12" hidden="1" customHeight="1">
      <c r="A2510" s="8" t="str">
        <f>INDEX(master1!$A$10:$A$24,MATCH('KSB1 - Postings'!E2510,master1!$C$10:$C$24,0))</f>
        <v>HR</v>
      </c>
      <c r="B2510" s="9" t="str">
        <f>VLOOKUP(E2510,master1!$C$9:$E$24,3,0)</f>
        <v>Paula E</v>
      </c>
      <c r="C2510" s="8" t="str">
        <f>VLOOKUP(F2510,master2!$B$1:$C$24,2,0)</f>
        <v>RENT EXPENSES</v>
      </c>
      <c r="D2510" s="83">
        <v>3</v>
      </c>
      <c r="E2510" s="74" t="s">
        <v>74</v>
      </c>
      <c r="F2510" s="85" t="s">
        <v>130</v>
      </c>
      <c r="G2510" s="106">
        <v>157.875</v>
      </c>
      <c r="H2510" s="84" t="s">
        <v>86</v>
      </c>
      <c r="I2510" s="83"/>
    </row>
    <row r="2511" spans="1:9" s="76" customFormat="1" ht="12" hidden="1" customHeight="1">
      <c r="A2511" s="8" t="str">
        <f>INDEX(master1!$A$10:$A$24,MATCH('KSB1 - Postings'!E2511,master1!$C$10:$C$24,0))</f>
        <v>HR</v>
      </c>
      <c r="B2511" s="9" t="str">
        <f>VLOOKUP(E2511,master1!$C$9:$E$24,3,0)</f>
        <v>Paula E</v>
      </c>
      <c r="C2511" s="8" t="str">
        <f>VLOOKUP(F2511,master2!$B$1:$C$24,2,0)</f>
        <v>RENT EXPENSES</v>
      </c>
      <c r="D2511" s="83">
        <v>3</v>
      </c>
      <c r="E2511" s="74" t="s">
        <v>74</v>
      </c>
      <c r="F2511" s="85" t="s">
        <v>130</v>
      </c>
      <c r="G2511" s="106">
        <v>211.46</v>
      </c>
      <c r="H2511" s="84" t="s">
        <v>86</v>
      </c>
      <c r="I2511" s="83"/>
    </row>
    <row r="2512" spans="1:9" s="76" customFormat="1" ht="12" hidden="1" customHeight="1">
      <c r="A2512" s="8" t="str">
        <f>INDEX(master1!$A$10:$A$24,MATCH('KSB1 - Postings'!E2512,master1!$C$10:$C$24,0))</f>
        <v>HR</v>
      </c>
      <c r="B2512" s="9" t="str">
        <f>VLOOKUP(E2512,master1!$C$9:$E$24,3,0)</f>
        <v>Paula E</v>
      </c>
      <c r="C2512" s="8" t="str">
        <f>VLOOKUP(F2512,master2!$B$1:$C$24,2,0)</f>
        <v>RENT EXPENSES</v>
      </c>
      <c r="D2512" s="83">
        <v>3</v>
      </c>
      <c r="E2512" s="74" t="s">
        <v>74</v>
      </c>
      <c r="F2512" s="85" t="s">
        <v>130</v>
      </c>
      <c r="G2512" s="106">
        <v>739.45500000000004</v>
      </c>
      <c r="H2512" s="84" t="s">
        <v>86</v>
      </c>
      <c r="I2512" s="83"/>
    </row>
    <row r="2513" spans="1:9" s="76" customFormat="1" ht="12" hidden="1" customHeight="1">
      <c r="A2513" s="8" t="str">
        <f>INDEX(master1!$A$10:$A$24,MATCH('KSB1 - Postings'!E2513,master1!$C$10:$C$24,0))</f>
        <v>HR</v>
      </c>
      <c r="B2513" s="9" t="str">
        <f>VLOOKUP(E2513,master1!$C$9:$E$24,3,0)</f>
        <v>Paula E</v>
      </c>
      <c r="C2513" s="8" t="str">
        <f>VLOOKUP(F2513,master2!$B$1:$C$24,2,0)</f>
        <v>RENT EXPENSES</v>
      </c>
      <c r="D2513" s="83">
        <v>3</v>
      </c>
      <c r="E2513" s="74" t="s">
        <v>74</v>
      </c>
      <c r="F2513" s="85" t="s">
        <v>130</v>
      </c>
      <c r="G2513" s="106">
        <v>471.05500000000001</v>
      </c>
      <c r="H2513" s="84" t="s">
        <v>86</v>
      </c>
      <c r="I2513" s="83"/>
    </row>
    <row r="2514" spans="1:9" s="76" customFormat="1" ht="12" hidden="1" customHeight="1">
      <c r="A2514" s="8" t="str">
        <f>INDEX(master1!$A$10:$A$24,MATCH('KSB1 - Postings'!E2514,master1!$C$10:$C$24,0))</f>
        <v>HR</v>
      </c>
      <c r="B2514" s="9" t="str">
        <f>VLOOKUP(E2514,master1!$C$9:$E$24,3,0)</f>
        <v>Paula E</v>
      </c>
      <c r="C2514" s="8" t="str">
        <f>VLOOKUP(F2514,master2!$B$1:$C$24,2,0)</f>
        <v>RENT EXPENSES</v>
      </c>
      <c r="D2514" s="83">
        <v>3</v>
      </c>
      <c r="E2514" s="74" t="s">
        <v>74</v>
      </c>
      <c r="F2514" s="85" t="s">
        <v>130</v>
      </c>
      <c r="G2514" s="106">
        <v>471.05500000000001</v>
      </c>
      <c r="H2514" s="84" t="s">
        <v>86</v>
      </c>
      <c r="I2514" s="83"/>
    </row>
    <row r="2515" spans="1:9" s="76" customFormat="1" ht="12" hidden="1" customHeight="1">
      <c r="A2515" s="8" t="str">
        <f>INDEX(master1!$A$10:$A$24,MATCH('KSB1 - Postings'!E2515,master1!$C$10:$C$24,0))</f>
        <v>HR</v>
      </c>
      <c r="B2515" s="9" t="str">
        <f>VLOOKUP(E2515,master1!$C$9:$E$24,3,0)</f>
        <v>Paula E</v>
      </c>
      <c r="C2515" s="8" t="str">
        <f>VLOOKUP(F2515,master2!$B$1:$C$24,2,0)</f>
        <v>RENT EXPENSES</v>
      </c>
      <c r="D2515" s="83">
        <v>3</v>
      </c>
      <c r="E2515" s="74" t="s">
        <v>74</v>
      </c>
      <c r="F2515" s="85" t="s">
        <v>130</v>
      </c>
      <c r="G2515" s="106">
        <v>471.05500000000001</v>
      </c>
      <c r="H2515" s="84" t="s">
        <v>86</v>
      </c>
      <c r="I2515" s="83"/>
    </row>
    <row r="2516" spans="1:9" s="76" customFormat="1" ht="12" hidden="1" customHeight="1">
      <c r="A2516" s="8" t="str">
        <f>INDEX(master1!$A$10:$A$24,MATCH('KSB1 - Postings'!E2516,master1!$C$10:$C$24,0))</f>
        <v>HR</v>
      </c>
      <c r="B2516" s="9" t="str">
        <f>VLOOKUP(E2516,master1!$C$9:$E$24,3,0)</f>
        <v>Paula E</v>
      </c>
      <c r="C2516" s="8" t="str">
        <f>VLOOKUP(F2516,master2!$B$1:$C$24,2,0)</f>
        <v>RENT EXPENSES</v>
      </c>
      <c r="D2516" s="83">
        <v>3</v>
      </c>
      <c r="E2516" s="74" t="s">
        <v>74</v>
      </c>
      <c r="F2516" s="85" t="s">
        <v>130</v>
      </c>
      <c r="G2516" s="106">
        <v>566.63</v>
      </c>
      <c r="H2516" s="84" t="s">
        <v>86</v>
      </c>
      <c r="I2516" s="83"/>
    </row>
    <row r="2517" spans="1:9" s="76" customFormat="1" ht="12" hidden="1" customHeight="1">
      <c r="A2517" s="8" t="str">
        <f>INDEX(master1!$A$10:$A$24,MATCH('KSB1 - Postings'!E2517,master1!$C$10:$C$24,0))</f>
        <v>HR</v>
      </c>
      <c r="B2517" s="9" t="str">
        <f>VLOOKUP(E2517,master1!$C$9:$E$24,3,0)</f>
        <v>Paula E</v>
      </c>
      <c r="C2517" s="8" t="str">
        <f>VLOOKUP(F2517,master2!$B$1:$C$24,2,0)</f>
        <v>RENT EXPENSES</v>
      </c>
      <c r="D2517" s="83">
        <v>3</v>
      </c>
      <c r="E2517" s="74" t="s">
        <v>74</v>
      </c>
      <c r="F2517" s="85" t="s">
        <v>130</v>
      </c>
      <c r="G2517" s="106">
        <v>605.33000000000004</v>
      </c>
      <c r="H2517" s="84" t="s">
        <v>86</v>
      </c>
      <c r="I2517" s="83"/>
    </row>
    <row r="2518" spans="1:9" s="76" customFormat="1" ht="12" hidden="1" customHeight="1">
      <c r="A2518" s="8" t="str">
        <f>INDEX(master1!$A$10:$A$24,MATCH('KSB1 - Postings'!E2518,master1!$C$10:$C$24,0))</f>
        <v>HR</v>
      </c>
      <c r="B2518" s="9" t="str">
        <f>VLOOKUP(E2518,master1!$C$9:$E$24,3,0)</f>
        <v>Paula E</v>
      </c>
      <c r="C2518" s="8" t="str">
        <f>VLOOKUP(F2518,master2!$B$1:$C$24,2,0)</f>
        <v>RENT EXPENSES</v>
      </c>
      <c r="D2518" s="83">
        <v>3</v>
      </c>
      <c r="E2518" s="74" t="s">
        <v>74</v>
      </c>
      <c r="F2518" s="85" t="s">
        <v>130</v>
      </c>
      <c r="G2518" s="106">
        <v>648.72</v>
      </c>
      <c r="H2518" s="84" t="s">
        <v>86</v>
      </c>
      <c r="I2518" s="83"/>
    </row>
    <row r="2519" spans="1:9" s="76" customFormat="1" ht="12" hidden="1" customHeight="1">
      <c r="A2519" s="8" t="str">
        <f>INDEX(master1!$A$10:$A$24,MATCH('KSB1 - Postings'!E2519,master1!$C$10:$C$24,0))</f>
        <v>HR</v>
      </c>
      <c r="B2519" s="9" t="str">
        <f>VLOOKUP(E2519,master1!$C$9:$E$24,3,0)</f>
        <v>Paula E</v>
      </c>
      <c r="C2519" s="8" t="str">
        <f>VLOOKUP(F2519,master2!$B$1:$C$24,2,0)</f>
        <v>RENT EXPENSES</v>
      </c>
      <c r="D2519" s="83">
        <v>3</v>
      </c>
      <c r="E2519" s="74" t="s">
        <v>74</v>
      </c>
      <c r="F2519" s="85" t="s">
        <v>130</v>
      </c>
      <c r="G2519" s="106">
        <v>788.70500000000004</v>
      </c>
      <c r="H2519" s="84" t="s">
        <v>86</v>
      </c>
      <c r="I2519" s="83"/>
    </row>
    <row r="2520" spans="1:9" s="76" customFormat="1" ht="12" hidden="1" customHeight="1">
      <c r="A2520" s="8" t="str">
        <f>INDEX(master1!$A$10:$A$24,MATCH('KSB1 - Postings'!E2520,master1!$C$10:$C$24,0))</f>
        <v>HR</v>
      </c>
      <c r="B2520" s="9" t="str">
        <f>VLOOKUP(E2520,master1!$C$9:$E$24,3,0)</f>
        <v>Paula E</v>
      </c>
      <c r="C2520" s="8" t="str">
        <f>VLOOKUP(F2520,master2!$B$1:$C$24,2,0)</f>
        <v>RENT EXPENSES</v>
      </c>
      <c r="D2520" s="83">
        <v>3</v>
      </c>
      <c r="E2520" s="74" t="s">
        <v>74</v>
      </c>
      <c r="F2520" s="85" t="s">
        <v>130</v>
      </c>
      <c r="G2520" s="106">
        <v>422.92</v>
      </c>
      <c r="H2520" s="84" t="s">
        <v>86</v>
      </c>
      <c r="I2520" s="83"/>
    </row>
    <row r="2521" spans="1:9" s="76" customFormat="1" ht="12" hidden="1" customHeight="1">
      <c r="A2521" s="8" t="str">
        <f>INDEX(master1!$A$10:$A$24,MATCH('KSB1 - Postings'!E2521,master1!$C$10:$C$24,0))</f>
        <v>HR</v>
      </c>
      <c r="B2521" s="9" t="str">
        <f>VLOOKUP(E2521,master1!$C$9:$E$24,3,0)</f>
        <v>Paula E</v>
      </c>
      <c r="C2521" s="8" t="str">
        <f>VLOOKUP(F2521,master2!$B$1:$C$24,2,0)</f>
        <v>RENT EXPENSES</v>
      </c>
      <c r="D2521" s="83">
        <v>3</v>
      </c>
      <c r="E2521" s="74" t="s">
        <v>74</v>
      </c>
      <c r="F2521" s="85" t="s">
        <v>130</v>
      </c>
      <c r="G2521" s="106">
        <v>157.875</v>
      </c>
      <c r="H2521" s="84" t="s">
        <v>86</v>
      </c>
      <c r="I2521" s="83"/>
    </row>
    <row r="2522" spans="1:9" s="76" customFormat="1" ht="12" hidden="1" customHeight="1">
      <c r="A2522" s="8" t="str">
        <f>INDEX(master1!$A$10:$A$24,MATCH('KSB1 - Postings'!E2522,master1!$C$10:$C$24,0))</f>
        <v>HR</v>
      </c>
      <c r="B2522" s="9" t="str">
        <f>VLOOKUP(E2522,master1!$C$9:$E$24,3,0)</f>
        <v>Paula E</v>
      </c>
      <c r="C2522" s="8" t="str">
        <f>VLOOKUP(F2522,master2!$B$1:$C$24,2,0)</f>
        <v>RENT EXPENSES</v>
      </c>
      <c r="D2522" s="83">
        <v>3</v>
      </c>
      <c r="E2522" s="74" t="s">
        <v>74</v>
      </c>
      <c r="F2522" s="85" t="s">
        <v>130</v>
      </c>
      <c r="G2522" s="106">
        <v>172.91499999999999</v>
      </c>
      <c r="H2522" s="84" t="s">
        <v>86</v>
      </c>
      <c r="I2522" s="83"/>
    </row>
    <row r="2523" spans="1:9" s="76" customFormat="1" ht="12" hidden="1" customHeight="1">
      <c r="A2523" s="8" t="str">
        <f>INDEX(master1!$A$10:$A$24,MATCH('KSB1 - Postings'!E2523,master1!$C$10:$C$24,0))</f>
        <v>HR</v>
      </c>
      <c r="B2523" s="9" t="str">
        <f>VLOOKUP(E2523,master1!$C$9:$E$24,3,0)</f>
        <v>Paula E</v>
      </c>
      <c r="C2523" s="8" t="str">
        <f>VLOOKUP(F2523,master2!$B$1:$C$24,2,0)</f>
        <v>RENT EXPENSES</v>
      </c>
      <c r="D2523" s="83">
        <v>3</v>
      </c>
      <c r="E2523" s="74" t="s">
        <v>74</v>
      </c>
      <c r="F2523" s="85" t="s">
        <v>130</v>
      </c>
      <c r="G2523" s="106">
        <v>166.58500000000001</v>
      </c>
      <c r="H2523" s="84" t="s">
        <v>86</v>
      </c>
      <c r="I2523" s="83"/>
    </row>
    <row r="2524" spans="1:9" s="76" customFormat="1" ht="12" hidden="1" customHeight="1">
      <c r="A2524" s="8" t="str">
        <f>INDEX(master1!$A$10:$A$24,MATCH('KSB1 - Postings'!E2524,master1!$C$10:$C$24,0))</f>
        <v>HR</v>
      </c>
      <c r="B2524" s="9" t="str">
        <f>VLOOKUP(E2524,master1!$C$9:$E$24,3,0)</f>
        <v>Paula E</v>
      </c>
      <c r="C2524" s="8" t="str">
        <f>VLOOKUP(F2524,master2!$B$1:$C$24,2,0)</f>
        <v>RENT EXPENSES</v>
      </c>
      <c r="D2524" s="83">
        <v>3</v>
      </c>
      <c r="E2524" s="74" t="s">
        <v>74</v>
      </c>
      <c r="F2524" s="85" t="s">
        <v>130</v>
      </c>
      <c r="G2524" s="106">
        <v>129.41499999999999</v>
      </c>
      <c r="H2524" s="84" t="s">
        <v>86</v>
      </c>
      <c r="I2524" s="83"/>
    </row>
    <row r="2525" spans="1:9" s="76" customFormat="1" ht="12" hidden="1" customHeight="1">
      <c r="A2525" s="8" t="str">
        <f>INDEX(master1!$A$10:$A$24,MATCH('KSB1 - Postings'!E2525,master1!$C$10:$C$24,0))</f>
        <v>HR</v>
      </c>
      <c r="B2525" s="9" t="str">
        <f>VLOOKUP(E2525,master1!$C$9:$E$24,3,0)</f>
        <v>Paula E</v>
      </c>
      <c r="C2525" s="8" t="str">
        <f>VLOOKUP(F2525,master2!$B$1:$C$24,2,0)</f>
        <v>RENT EXPENSES</v>
      </c>
      <c r="D2525" s="83">
        <v>3</v>
      </c>
      <c r="E2525" s="74" t="s">
        <v>74</v>
      </c>
      <c r="F2525" s="85" t="s">
        <v>130</v>
      </c>
      <c r="G2525" s="106">
        <v>129.41499999999999</v>
      </c>
      <c r="H2525" s="84" t="s">
        <v>86</v>
      </c>
      <c r="I2525" s="83"/>
    </row>
    <row r="2526" spans="1:9" s="76" customFormat="1" ht="12" hidden="1" customHeight="1">
      <c r="A2526" s="8" t="str">
        <f>INDEX(master1!$A$10:$A$24,MATCH('KSB1 - Postings'!E2526,master1!$C$10:$C$24,0))</f>
        <v>HR</v>
      </c>
      <c r="B2526" s="9" t="str">
        <f>VLOOKUP(E2526,master1!$C$9:$E$24,3,0)</f>
        <v>Paula E</v>
      </c>
      <c r="C2526" s="8" t="str">
        <f>VLOOKUP(F2526,master2!$B$1:$C$24,2,0)</f>
        <v>RENT EXPENSES</v>
      </c>
      <c r="D2526" s="83">
        <v>3</v>
      </c>
      <c r="E2526" s="74" t="s">
        <v>74</v>
      </c>
      <c r="F2526" s="85" t="s">
        <v>130</v>
      </c>
      <c r="G2526" s="106">
        <v>129.41499999999999</v>
      </c>
      <c r="H2526" s="84" t="s">
        <v>86</v>
      </c>
      <c r="I2526" s="83"/>
    </row>
    <row r="2527" spans="1:9" s="76" customFormat="1" ht="12" hidden="1" customHeight="1">
      <c r="A2527" s="8" t="str">
        <f>INDEX(master1!$A$10:$A$24,MATCH('KSB1 - Postings'!E2527,master1!$C$10:$C$24,0))</f>
        <v>HR</v>
      </c>
      <c r="B2527" s="9" t="str">
        <f>VLOOKUP(E2527,master1!$C$9:$E$24,3,0)</f>
        <v>Paula E</v>
      </c>
      <c r="C2527" s="8" t="str">
        <f>VLOOKUP(F2527,master2!$B$1:$C$24,2,0)</f>
        <v>RENT EXPENSES</v>
      </c>
      <c r="D2527" s="83">
        <v>3</v>
      </c>
      <c r="E2527" s="74" t="s">
        <v>74</v>
      </c>
      <c r="F2527" s="85" t="s">
        <v>130</v>
      </c>
      <c r="G2527" s="106">
        <v>120.21</v>
      </c>
      <c r="H2527" s="84" t="s">
        <v>86</v>
      </c>
      <c r="I2527" s="83"/>
    </row>
    <row r="2528" spans="1:9" s="76" customFormat="1" ht="12" hidden="1" customHeight="1">
      <c r="A2528" s="8" t="str">
        <f>INDEX(master1!$A$10:$A$24,MATCH('KSB1 - Postings'!E2528,master1!$C$10:$C$24,0))</f>
        <v>HR</v>
      </c>
      <c r="B2528" s="9" t="str">
        <f>VLOOKUP(E2528,master1!$C$9:$E$24,3,0)</f>
        <v>Paula E</v>
      </c>
      <c r="C2528" s="8" t="str">
        <f>VLOOKUP(F2528,master2!$B$1:$C$24,2,0)</f>
        <v>RENT EXPENSES</v>
      </c>
      <c r="D2528" s="83">
        <v>3</v>
      </c>
      <c r="E2528" s="74" t="s">
        <v>74</v>
      </c>
      <c r="F2528" s="85" t="s">
        <v>130</v>
      </c>
      <c r="G2528" s="106">
        <v>211.46</v>
      </c>
      <c r="H2528" s="84" t="s">
        <v>86</v>
      </c>
      <c r="I2528" s="83"/>
    </row>
    <row r="2529" spans="1:9" s="76" customFormat="1" ht="12" hidden="1" customHeight="1">
      <c r="A2529" s="8" t="str">
        <f>INDEX(master1!$A$10:$A$24,MATCH('KSB1 - Postings'!E2529,master1!$C$10:$C$24,0))</f>
        <v>HR</v>
      </c>
      <c r="B2529" s="9" t="str">
        <f>VLOOKUP(E2529,master1!$C$9:$E$24,3,0)</f>
        <v>Paula E</v>
      </c>
      <c r="C2529" s="8" t="str">
        <f>VLOOKUP(F2529,master2!$B$1:$C$24,2,0)</f>
        <v>RENT EXPENSES</v>
      </c>
      <c r="D2529" s="83">
        <v>3</v>
      </c>
      <c r="E2529" s="74" t="s">
        <v>74</v>
      </c>
      <c r="F2529" s="85" t="s">
        <v>130</v>
      </c>
      <c r="G2529" s="106">
        <v>157.875</v>
      </c>
      <c r="H2529" s="84" t="s">
        <v>86</v>
      </c>
      <c r="I2529" s="83"/>
    </row>
    <row r="2530" spans="1:9" s="76" customFormat="1" ht="12" hidden="1" customHeight="1">
      <c r="A2530" s="8" t="str">
        <f>INDEX(master1!$A$10:$A$24,MATCH('KSB1 - Postings'!E2530,master1!$C$10:$C$24,0))</f>
        <v>HR</v>
      </c>
      <c r="B2530" s="9" t="str">
        <f>VLOOKUP(E2530,master1!$C$9:$E$24,3,0)</f>
        <v>Paula E</v>
      </c>
      <c r="C2530" s="8" t="str">
        <f>VLOOKUP(F2530,master2!$B$1:$C$24,2,0)</f>
        <v>RENT EXPENSES</v>
      </c>
      <c r="D2530" s="83">
        <v>3</v>
      </c>
      <c r="E2530" s="74" t="s">
        <v>74</v>
      </c>
      <c r="F2530" s="85" t="s">
        <v>130</v>
      </c>
      <c r="G2530" s="106">
        <v>172.91499999999999</v>
      </c>
      <c r="H2530" s="84" t="s">
        <v>86</v>
      </c>
      <c r="I2530" s="83"/>
    </row>
    <row r="2531" spans="1:9" s="76" customFormat="1" ht="12" hidden="1" customHeight="1">
      <c r="A2531" s="8" t="str">
        <f>INDEX(master1!$A$10:$A$24,MATCH('KSB1 - Postings'!E2531,master1!$C$10:$C$24,0))</f>
        <v>HR</v>
      </c>
      <c r="B2531" s="9" t="str">
        <f>VLOOKUP(E2531,master1!$C$9:$E$24,3,0)</f>
        <v>Paula E</v>
      </c>
      <c r="C2531" s="8" t="str">
        <f>VLOOKUP(F2531,master2!$B$1:$C$24,2,0)</f>
        <v>RENT EXPENSES</v>
      </c>
      <c r="D2531" s="83">
        <v>3</v>
      </c>
      <c r="E2531" s="74" t="s">
        <v>74</v>
      </c>
      <c r="F2531" s="85" t="s">
        <v>130</v>
      </c>
      <c r="G2531" s="106">
        <v>166.58500000000001</v>
      </c>
      <c r="H2531" s="84" t="s">
        <v>86</v>
      </c>
      <c r="I2531" s="83"/>
    </row>
    <row r="2532" spans="1:9" s="76" customFormat="1" ht="12" hidden="1" customHeight="1">
      <c r="A2532" s="8" t="str">
        <f>INDEX(master1!$A$10:$A$24,MATCH('KSB1 - Postings'!E2532,master1!$C$10:$C$24,0))</f>
        <v>HR</v>
      </c>
      <c r="B2532" s="9" t="str">
        <f>VLOOKUP(E2532,master1!$C$9:$E$24,3,0)</f>
        <v>Paula E</v>
      </c>
      <c r="C2532" s="8" t="str">
        <f>VLOOKUP(F2532,master2!$B$1:$C$24,2,0)</f>
        <v>RENT EXPENSES</v>
      </c>
      <c r="D2532" s="83">
        <v>3</v>
      </c>
      <c r="E2532" s="74" t="s">
        <v>74</v>
      </c>
      <c r="F2532" s="85" t="s">
        <v>130</v>
      </c>
      <c r="G2532" s="106">
        <v>129.41499999999999</v>
      </c>
      <c r="H2532" s="84" t="s">
        <v>86</v>
      </c>
      <c r="I2532" s="83"/>
    </row>
    <row r="2533" spans="1:9" s="76" customFormat="1" ht="12" hidden="1" customHeight="1">
      <c r="A2533" s="8" t="str">
        <f>INDEX(master1!$A$10:$A$24,MATCH('KSB1 - Postings'!E2533,master1!$C$10:$C$24,0))</f>
        <v>HR</v>
      </c>
      <c r="B2533" s="9" t="str">
        <f>VLOOKUP(E2533,master1!$C$9:$E$24,3,0)</f>
        <v>Paula E</v>
      </c>
      <c r="C2533" s="8" t="str">
        <f>VLOOKUP(F2533,master2!$B$1:$C$24,2,0)</f>
        <v>RENT EXPENSES</v>
      </c>
      <c r="D2533" s="83">
        <v>3</v>
      </c>
      <c r="E2533" s="74" t="s">
        <v>74</v>
      </c>
      <c r="F2533" s="85" t="s">
        <v>130</v>
      </c>
      <c r="G2533" s="106">
        <v>129.41499999999999</v>
      </c>
      <c r="H2533" s="84" t="s">
        <v>86</v>
      </c>
      <c r="I2533" s="83"/>
    </row>
    <row r="2534" spans="1:9" s="76" customFormat="1" ht="12" hidden="1" customHeight="1">
      <c r="A2534" s="8" t="str">
        <f>INDEX(master1!$A$10:$A$24,MATCH('KSB1 - Postings'!E2534,master1!$C$10:$C$24,0))</f>
        <v>HR</v>
      </c>
      <c r="B2534" s="9" t="str">
        <f>VLOOKUP(E2534,master1!$C$9:$E$24,3,0)</f>
        <v>Paula E</v>
      </c>
      <c r="C2534" s="8" t="str">
        <f>VLOOKUP(F2534,master2!$B$1:$C$24,2,0)</f>
        <v>RENT EXPENSES</v>
      </c>
      <c r="D2534" s="83">
        <v>3</v>
      </c>
      <c r="E2534" s="74" t="s">
        <v>74</v>
      </c>
      <c r="F2534" s="85" t="s">
        <v>130</v>
      </c>
      <c r="G2534" s="106">
        <v>129.41499999999999</v>
      </c>
      <c r="H2534" s="84" t="s">
        <v>86</v>
      </c>
      <c r="I2534" s="83"/>
    </row>
    <row r="2535" spans="1:9" s="76" customFormat="1" ht="12" hidden="1" customHeight="1">
      <c r="A2535" s="8" t="str">
        <f>INDEX(master1!$A$10:$A$24,MATCH('KSB1 - Postings'!E2535,master1!$C$10:$C$24,0))</f>
        <v>HR</v>
      </c>
      <c r="B2535" s="9" t="str">
        <f>VLOOKUP(E2535,master1!$C$9:$E$24,3,0)</f>
        <v>Paula E</v>
      </c>
      <c r="C2535" s="8" t="str">
        <f>VLOOKUP(F2535,master2!$B$1:$C$24,2,0)</f>
        <v>RENT EXPENSES</v>
      </c>
      <c r="D2535" s="83">
        <v>3</v>
      </c>
      <c r="E2535" s="74" t="s">
        <v>74</v>
      </c>
      <c r="F2535" s="85" t="s">
        <v>130</v>
      </c>
      <c r="G2535" s="106">
        <v>120.21</v>
      </c>
      <c r="H2535" s="84" t="s">
        <v>86</v>
      </c>
      <c r="I2535" s="83"/>
    </row>
    <row r="2536" spans="1:9" s="76" customFormat="1" ht="12" hidden="1" customHeight="1">
      <c r="A2536" s="8" t="str">
        <f>INDEX(master1!$A$10:$A$24,MATCH('KSB1 - Postings'!E2536,master1!$C$10:$C$24,0))</f>
        <v>HR</v>
      </c>
      <c r="B2536" s="9" t="str">
        <f>VLOOKUP(E2536,master1!$C$9:$E$24,3,0)</f>
        <v>Paula E</v>
      </c>
      <c r="C2536" s="8" t="str">
        <f>VLOOKUP(F2536,master2!$B$1:$C$24,2,0)</f>
        <v>RENT EXPENSES</v>
      </c>
      <c r="D2536" s="83">
        <v>3</v>
      </c>
      <c r="E2536" s="74" t="s">
        <v>74</v>
      </c>
      <c r="F2536" s="85" t="s">
        <v>130</v>
      </c>
      <c r="G2536" s="106">
        <v>788.70500000000004</v>
      </c>
      <c r="H2536" s="84" t="s">
        <v>86</v>
      </c>
      <c r="I2536" s="83"/>
    </row>
    <row r="2537" spans="1:9" s="76" customFormat="1" ht="12" hidden="1" customHeight="1">
      <c r="A2537" s="8" t="str">
        <f>INDEX(master1!$A$10:$A$24,MATCH('KSB1 - Postings'!E2537,master1!$C$10:$C$24,0))</f>
        <v>HR</v>
      </c>
      <c r="B2537" s="9" t="str">
        <f>VLOOKUP(E2537,master1!$C$9:$E$24,3,0)</f>
        <v>Paula E</v>
      </c>
      <c r="C2537" s="8" t="str">
        <f>VLOOKUP(F2537,master2!$B$1:$C$24,2,0)</f>
        <v>RENT EXPENSES</v>
      </c>
      <c r="D2537" s="83">
        <v>3</v>
      </c>
      <c r="E2537" s="74" t="s">
        <v>74</v>
      </c>
      <c r="F2537" s="85" t="s">
        <v>130</v>
      </c>
      <c r="G2537" s="106">
        <v>657.255</v>
      </c>
      <c r="H2537" s="84" t="s">
        <v>86</v>
      </c>
      <c r="I2537" s="83"/>
    </row>
    <row r="2538" spans="1:9" s="76" customFormat="1" ht="12" hidden="1" customHeight="1">
      <c r="A2538" s="8" t="str">
        <f>INDEX(master1!$A$10:$A$24,MATCH('KSB1 - Postings'!E2538,master1!$C$10:$C$24,0))</f>
        <v>HR</v>
      </c>
      <c r="B2538" s="9" t="str">
        <f>VLOOKUP(E2538,master1!$C$9:$E$24,3,0)</f>
        <v>Paula E</v>
      </c>
      <c r="C2538" s="8" t="str">
        <f>VLOOKUP(F2538,master2!$B$1:$C$24,2,0)</f>
        <v>RENT EXPENSES</v>
      </c>
      <c r="D2538" s="83">
        <v>3</v>
      </c>
      <c r="E2538" s="74" t="s">
        <v>74</v>
      </c>
      <c r="F2538" s="85" t="s">
        <v>130</v>
      </c>
      <c r="G2538" s="106">
        <v>648.72</v>
      </c>
      <c r="H2538" s="84" t="s">
        <v>86</v>
      </c>
      <c r="I2538" s="83"/>
    </row>
    <row r="2539" spans="1:9" s="76" customFormat="1" ht="12" hidden="1" customHeight="1">
      <c r="A2539" s="8" t="str">
        <f>INDEX(master1!$A$10:$A$24,MATCH('KSB1 - Postings'!E2539,master1!$C$10:$C$24,0))</f>
        <v>HR</v>
      </c>
      <c r="B2539" s="9" t="str">
        <f>VLOOKUP(E2539,master1!$C$9:$E$24,3,0)</f>
        <v>Paula E</v>
      </c>
      <c r="C2539" s="8" t="str">
        <f>VLOOKUP(F2539,master2!$B$1:$C$24,2,0)</f>
        <v>RENT EXPENSES</v>
      </c>
      <c r="D2539" s="83">
        <v>3</v>
      </c>
      <c r="E2539" s="74" t="s">
        <v>74</v>
      </c>
      <c r="F2539" s="85" t="s">
        <v>130</v>
      </c>
      <c r="G2539" s="106">
        <v>605.33000000000004</v>
      </c>
      <c r="H2539" s="84" t="s">
        <v>86</v>
      </c>
      <c r="I2539" s="83"/>
    </row>
    <row r="2540" spans="1:9" s="76" customFormat="1" ht="12" hidden="1" customHeight="1">
      <c r="A2540" s="8" t="str">
        <f>INDEX(master1!$A$10:$A$24,MATCH('KSB1 - Postings'!E2540,master1!$C$10:$C$24,0))</f>
        <v>HR</v>
      </c>
      <c r="B2540" s="9" t="str">
        <f>VLOOKUP(E2540,master1!$C$9:$E$24,3,0)</f>
        <v>Paula E</v>
      </c>
      <c r="C2540" s="8" t="str">
        <f>VLOOKUP(F2540,master2!$B$1:$C$24,2,0)</f>
        <v>RENT EXPENSES</v>
      </c>
      <c r="D2540" s="83">
        <v>3</v>
      </c>
      <c r="E2540" s="74" t="s">
        <v>74</v>
      </c>
      <c r="F2540" s="85" t="s">
        <v>130</v>
      </c>
      <c r="G2540" s="106">
        <v>566.63</v>
      </c>
      <c r="H2540" s="84" t="s">
        <v>86</v>
      </c>
      <c r="I2540" s="83"/>
    </row>
    <row r="2541" spans="1:9" s="76" customFormat="1" ht="12" hidden="1" customHeight="1">
      <c r="A2541" s="8" t="str">
        <f>INDEX(master1!$A$10:$A$24,MATCH('KSB1 - Postings'!E2541,master1!$C$10:$C$24,0))</f>
        <v>HR</v>
      </c>
      <c r="B2541" s="9" t="str">
        <f>VLOOKUP(E2541,master1!$C$9:$E$24,3,0)</f>
        <v>Paula E</v>
      </c>
      <c r="C2541" s="8" t="str">
        <f>VLOOKUP(F2541,master2!$B$1:$C$24,2,0)</f>
        <v>RENT EXPENSES</v>
      </c>
      <c r="D2541" s="83">
        <v>3</v>
      </c>
      <c r="E2541" s="74" t="s">
        <v>74</v>
      </c>
      <c r="F2541" s="85" t="s">
        <v>130</v>
      </c>
      <c r="G2541" s="106">
        <v>471.05500000000001</v>
      </c>
      <c r="H2541" s="84" t="s">
        <v>86</v>
      </c>
      <c r="I2541" s="83"/>
    </row>
    <row r="2542" spans="1:9" s="76" customFormat="1" ht="12" hidden="1" customHeight="1">
      <c r="A2542" s="8" t="str">
        <f>INDEX(master1!$A$10:$A$24,MATCH('KSB1 - Postings'!E2542,master1!$C$10:$C$24,0))</f>
        <v>HR</v>
      </c>
      <c r="B2542" s="9" t="str">
        <f>VLOOKUP(E2542,master1!$C$9:$E$24,3,0)</f>
        <v>Paula E</v>
      </c>
      <c r="C2542" s="8" t="str">
        <f>VLOOKUP(F2542,master2!$B$1:$C$24,2,0)</f>
        <v>RENT EXPENSES</v>
      </c>
      <c r="D2542" s="83">
        <v>3</v>
      </c>
      <c r="E2542" s="74" t="s">
        <v>74</v>
      </c>
      <c r="F2542" s="85" t="s">
        <v>130</v>
      </c>
      <c r="G2542" s="106">
        <v>471.05500000000001</v>
      </c>
      <c r="H2542" s="84" t="s">
        <v>86</v>
      </c>
      <c r="I2542" s="83"/>
    </row>
    <row r="2543" spans="1:9" s="76" customFormat="1" ht="12" hidden="1" customHeight="1">
      <c r="A2543" s="8" t="str">
        <f>INDEX(master1!$A$10:$A$24,MATCH('KSB1 - Postings'!E2543,master1!$C$10:$C$24,0))</f>
        <v>HR</v>
      </c>
      <c r="B2543" s="9" t="str">
        <f>VLOOKUP(E2543,master1!$C$9:$E$24,3,0)</f>
        <v>Paula E</v>
      </c>
      <c r="C2543" s="8" t="str">
        <f>VLOOKUP(F2543,master2!$B$1:$C$24,2,0)</f>
        <v>RENT EXPENSES</v>
      </c>
      <c r="D2543" s="83">
        <v>3</v>
      </c>
      <c r="E2543" s="74" t="s">
        <v>74</v>
      </c>
      <c r="F2543" s="85" t="s">
        <v>130</v>
      </c>
      <c r="G2543" s="106">
        <v>471.05500000000001</v>
      </c>
      <c r="H2543" s="84" t="s">
        <v>86</v>
      </c>
      <c r="I2543" s="83"/>
    </row>
    <row r="2544" spans="1:9" s="76" customFormat="1" ht="12" hidden="1" customHeight="1">
      <c r="A2544" s="8" t="str">
        <f>INDEX(master1!$A$10:$A$24,MATCH('KSB1 - Postings'!E2544,master1!$C$10:$C$24,0))</f>
        <v>HR</v>
      </c>
      <c r="B2544" s="9" t="str">
        <f>VLOOKUP(E2544,master1!$C$9:$E$24,3,0)</f>
        <v>Paula E</v>
      </c>
      <c r="C2544" s="8" t="str">
        <f>VLOOKUP(F2544,master2!$B$1:$C$24,2,0)</f>
        <v>RENT EXPENSES</v>
      </c>
      <c r="D2544" s="83">
        <v>3</v>
      </c>
      <c r="E2544" s="74" t="s">
        <v>74</v>
      </c>
      <c r="F2544" s="85" t="s">
        <v>130</v>
      </c>
      <c r="G2544" s="106">
        <v>739.45500000000004</v>
      </c>
      <c r="H2544" s="84" t="s">
        <v>86</v>
      </c>
      <c r="I2544" s="83"/>
    </row>
    <row r="2545" spans="1:9" s="76" customFormat="1" ht="12" hidden="1" customHeight="1">
      <c r="A2545" s="8" t="str">
        <f>INDEX(master1!$A$10:$A$24,MATCH('KSB1 - Postings'!E2545,master1!$C$10:$C$24,0))</f>
        <v>HR</v>
      </c>
      <c r="B2545" s="9" t="str">
        <f>VLOOKUP(E2545,master1!$C$9:$E$24,3,0)</f>
        <v>Paula E</v>
      </c>
      <c r="C2545" s="8" t="str">
        <f>VLOOKUP(F2545,master2!$B$1:$C$24,2,0)</f>
        <v>RENT EXPENSES</v>
      </c>
      <c r="D2545" s="83">
        <v>3</v>
      </c>
      <c r="E2545" s="74" t="s">
        <v>74</v>
      </c>
      <c r="F2545" s="85" t="s">
        <v>130</v>
      </c>
      <c r="G2545" s="106">
        <v>788.70500000000004</v>
      </c>
      <c r="H2545" s="84" t="s">
        <v>86</v>
      </c>
      <c r="I2545" s="83"/>
    </row>
    <row r="2546" spans="1:9" s="76" customFormat="1" ht="12" hidden="1" customHeight="1">
      <c r="A2546" s="8" t="str">
        <f>INDEX(master1!$A$10:$A$24,MATCH('KSB1 - Postings'!E2546,master1!$C$10:$C$24,0))</f>
        <v>HR</v>
      </c>
      <c r="B2546" s="9" t="str">
        <f>VLOOKUP(E2546,master1!$C$9:$E$24,3,0)</f>
        <v>Paula E</v>
      </c>
      <c r="C2546" s="8" t="str">
        <f>VLOOKUP(F2546,master2!$B$1:$C$24,2,0)</f>
        <v>RENT EXPENSES</v>
      </c>
      <c r="D2546" s="83">
        <v>3</v>
      </c>
      <c r="E2546" s="74" t="s">
        <v>74</v>
      </c>
      <c r="F2546" s="85" t="s">
        <v>130</v>
      </c>
      <c r="G2546" s="106">
        <v>648.72</v>
      </c>
      <c r="H2546" s="84" t="s">
        <v>86</v>
      </c>
      <c r="I2546" s="83"/>
    </row>
    <row r="2547" spans="1:9" s="76" customFormat="1" ht="12" hidden="1" customHeight="1">
      <c r="A2547" s="8" t="str">
        <f>INDEX(master1!$A$10:$A$24,MATCH('KSB1 - Postings'!E2547,master1!$C$10:$C$24,0))</f>
        <v>HR</v>
      </c>
      <c r="B2547" s="9" t="str">
        <f>VLOOKUP(E2547,master1!$C$9:$E$24,3,0)</f>
        <v>Paula E</v>
      </c>
      <c r="C2547" s="8" t="str">
        <f>VLOOKUP(F2547,master2!$B$1:$C$24,2,0)</f>
        <v>RENT EXPENSES</v>
      </c>
      <c r="D2547" s="83">
        <v>3</v>
      </c>
      <c r="E2547" s="74" t="s">
        <v>74</v>
      </c>
      <c r="F2547" s="85" t="s">
        <v>130</v>
      </c>
      <c r="G2547" s="106">
        <v>605.33000000000004</v>
      </c>
      <c r="H2547" s="84" t="s">
        <v>86</v>
      </c>
      <c r="I2547" s="83"/>
    </row>
    <row r="2548" spans="1:9" s="76" customFormat="1" ht="12" hidden="1" customHeight="1">
      <c r="A2548" s="8" t="str">
        <f>INDEX(master1!$A$10:$A$24,MATCH('KSB1 - Postings'!E2548,master1!$C$10:$C$24,0))</f>
        <v>HR</v>
      </c>
      <c r="B2548" s="9" t="str">
        <f>VLOOKUP(E2548,master1!$C$9:$E$24,3,0)</f>
        <v>Paula E</v>
      </c>
      <c r="C2548" s="8" t="str">
        <f>VLOOKUP(F2548,master2!$B$1:$C$24,2,0)</f>
        <v>RENT EXPENSES</v>
      </c>
      <c r="D2548" s="83">
        <v>3</v>
      </c>
      <c r="E2548" s="74" t="s">
        <v>74</v>
      </c>
      <c r="F2548" s="85" t="s">
        <v>130</v>
      </c>
      <c r="G2548" s="106">
        <v>566.63</v>
      </c>
      <c r="H2548" s="84" t="s">
        <v>86</v>
      </c>
      <c r="I2548" s="83"/>
    </row>
    <row r="2549" spans="1:9" s="76" customFormat="1" ht="12" hidden="1" customHeight="1">
      <c r="A2549" s="8" t="str">
        <f>INDEX(master1!$A$10:$A$24,MATCH('KSB1 - Postings'!E2549,master1!$C$10:$C$24,0))</f>
        <v>HR</v>
      </c>
      <c r="B2549" s="9" t="str">
        <f>VLOOKUP(E2549,master1!$C$9:$E$24,3,0)</f>
        <v>Paula E</v>
      </c>
      <c r="C2549" s="8" t="str">
        <f>VLOOKUP(F2549,master2!$B$1:$C$24,2,0)</f>
        <v>RENT EXPENSES</v>
      </c>
      <c r="D2549" s="83">
        <v>3</v>
      </c>
      <c r="E2549" s="74" t="s">
        <v>74</v>
      </c>
      <c r="F2549" s="85" t="s">
        <v>130</v>
      </c>
      <c r="G2549" s="106">
        <v>471.05500000000001</v>
      </c>
      <c r="H2549" s="84" t="s">
        <v>86</v>
      </c>
      <c r="I2549" s="83"/>
    </row>
    <row r="2550" spans="1:9" s="76" customFormat="1" ht="12" hidden="1" customHeight="1">
      <c r="A2550" s="8" t="str">
        <f>INDEX(master1!$A$10:$A$24,MATCH('KSB1 - Postings'!E2550,master1!$C$10:$C$24,0))</f>
        <v>HR</v>
      </c>
      <c r="B2550" s="9" t="str">
        <f>VLOOKUP(E2550,master1!$C$9:$E$24,3,0)</f>
        <v>Paula E</v>
      </c>
      <c r="C2550" s="8" t="str">
        <f>VLOOKUP(F2550,master2!$B$1:$C$24,2,0)</f>
        <v>RENT EXPENSES</v>
      </c>
      <c r="D2550" s="83">
        <v>3</v>
      </c>
      <c r="E2550" s="74" t="s">
        <v>74</v>
      </c>
      <c r="F2550" s="85" t="s">
        <v>130</v>
      </c>
      <c r="G2550" s="106">
        <v>471.05500000000001</v>
      </c>
      <c r="H2550" s="84" t="s">
        <v>86</v>
      </c>
      <c r="I2550" s="83"/>
    </row>
    <row r="2551" spans="1:9" s="76" customFormat="1" ht="12" hidden="1" customHeight="1">
      <c r="A2551" s="8" t="str">
        <f>INDEX(master1!$A$10:$A$24,MATCH('KSB1 - Postings'!E2551,master1!$C$10:$C$24,0))</f>
        <v>HR</v>
      </c>
      <c r="B2551" s="9" t="str">
        <f>VLOOKUP(E2551,master1!$C$9:$E$24,3,0)</f>
        <v>Paula E</v>
      </c>
      <c r="C2551" s="8" t="str">
        <f>VLOOKUP(F2551,master2!$B$1:$C$24,2,0)</f>
        <v>RENT EXPENSES</v>
      </c>
      <c r="D2551" s="83">
        <v>3</v>
      </c>
      <c r="E2551" s="74" t="s">
        <v>74</v>
      </c>
      <c r="F2551" s="85" t="s">
        <v>130</v>
      </c>
      <c r="G2551" s="106">
        <v>471.05500000000001</v>
      </c>
      <c r="H2551" s="84" t="s">
        <v>86</v>
      </c>
      <c r="I2551" s="83"/>
    </row>
    <row r="2552" spans="1:9" s="76" customFormat="1" ht="12" hidden="1" customHeight="1">
      <c r="A2552" s="8" t="str">
        <f>INDEX(master1!$A$10:$A$24,MATCH('KSB1 - Postings'!E2552,master1!$C$10:$C$24,0))</f>
        <v>HR</v>
      </c>
      <c r="B2552" s="9" t="str">
        <f>VLOOKUP(E2552,master1!$C$9:$E$24,3,0)</f>
        <v>Paula E</v>
      </c>
      <c r="C2552" s="8" t="str">
        <f>VLOOKUP(F2552,master2!$B$1:$C$24,2,0)</f>
        <v>RENT EXPENSES</v>
      </c>
      <c r="D2552" s="83">
        <v>3</v>
      </c>
      <c r="E2552" s="74" t="s">
        <v>74</v>
      </c>
      <c r="F2552" s="85" t="s">
        <v>130</v>
      </c>
      <c r="G2552" s="106">
        <v>739.45500000000004</v>
      </c>
      <c r="H2552" s="84" t="s">
        <v>86</v>
      </c>
      <c r="I2552" s="83"/>
    </row>
    <row r="2553" spans="1:9" s="76" customFormat="1" ht="12" hidden="1" customHeight="1">
      <c r="A2553" s="8" t="str">
        <f>INDEX(master1!$A$10:$A$24,MATCH('KSB1 - Postings'!E2553,master1!$C$10:$C$24,0))</f>
        <v>HR</v>
      </c>
      <c r="B2553" s="9" t="str">
        <f>VLOOKUP(E2553,master1!$C$9:$E$24,3,0)</f>
        <v>Paula E</v>
      </c>
      <c r="C2553" s="8" t="str">
        <f>VLOOKUP(F2553,master2!$B$1:$C$24,2,0)</f>
        <v>RENT EXPENSES</v>
      </c>
      <c r="D2553" s="83">
        <v>3</v>
      </c>
      <c r="E2553" s="74" t="s">
        <v>74</v>
      </c>
      <c r="F2553" s="85" t="s">
        <v>130</v>
      </c>
      <c r="G2553" s="106">
        <v>493.72</v>
      </c>
      <c r="H2553" s="84" t="s">
        <v>86</v>
      </c>
      <c r="I2553" s="83"/>
    </row>
    <row r="2554" spans="1:9" s="76" customFormat="1" ht="12" hidden="1" customHeight="1">
      <c r="A2554" s="8" t="str">
        <f>INDEX(master1!$A$10:$A$24,MATCH('KSB1 - Postings'!E2554,master1!$C$10:$C$24,0))</f>
        <v>HR</v>
      </c>
      <c r="B2554" s="9" t="str">
        <f>VLOOKUP(E2554,master1!$C$9:$E$24,3,0)</f>
        <v>Paula E</v>
      </c>
      <c r="C2554" s="8" t="str">
        <f>VLOOKUP(F2554,master2!$B$1:$C$24,2,0)</f>
        <v>RENT EXPENSES</v>
      </c>
      <c r="D2554" s="83">
        <v>3</v>
      </c>
      <c r="E2554" s="74" t="s">
        <v>74</v>
      </c>
      <c r="F2554" s="85" t="s">
        <v>130</v>
      </c>
      <c r="G2554" s="106">
        <v>131.815</v>
      </c>
      <c r="H2554" s="84" t="s">
        <v>86</v>
      </c>
      <c r="I2554" s="83"/>
    </row>
    <row r="2555" spans="1:9" s="76" customFormat="1" ht="12" hidden="1" customHeight="1">
      <c r="A2555" s="8" t="str">
        <f>INDEX(master1!$A$10:$A$24,MATCH('KSB1 - Postings'!E2555,master1!$C$10:$C$24,0))</f>
        <v>HR</v>
      </c>
      <c r="B2555" s="9" t="str">
        <f>VLOOKUP(E2555,master1!$C$9:$E$24,3,0)</f>
        <v>Paula E</v>
      </c>
      <c r="C2555" s="8" t="str">
        <f>VLOOKUP(F2555,master2!$B$1:$C$24,2,0)</f>
        <v>RENT EXPENSES</v>
      </c>
      <c r="D2555" s="83">
        <v>3</v>
      </c>
      <c r="E2555" s="74" t="s">
        <v>74</v>
      </c>
      <c r="F2555" s="85" t="s">
        <v>130</v>
      </c>
      <c r="G2555" s="106">
        <v>122.13500000000001</v>
      </c>
      <c r="H2555" s="84" t="s">
        <v>86</v>
      </c>
      <c r="I2555" s="83"/>
    </row>
    <row r="2556" spans="1:9" s="76" customFormat="1" ht="12" hidden="1" customHeight="1">
      <c r="A2556" s="8" t="str">
        <f>INDEX(master1!$A$10:$A$24,MATCH('KSB1 - Postings'!E2556,master1!$C$10:$C$24,0))</f>
        <v>HR</v>
      </c>
      <c r="B2556" s="9" t="str">
        <f>VLOOKUP(E2556,master1!$C$9:$E$24,3,0)</f>
        <v>Paula E</v>
      </c>
      <c r="C2556" s="8" t="str">
        <f>VLOOKUP(F2556,master2!$B$1:$C$24,2,0)</f>
        <v>RENT EXPENSES</v>
      </c>
      <c r="D2556" s="83">
        <v>3</v>
      </c>
      <c r="E2556" s="74" t="s">
        <v>74</v>
      </c>
      <c r="F2556" s="85" t="s">
        <v>130</v>
      </c>
      <c r="G2556" s="106">
        <v>381.52499999999998</v>
      </c>
      <c r="H2556" s="84" t="s">
        <v>86</v>
      </c>
      <c r="I2556" s="83"/>
    </row>
    <row r="2557" spans="1:9" s="76" customFormat="1" ht="12" hidden="1" customHeight="1">
      <c r="A2557" s="8" t="str">
        <f>INDEX(master1!$A$10:$A$24,MATCH('KSB1 - Postings'!E2557,master1!$C$10:$C$24,0))</f>
        <v>HR</v>
      </c>
      <c r="B2557" s="9" t="str">
        <f>VLOOKUP(E2557,master1!$C$9:$E$24,3,0)</f>
        <v>Paula E</v>
      </c>
      <c r="C2557" s="8" t="str">
        <f>VLOOKUP(F2557,master2!$B$1:$C$24,2,0)</f>
        <v>RENT EXPENSES</v>
      </c>
      <c r="D2557" s="83">
        <v>3</v>
      </c>
      <c r="E2557" s="74" t="s">
        <v>74</v>
      </c>
      <c r="F2557" s="85" t="s">
        <v>130</v>
      </c>
      <c r="G2557" s="106">
        <v>224.5</v>
      </c>
      <c r="H2557" s="84" t="s">
        <v>86</v>
      </c>
      <c r="I2557" s="83"/>
    </row>
    <row r="2558" spans="1:9" s="76" customFormat="1" ht="12" hidden="1" customHeight="1">
      <c r="A2558" s="8" t="str">
        <f>INDEX(master1!$A$10:$A$24,MATCH('KSB1 - Postings'!E2558,master1!$C$10:$C$24,0))</f>
        <v>HR</v>
      </c>
      <c r="B2558" s="9" t="str">
        <f>VLOOKUP(E2558,master1!$C$9:$E$24,3,0)</f>
        <v>Paula E</v>
      </c>
      <c r="C2558" s="8" t="str">
        <f>VLOOKUP(F2558,master2!$B$1:$C$24,2,0)</f>
        <v>RENT EXPENSES</v>
      </c>
      <c r="D2558" s="83">
        <v>3</v>
      </c>
      <c r="E2558" s="74" t="s">
        <v>74</v>
      </c>
      <c r="F2558" s="85" t="s">
        <v>130</v>
      </c>
      <c r="G2558" s="106">
        <v>89.5</v>
      </c>
      <c r="H2558" s="84" t="s">
        <v>86</v>
      </c>
      <c r="I2558" s="83"/>
    </row>
    <row r="2559" spans="1:9" s="76" customFormat="1" ht="12" hidden="1" customHeight="1">
      <c r="A2559" s="8" t="str">
        <f>INDEX(master1!$A$10:$A$24,MATCH('KSB1 - Postings'!E2559,master1!$C$10:$C$24,0))</f>
        <v>HR</v>
      </c>
      <c r="B2559" s="9" t="str">
        <f>VLOOKUP(E2559,master1!$C$9:$E$24,3,0)</f>
        <v>Paula E</v>
      </c>
      <c r="C2559" s="8" t="str">
        <f>VLOOKUP(F2559,master2!$B$1:$C$24,2,0)</f>
        <v>RENT EXPENSES</v>
      </c>
      <c r="D2559" s="83">
        <v>3</v>
      </c>
      <c r="E2559" s="74" t="s">
        <v>74</v>
      </c>
      <c r="F2559" s="85" t="s">
        <v>130</v>
      </c>
      <c r="G2559" s="106">
        <v>89.5</v>
      </c>
      <c r="H2559" s="84" t="s">
        <v>86</v>
      </c>
      <c r="I2559" s="83"/>
    </row>
    <row r="2560" spans="1:9" s="76" customFormat="1" ht="12" hidden="1" customHeight="1">
      <c r="A2560" s="8" t="str">
        <f>INDEX(master1!$A$10:$A$24,MATCH('KSB1 - Postings'!E2560,master1!$C$10:$C$24,0))</f>
        <v>HR</v>
      </c>
      <c r="B2560" s="9" t="str">
        <f>VLOOKUP(E2560,master1!$C$9:$E$24,3,0)</f>
        <v>Paula E</v>
      </c>
      <c r="C2560" s="8" t="str">
        <f>VLOOKUP(F2560,master2!$B$1:$C$24,2,0)</f>
        <v>RENT EXPENSES</v>
      </c>
      <c r="D2560" s="83">
        <v>3</v>
      </c>
      <c r="E2560" s="74" t="s">
        <v>74</v>
      </c>
      <c r="F2560" s="85" t="s">
        <v>130</v>
      </c>
      <c r="G2560" s="106">
        <v>89.5</v>
      </c>
      <c r="H2560" s="84" t="s">
        <v>86</v>
      </c>
      <c r="I2560" s="83"/>
    </row>
    <row r="2561" spans="1:9" s="76" customFormat="1" ht="12" hidden="1" customHeight="1">
      <c r="A2561" s="8" t="str">
        <f>INDEX(master1!$A$10:$A$24,MATCH('KSB1 - Postings'!E2561,master1!$C$10:$C$24,0))</f>
        <v>HR</v>
      </c>
      <c r="B2561" s="9" t="str">
        <f>VLOOKUP(E2561,master1!$C$9:$E$24,3,0)</f>
        <v>Paula E</v>
      </c>
      <c r="C2561" s="8" t="str">
        <f>VLOOKUP(F2561,master2!$B$1:$C$24,2,0)</f>
        <v>RENT EXPENSES</v>
      </c>
      <c r="D2561" s="83">
        <v>3</v>
      </c>
      <c r="E2561" s="74" t="s">
        <v>74</v>
      </c>
      <c r="F2561" s="85" t="s">
        <v>130</v>
      </c>
      <c r="G2561" s="106">
        <v>80</v>
      </c>
      <c r="H2561" s="84" t="s">
        <v>86</v>
      </c>
      <c r="I2561" s="83"/>
    </row>
    <row r="2562" spans="1:9" s="76" customFormat="1" ht="12" hidden="1" customHeight="1">
      <c r="A2562" s="8" t="str">
        <f>INDEX(master1!$A$10:$A$24,MATCH('KSB1 - Postings'!E2562,master1!$C$10:$C$24,0))</f>
        <v>HR</v>
      </c>
      <c r="B2562" s="9" t="str">
        <f>VLOOKUP(E2562,master1!$C$9:$E$24,3,0)</f>
        <v>Paula E</v>
      </c>
      <c r="C2562" s="8" t="str">
        <f>VLOOKUP(F2562,master2!$B$1:$C$24,2,0)</f>
        <v>RENT EXPENSES</v>
      </c>
      <c r="D2562" s="83">
        <v>3</v>
      </c>
      <c r="E2562" s="74" t="s">
        <v>74</v>
      </c>
      <c r="F2562" s="85" t="s">
        <v>130</v>
      </c>
      <c r="G2562" s="106">
        <v>102.5</v>
      </c>
      <c r="H2562" s="84" t="s">
        <v>86</v>
      </c>
      <c r="I2562" s="83"/>
    </row>
    <row r="2563" spans="1:9" s="76" customFormat="1" ht="12" hidden="1" customHeight="1">
      <c r="A2563" s="8" t="str">
        <f>INDEX(master1!$A$10:$A$24,MATCH('KSB1 - Postings'!E2563,master1!$C$10:$C$24,0))</f>
        <v>HR</v>
      </c>
      <c r="B2563" s="9" t="str">
        <f>VLOOKUP(E2563,master1!$C$9:$E$24,3,0)</f>
        <v>Paula E</v>
      </c>
      <c r="C2563" s="8" t="str">
        <f>VLOOKUP(F2563,master2!$B$1:$C$24,2,0)</f>
        <v>RENT EXPENSES</v>
      </c>
      <c r="D2563" s="83">
        <v>3</v>
      </c>
      <c r="E2563" s="74" t="s">
        <v>74</v>
      </c>
      <c r="F2563" s="85" t="s">
        <v>130</v>
      </c>
      <c r="G2563" s="106">
        <v>98</v>
      </c>
      <c r="H2563" s="84" t="s">
        <v>86</v>
      </c>
      <c r="I2563" s="83"/>
    </row>
    <row r="2564" spans="1:9" s="76" customFormat="1" ht="12" hidden="1" customHeight="1">
      <c r="A2564" s="8" t="str">
        <f>INDEX(master1!$A$10:$A$24,MATCH('KSB1 - Postings'!E2564,master1!$C$10:$C$24,0))</f>
        <v>HR</v>
      </c>
      <c r="B2564" s="9" t="str">
        <f>VLOOKUP(E2564,master1!$C$9:$E$24,3,0)</f>
        <v>Paula E</v>
      </c>
      <c r="C2564" s="8" t="str">
        <f>VLOOKUP(F2564,master2!$B$1:$C$24,2,0)</f>
        <v>RENT EXPENSES</v>
      </c>
      <c r="D2564" s="83">
        <v>3</v>
      </c>
      <c r="E2564" s="74" t="s">
        <v>74</v>
      </c>
      <c r="F2564" s="85" t="s">
        <v>130</v>
      </c>
      <c r="G2564" s="106">
        <v>122.5</v>
      </c>
      <c r="H2564" s="84" t="s">
        <v>86</v>
      </c>
      <c r="I2564" s="83"/>
    </row>
    <row r="2565" spans="1:9" s="76" customFormat="1" ht="12" hidden="1" customHeight="1">
      <c r="A2565" s="8" t="str">
        <f>INDEX(master1!$A$10:$A$24,MATCH('KSB1 - Postings'!E2565,master1!$C$10:$C$24,0))</f>
        <v>HR</v>
      </c>
      <c r="B2565" s="9" t="str">
        <f>VLOOKUP(E2565,master1!$C$9:$E$24,3,0)</f>
        <v>Paula E</v>
      </c>
      <c r="C2565" s="8" t="str">
        <f>VLOOKUP(F2565,master2!$B$1:$C$24,2,0)</f>
        <v>OTHER SOCIAL EXPENSES</v>
      </c>
      <c r="D2565" s="83">
        <v>3</v>
      </c>
      <c r="E2565" s="74" t="s">
        <v>74</v>
      </c>
      <c r="F2565" s="85" t="s">
        <v>139</v>
      </c>
      <c r="G2565" s="106">
        <v>292.5</v>
      </c>
      <c r="H2565" s="84" t="s">
        <v>86</v>
      </c>
      <c r="I2565" s="83"/>
    </row>
    <row r="2566" spans="1:9" s="76" customFormat="1" ht="12" hidden="1" customHeight="1">
      <c r="A2566" s="8" t="str">
        <f>INDEX(master1!$A$10:$A$24,MATCH('KSB1 - Postings'!E2566,master1!$C$10:$C$24,0))</f>
        <v>HR</v>
      </c>
      <c r="B2566" s="9" t="str">
        <f>VLOOKUP(E2566,master1!$C$9:$E$24,3,0)</f>
        <v>Paula E</v>
      </c>
      <c r="C2566" s="8" t="str">
        <f>VLOOKUP(F2566,master2!$B$1:$C$24,2,0)</f>
        <v>OTHER SOCIAL EXPENSES</v>
      </c>
      <c r="D2566" s="83">
        <v>3</v>
      </c>
      <c r="E2566" s="74" t="s">
        <v>74</v>
      </c>
      <c r="F2566" s="85" t="s">
        <v>139</v>
      </c>
      <c r="G2566" s="106">
        <v>300</v>
      </c>
      <c r="H2566" s="84" t="s">
        <v>86</v>
      </c>
      <c r="I2566" s="83"/>
    </row>
    <row r="2567" spans="1:9" s="76" customFormat="1" ht="12" hidden="1" customHeight="1">
      <c r="A2567" s="8" t="str">
        <f>INDEX(master1!$A$10:$A$24,MATCH('KSB1 - Postings'!E2567,master1!$C$10:$C$24,0))</f>
        <v>HR</v>
      </c>
      <c r="B2567" s="9" t="str">
        <f>VLOOKUP(E2567,master1!$C$9:$E$24,3,0)</f>
        <v>Paula E</v>
      </c>
      <c r="C2567" s="8" t="str">
        <f>VLOOKUP(F2567,master2!$B$1:$C$24,2,0)</f>
        <v>OTHER SOCIAL EXPENSES</v>
      </c>
      <c r="D2567" s="83">
        <v>3</v>
      </c>
      <c r="E2567" s="74" t="s">
        <v>74</v>
      </c>
      <c r="F2567" s="85" t="s">
        <v>139</v>
      </c>
      <c r="G2567" s="106">
        <v>7958.2449999999999</v>
      </c>
      <c r="H2567" s="84" t="s">
        <v>86</v>
      </c>
      <c r="I2567" s="83"/>
    </row>
    <row r="2568" spans="1:9" s="76" customFormat="1" ht="12" hidden="1" customHeight="1">
      <c r="A2568" s="8" t="str">
        <f>INDEX(master1!$A$10:$A$24,MATCH('KSB1 - Postings'!E2568,master1!$C$10:$C$24,0))</f>
        <v>HR</v>
      </c>
      <c r="B2568" s="9" t="str">
        <f>VLOOKUP(E2568,master1!$C$9:$E$24,3,0)</f>
        <v>Paula E</v>
      </c>
      <c r="C2568" s="8" t="str">
        <f>VLOOKUP(F2568,master2!$B$1:$C$24,2,0)</f>
        <v>OTHER SOCIAL EXPENSES</v>
      </c>
      <c r="D2568" s="83">
        <v>3</v>
      </c>
      <c r="E2568" s="74" t="s">
        <v>74</v>
      </c>
      <c r="F2568" s="85" t="s">
        <v>139</v>
      </c>
      <c r="G2568" s="106">
        <v>429.16500000000002</v>
      </c>
      <c r="H2568" s="84" t="s">
        <v>86</v>
      </c>
      <c r="I2568" s="83"/>
    </row>
    <row r="2569" spans="1:9" s="76" customFormat="1" ht="12" hidden="1" customHeight="1">
      <c r="A2569" s="8" t="str">
        <f>INDEX(master1!$A$10:$A$24,MATCH('KSB1 - Postings'!E2569,master1!$C$10:$C$24,0))</f>
        <v>HR</v>
      </c>
      <c r="B2569" s="9" t="str">
        <f>VLOOKUP(E2569,master1!$C$9:$E$24,3,0)</f>
        <v>Paula E</v>
      </c>
      <c r="C2569" s="8" t="str">
        <f>VLOOKUP(F2569,master2!$B$1:$C$24,2,0)</f>
        <v>TRAVEL EXPENSES</v>
      </c>
      <c r="D2569" s="83">
        <v>3</v>
      </c>
      <c r="E2569" s="74" t="s">
        <v>74</v>
      </c>
      <c r="F2569" s="85" t="s">
        <v>147</v>
      </c>
      <c r="G2569" s="106">
        <v>159.5</v>
      </c>
      <c r="H2569" s="84" t="s">
        <v>86</v>
      </c>
      <c r="I2569" s="83"/>
    </row>
    <row r="2570" spans="1:9" s="76" customFormat="1" ht="12" hidden="1" customHeight="1">
      <c r="A2570" s="8" t="str">
        <f>INDEX(master1!$A$10:$A$24,MATCH('KSB1 - Postings'!E2570,master1!$C$10:$C$24,0))</f>
        <v>HR</v>
      </c>
      <c r="B2570" s="9" t="str">
        <f>VLOOKUP(E2570,master1!$C$9:$E$24,3,0)</f>
        <v>Paula E</v>
      </c>
      <c r="C2570" s="8" t="str">
        <f>VLOOKUP(F2570,master2!$B$1:$C$24,2,0)</f>
        <v>TRAVEL EXPENSES</v>
      </c>
      <c r="D2570" s="83">
        <v>3</v>
      </c>
      <c r="E2570" s="74" t="s">
        <v>74</v>
      </c>
      <c r="F2570" s="85" t="s">
        <v>147</v>
      </c>
      <c r="G2570" s="106">
        <v>87.5</v>
      </c>
      <c r="H2570" s="84" t="s">
        <v>86</v>
      </c>
      <c r="I2570" s="83"/>
    </row>
    <row r="2571" spans="1:9" s="76" customFormat="1" ht="12" hidden="1" customHeight="1">
      <c r="A2571" s="8" t="str">
        <f>INDEX(master1!$A$10:$A$24,MATCH('KSB1 - Postings'!E2571,master1!$C$10:$C$24,0))</f>
        <v>HR</v>
      </c>
      <c r="B2571" s="9" t="str">
        <f>VLOOKUP(E2571,master1!$C$9:$E$24,3,0)</f>
        <v>Paula E</v>
      </c>
      <c r="C2571" s="8" t="str">
        <f>VLOOKUP(F2571,master2!$B$1:$C$24,2,0)</f>
        <v>TRAVEL EXPENSES</v>
      </c>
      <c r="D2571" s="83">
        <v>3</v>
      </c>
      <c r="E2571" s="74" t="s">
        <v>74</v>
      </c>
      <c r="F2571" s="85" t="s">
        <v>147</v>
      </c>
      <c r="G2571" s="106">
        <v>81.02</v>
      </c>
      <c r="H2571" s="84" t="s">
        <v>86</v>
      </c>
      <c r="I2571" s="83"/>
    </row>
    <row r="2572" spans="1:9" s="76" customFormat="1" ht="12" hidden="1" customHeight="1">
      <c r="A2572" s="8" t="str">
        <f>INDEX(master1!$A$10:$A$24,MATCH('KSB1 - Postings'!E2572,master1!$C$10:$C$24,0))</f>
        <v>HR</v>
      </c>
      <c r="B2572" s="9" t="str">
        <f>VLOOKUP(E2572,master1!$C$9:$E$24,3,0)</f>
        <v>Paula E</v>
      </c>
      <c r="C2572" s="8" t="str">
        <f>VLOOKUP(F2572,master2!$B$1:$C$24,2,0)</f>
        <v>TRAVEL EXPENSES</v>
      </c>
      <c r="D2572" s="83">
        <v>3</v>
      </c>
      <c r="E2572" s="74" t="s">
        <v>74</v>
      </c>
      <c r="F2572" s="85" t="s">
        <v>147</v>
      </c>
      <c r="G2572" s="106">
        <v>154.55000000000001</v>
      </c>
      <c r="H2572" s="84" t="s">
        <v>86</v>
      </c>
      <c r="I2572" s="83"/>
    </row>
    <row r="2573" spans="1:9" s="76" customFormat="1" ht="12" hidden="1" customHeight="1">
      <c r="A2573" s="8" t="str">
        <f>INDEX(master1!$A$10:$A$24,MATCH('KSB1 - Postings'!E2573,master1!$C$10:$C$24,0))</f>
        <v>HR</v>
      </c>
      <c r="B2573" s="9" t="str">
        <f>VLOOKUP(E2573,master1!$C$9:$E$24,3,0)</f>
        <v>Paula E</v>
      </c>
      <c r="C2573" s="8" t="str">
        <f>VLOOKUP(F2573,master2!$B$1:$C$24,2,0)</f>
        <v>OTHER SOCIAL EXPENSES</v>
      </c>
      <c r="D2573" s="83">
        <v>3</v>
      </c>
      <c r="E2573" s="74" t="s">
        <v>74</v>
      </c>
      <c r="F2573" s="85" t="s">
        <v>139</v>
      </c>
      <c r="G2573" s="106">
        <v>1170</v>
      </c>
      <c r="H2573" s="84" t="s">
        <v>86</v>
      </c>
      <c r="I2573" s="83"/>
    </row>
    <row r="2574" spans="1:9" s="76" customFormat="1" ht="12" hidden="1" customHeight="1">
      <c r="A2574" s="8" t="str">
        <f>INDEX(master1!$A$10:$A$24,MATCH('KSB1 - Postings'!E2574,master1!$C$10:$C$24,0))</f>
        <v>HR</v>
      </c>
      <c r="B2574" s="9" t="str">
        <f>VLOOKUP(E2574,master1!$C$9:$E$24,3,0)</f>
        <v>Paula E</v>
      </c>
      <c r="C2574" s="8" t="str">
        <f>VLOOKUP(F2574,master2!$B$1:$C$24,2,0)</f>
        <v>OTHER EXTERNAL SERVICES</v>
      </c>
      <c r="D2574" s="83">
        <v>3</v>
      </c>
      <c r="E2574" s="74" t="s">
        <v>74</v>
      </c>
      <c r="F2574" s="85" t="s">
        <v>150</v>
      </c>
      <c r="G2574" s="106">
        <v>4933.335</v>
      </c>
      <c r="H2574" s="84" t="s">
        <v>86</v>
      </c>
      <c r="I2574" s="83"/>
    </row>
    <row r="2575" spans="1:9" s="76" customFormat="1" ht="12" hidden="1" customHeight="1">
      <c r="A2575" s="8" t="str">
        <f>INDEX(master1!$A$10:$A$24,MATCH('KSB1 - Postings'!E2575,master1!$C$10:$C$24,0))</f>
        <v>HR</v>
      </c>
      <c r="B2575" s="9" t="str">
        <f>VLOOKUP(E2575,master1!$C$9:$E$24,3,0)</f>
        <v>Paula E</v>
      </c>
      <c r="C2575" s="8" t="str">
        <f>VLOOKUP(F2575,master2!$B$1:$C$24,2,0)</f>
        <v>OTHER EXTERNAL SERVICES</v>
      </c>
      <c r="D2575" s="83">
        <v>3</v>
      </c>
      <c r="E2575" s="74" t="s">
        <v>74</v>
      </c>
      <c r="F2575" s="85" t="s">
        <v>150</v>
      </c>
      <c r="G2575" s="106">
        <v>1500</v>
      </c>
      <c r="H2575" s="84" t="s">
        <v>86</v>
      </c>
      <c r="I2575" s="83"/>
    </row>
    <row r="2576" spans="1:9" s="76" customFormat="1" ht="12" hidden="1" customHeight="1">
      <c r="A2576" s="8" t="str">
        <f>INDEX(master1!$A$10:$A$24,MATCH('KSB1 - Postings'!E2576,master1!$C$10:$C$24,0))</f>
        <v>HR</v>
      </c>
      <c r="B2576" s="9" t="str">
        <f>VLOOKUP(E2576,master1!$C$9:$E$24,3,0)</f>
        <v>Paula E</v>
      </c>
      <c r="C2576" s="8" t="str">
        <f>VLOOKUP(F2576,master2!$B$1:$C$24,2,0)</f>
        <v>OTHER EXTERNAL SERVICES</v>
      </c>
      <c r="D2576" s="83">
        <v>3</v>
      </c>
      <c r="E2576" s="74" t="s">
        <v>74</v>
      </c>
      <c r="F2576" s="85" t="s">
        <v>138</v>
      </c>
      <c r="G2576" s="106">
        <v>1539</v>
      </c>
      <c r="H2576" s="84" t="s">
        <v>86</v>
      </c>
      <c r="I2576" s="83"/>
    </row>
    <row r="2577" spans="1:9" s="76" customFormat="1" ht="12" hidden="1" customHeight="1">
      <c r="A2577" s="8" t="str">
        <f>INDEX(master1!$A$10:$A$24,MATCH('KSB1 - Postings'!E2577,master1!$C$10:$C$24,0))</f>
        <v>HR</v>
      </c>
      <c r="B2577" s="9" t="str">
        <f>VLOOKUP(E2577,master1!$C$9:$E$24,3,0)</f>
        <v>Paula E</v>
      </c>
      <c r="C2577" s="8" t="str">
        <f>VLOOKUP(F2577,master2!$B$1:$C$24,2,0)</f>
        <v>OTHER EXTERNAL SERVICES</v>
      </c>
      <c r="D2577" s="83">
        <v>3</v>
      </c>
      <c r="E2577" s="74" t="s">
        <v>74</v>
      </c>
      <c r="F2577" s="85" t="s">
        <v>138</v>
      </c>
      <c r="G2577" s="106">
        <v>720</v>
      </c>
      <c r="H2577" s="84" t="s">
        <v>86</v>
      </c>
      <c r="I2577" s="83"/>
    </row>
    <row r="2578" spans="1:9" s="76" customFormat="1" ht="12" hidden="1" customHeight="1">
      <c r="A2578" s="8" t="str">
        <f>INDEX(master1!$A$10:$A$24,MATCH('KSB1 - Postings'!E2578,master1!$C$10:$C$24,0))</f>
        <v>HR</v>
      </c>
      <c r="B2578" s="9" t="str">
        <f>VLOOKUP(E2578,master1!$C$9:$E$24,3,0)</f>
        <v>Paula E</v>
      </c>
      <c r="C2578" s="8" t="str">
        <f>VLOOKUP(F2578,master2!$B$1:$C$24,2,0)</f>
        <v>OTHER SOCIAL EXPENSES</v>
      </c>
      <c r="D2578" s="83">
        <v>3</v>
      </c>
      <c r="E2578" s="74" t="s">
        <v>74</v>
      </c>
      <c r="F2578" s="85" t="s">
        <v>139</v>
      </c>
      <c r="G2578" s="106">
        <v>121</v>
      </c>
      <c r="H2578" s="84" t="s">
        <v>86</v>
      </c>
      <c r="I2578" s="83"/>
    </row>
    <row r="2579" spans="1:9" s="76" customFormat="1" ht="12" hidden="1" customHeight="1">
      <c r="A2579" s="8" t="str">
        <f>INDEX(master1!$A$10:$A$24,MATCH('KSB1 - Postings'!E2579,master1!$C$10:$C$24,0))</f>
        <v>HR</v>
      </c>
      <c r="B2579" s="9" t="str">
        <f>VLOOKUP(E2579,master1!$C$9:$E$24,3,0)</f>
        <v>Paula E</v>
      </c>
      <c r="C2579" s="8" t="str">
        <f>VLOOKUP(F2579,master2!$B$1:$C$24,2,0)</f>
        <v>STATIONERY</v>
      </c>
      <c r="D2579" s="83">
        <v>3</v>
      </c>
      <c r="E2579" s="74" t="s">
        <v>74</v>
      </c>
      <c r="F2579" s="85" t="s">
        <v>146</v>
      </c>
      <c r="G2579" s="106">
        <v>10.039999999999999</v>
      </c>
      <c r="H2579" s="84" t="s">
        <v>86</v>
      </c>
      <c r="I2579" s="83"/>
    </row>
    <row r="2580" spans="1:9" s="76" customFormat="1" ht="12" hidden="1" customHeight="1">
      <c r="A2580" s="8" t="str">
        <f>INDEX(master1!$A$10:$A$24,MATCH('KSB1 - Postings'!E2580,master1!$C$10:$C$24,0))</f>
        <v>HR</v>
      </c>
      <c r="B2580" s="9" t="str">
        <f>VLOOKUP(E2580,master1!$C$9:$E$24,3,0)</f>
        <v>Paula E</v>
      </c>
      <c r="C2580" s="8" t="str">
        <f>VLOOKUP(F2580,master2!$B$1:$C$24,2,0)</f>
        <v>OTHER EXTERNAL SERVICES</v>
      </c>
      <c r="D2580" s="83">
        <v>3</v>
      </c>
      <c r="E2580" s="74" t="s">
        <v>74</v>
      </c>
      <c r="F2580" s="85" t="s">
        <v>138</v>
      </c>
      <c r="G2580" s="106">
        <v>306</v>
      </c>
      <c r="H2580" s="84" t="s">
        <v>86</v>
      </c>
      <c r="I2580" s="83"/>
    </row>
    <row r="2581" spans="1:9" s="76" customFormat="1" ht="12" hidden="1" customHeight="1">
      <c r="A2581" s="8" t="str">
        <f>INDEX(master1!$A$10:$A$24,MATCH('KSB1 - Postings'!E2581,master1!$C$10:$C$24,0))</f>
        <v>HR</v>
      </c>
      <c r="B2581" s="9" t="str">
        <f>VLOOKUP(E2581,master1!$C$9:$E$24,3,0)</f>
        <v>Paula E</v>
      </c>
      <c r="C2581" s="8" t="str">
        <f>VLOOKUP(F2581,master2!$B$1:$C$24,2,0)</f>
        <v>OTHER EXTERNAL SERVICES</v>
      </c>
      <c r="D2581" s="83">
        <v>3</v>
      </c>
      <c r="E2581" s="74" t="s">
        <v>74</v>
      </c>
      <c r="F2581" s="85" t="s">
        <v>138</v>
      </c>
      <c r="G2581" s="106">
        <v>1900</v>
      </c>
      <c r="H2581" s="84" t="s">
        <v>86</v>
      </c>
      <c r="I2581" s="83"/>
    </row>
    <row r="2582" spans="1:9" s="76" customFormat="1" ht="12" hidden="1" customHeight="1">
      <c r="A2582" s="8" t="str">
        <f>INDEX(master1!$A$10:$A$24,MATCH('KSB1 - Postings'!E2582,master1!$C$10:$C$24,0))</f>
        <v>HR</v>
      </c>
      <c r="B2582" s="9" t="str">
        <f>VLOOKUP(E2582,master1!$C$9:$E$24,3,0)</f>
        <v>Paula E</v>
      </c>
      <c r="C2582" s="8" t="str">
        <f>VLOOKUP(F2582,master2!$B$1:$C$24,2,0)</f>
        <v>OTHER SOCIAL EXPENSES</v>
      </c>
      <c r="D2582" s="83">
        <v>3</v>
      </c>
      <c r="E2582" s="74" t="s">
        <v>74</v>
      </c>
      <c r="F2582" s="85" t="s">
        <v>139</v>
      </c>
      <c r="G2582" s="106">
        <v>27</v>
      </c>
      <c r="H2582" s="84" t="s">
        <v>86</v>
      </c>
      <c r="I2582" s="83"/>
    </row>
    <row r="2583" spans="1:9" s="76" customFormat="1" ht="12" hidden="1" customHeight="1">
      <c r="A2583" s="8" t="str">
        <f>INDEX(master1!$A$10:$A$24,MATCH('KSB1 - Postings'!E2583,master1!$C$10:$C$24,0))</f>
        <v>HR</v>
      </c>
      <c r="B2583" s="9" t="str">
        <f>VLOOKUP(E2583,master1!$C$9:$E$24,3,0)</f>
        <v>Paula E</v>
      </c>
      <c r="C2583" s="8" t="str">
        <f>VLOOKUP(F2583,master2!$B$1:$C$24,2,0)</f>
        <v>OTHER SOCIAL EXPENSES</v>
      </c>
      <c r="D2583" s="83">
        <v>3</v>
      </c>
      <c r="E2583" s="74" t="s">
        <v>74</v>
      </c>
      <c r="F2583" s="85" t="s">
        <v>139</v>
      </c>
      <c r="G2583" s="106">
        <v>117.33</v>
      </c>
      <c r="H2583" s="84" t="s">
        <v>86</v>
      </c>
      <c r="I2583" s="83"/>
    </row>
    <row r="2584" spans="1:9" s="76" customFormat="1" ht="12" hidden="1" customHeight="1">
      <c r="A2584" s="8" t="str">
        <f>INDEX(master1!$A$10:$A$24,MATCH('KSB1 - Postings'!E2584,master1!$C$10:$C$24,0))</f>
        <v>HR</v>
      </c>
      <c r="B2584" s="9" t="str">
        <f>VLOOKUP(E2584,master1!$C$9:$E$24,3,0)</f>
        <v>Paula E</v>
      </c>
      <c r="C2584" s="8" t="str">
        <f>VLOOKUP(F2584,master2!$B$1:$C$24,2,0)</f>
        <v>OTHER EXTERNAL SERVICES</v>
      </c>
      <c r="D2584" s="83">
        <v>3</v>
      </c>
      <c r="E2584" s="74" t="s">
        <v>74</v>
      </c>
      <c r="F2584" s="85" t="s">
        <v>150</v>
      </c>
      <c r="G2584" s="106">
        <v>8500</v>
      </c>
      <c r="H2584" s="84" t="s">
        <v>86</v>
      </c>
      <c r="I2584" s="83"/>
    </row>
    <row r="2585" spans="1:9" s="76" customFormat="1" ht="12" hidden="1" customHeight="1">
      <c r="A2585" s="8" t="str">
        <f>INDEX(master1!$A$10:$A$24,MATCH('KSB1 - Postings'!E2585,master1!$C$10:$C$24,0))</f>
        <v>HR</v>
      </c>
      <c r="B2585" s="9" t="str">
        <f>VLOOKUP(E2585,master1!$C$9:$E$24,3,0)</f>
        <v>Paula E</v>
      </c>
      <c r="C2585" s="8" t="str">
        <f>VLOOKUP(F2585,master2!$B$1:$C$24,2,0)</f>
        <v>TRAVEL EXPENSES</v>
      </c>
      <c r="D2585" s="83">
        <v>3</v>
      </c>
      <c r="E2585" s="74" t="s">
        <v>74</v>
      </c>
      <c r="F2585" s="85" t="s">
        <v>147</v>
      </c>
      <c r="G2585" s="106">
        <v>1620</v>
      </c>
      <c r="H2585" s="84" t="s">
        <v>86</v>
      </c>
      <c r="I2585" s="83"/>
    </row>
    <row r="2586" spans="1:9" s="76" customFormat="1" ht="12" hidden="1" customHeight="1">
      <c r="A2586" s="8" t="str">
        <f>INDEX(master1!$A$10:$A$24,MATCH('KSB1 - Postings'!E2586,master1!$C$10:$C$24,0))</f>
        <v>HR</v>
      </c>
      <c r="B2586" s="9" t="str">
        <f>VLOOKUP(E2586,master1!$C$9:$E$24,3,0)</f>
        <v>Paula E</v>
      </c>
      <c r="C2586" s="8" t="str">
        <f>VLOOKUP(F2586,master2!$B$1:$C$24,2,0)</f>
        <v>OTHER EXTERNAL SERVICES</v>
      </c>
      <c r="D2586" s="83">
        <v>3</v>
      </c>
      <c r="E2586" s="74" t="s">
        <v>74</v>
      </c>
      <c r="F2586" s="85" t="s">
        <v>138</v>
      </c>
      <c r="G2586" s="106">
        <v>1230</v>
      </c>
      <c r="H2586" s="84" t="s">
        <v>86</v>
      </c>
      <c r="I2586" s="83"/>
    </row>
    <row r="2587" spans="1:9" s="76" customFormat="1" ht="12" hidden="1" customHeight="1">
      <c r="A2587" s="8" t="str">
        <f>INDEX(master1!$A$10:$A$24,MATCH('KSB1 - Postings'!E2587,master1!$C$10:$C$24,0))</f>
        <v>HR</v>
      </c>
      <c r="B2587" s="9" t="str">
        <f>VLOOKUP(E2587,master1!$C$9:$E$24,3,0)</f>
        <v>Paula E</v>
      </c>
      <c r="C2587" s="8" t="str">
        <f>VLOOKUP(F2587,master2!$B$1:$C$24,2,0)</f>
        <v>OTHER EXTERNAL SERVICES</v>
      </c>
      <c r="D2587" s="83">
        <v>3</v>
      </c>
      <c r="E2587" s="74" t="s">
        <v>74</v>
      </c>
      <c r="F2587" s="85" t="s">
        <v>138</v>
      </c>
      <c r="G2587" s="106">
        <v>1000</v>
      </c>
      <c r="H2587" s="84" t="s">
        <v>86</v>
      </c>
      <c r="I2587" s="83"/>
    </row>
    <row r="2588" spans="1:9" s="76" customFormat="1" ht="12" hidden="1" customHeight="1">
      <c r="A2588" s="8" t="str">
        <f>INDEX(master1!$A$10:$A$24,MATCH('KSB1 - Postings'!E2588,master1!$C$10:$C$24,0))</f>
        <v>HR</v>
      </c>
      <c r="B2588" s="9" t="str">
        <f>VLOOKUP(E2588,master1!$C$9:$E$24,3,0)</f>
        <v>Paula E</v>
      </c>
      <c r="C2588" s="8" t="str">
        <f>VLOOKUP(F2588,master2!$B$1:$C$24,2,0)</f>
        <v>OTHER EXTERNAL SERVICES</v>
      </c>
      <c r="D2588" s="83">
        <v>3</v>
      </c>
      <c r="E2588" s="74" t="s">
        <v>74</v>
      </c>
      <c r="F2588" s="85" t="s">
        <v>138</v>
      </c>
      <c r="G2588" s="106">
        <v>2250</v>
      </c>
      <c r="H2588" s="84" t="s">
        <v>86</v>
      </c>
      <c r="I2588" s="83"/>
    </row>
    <row r="2589" spans="1:9" s="76" customFormat="1" ht="12" hidden="1" customHeight="1">
      <c r="A2589" s="8" t="str">
        <f>INDEX(master1!$A$10:$A$24,MATCH('KSB1 - Postings'!E2589,master1!$C$10:$C$24,0))</f>
        <v>HR</v>
      </c>
      <c r="B2589" s="9" t="str">
        <f>VLOOKUP(E2589,master1!$C$9:$E$24,3,0)</f>
        <v>Paula E</v>
      </c>
      <c r="C2589" s="8" t="str">
        <f>VLOOKUP(F2589,master2!$B$1:$C$24,2,0)</f>
        <v>OTHER EXTERNAL SERVICES</v>
      </c>
      <c r="D2589" s="83">
        <v>3</v>
      </c>
      <c r="E2589" s="74" t="s">
        <v>74</v>
      </c>
      <c r="F2589" s="85" t="s">
        <v>138</v>
      </c>
      <c r="G2589" s="106">
        <v>1202.5</v>
      </c>
      <c r="H2589" s="84" t="s">
        <v>86</v>
      </c>
      <c r="I2589" s="83"/>
    </row>
    <row r="2590" spans="1:9" s="76" customFormat="1" ht="12" hidden="1" customHeight="1">
      <c r="A2590" s="8" t="str">
        <f>INDEX(master1!$A$10:$A$24,MATCH('KSB1 - Postings'!E2590,master1!$C$10:$C$24,0))</f>
        <v>HR</v>
      </c>
      <c r="B2590" s="9" t="str">
        <f>VLOOKUP(E2590,master1!$C$9:$E$24,3,0)</f>
        <v>Paula E</v>
      </c>
      <c r="C2590" s="8" t="str">
        <f>VLOOKUP(F2590,master2!$B$1:$C$24,2,0)</f>
        <v>OTHER SOCIAL EXPENSES</v>
      </c>
      <c r="D2590" s="83">
        <v>3</v>
      </c>
      <c r="E2590" s="74" t="s">
        <v>74</v>
      </c>
      <c r="F2590" s="85" t="s">
        <v>131</v>
      </c>
      <c r="G2590" s="106">
        <v>3750</v>
      </c>
      <c r="H2590" s="84" t="s">
        <v>86</v>
      </c>
      <c r="I2590" s="83"/>
    </row>
    <row r="2591" spans="1:9" s="76" customFormat="1" ht="12" hidden="1" customHeight="1">
      <c r="A2591" s="8" t="str">
        <f>INDEX(master1!$A$10:$A$24,MATCH('KSB1 - Postings'!E2591,master1!$C$10:$C$24,0))</f>
        <v>QUALITY</v>
      </c>
      <c r="B2591" s="9" t="str">
        <f>VLOOKUP(E2591,master1!$C$9:$E$24,3,0)</f>
        <v>Jennifer A</v>
      </c>
      <c r="C2591" s="8" t="str">
        <f>VLOOKUP(F2591,master2!$B$1:$C$24,2,0)</f>
        <v>SOFTWARE</v>
      </c>
      <c r="D2591" s="83">
        <v>3</v>
      </c>
      <c r="E2591" s="74" t="s">
        <v>73</v>
      </c>
      <c r="F2591" s="85" t="s">
        <v>145</v>
      </c>
      <c r="G2591" s="106">
        <v>22581.825000000001</v>
      </c>
      <c r="H2591" s="84" t="s">
        <v>86</v>
      </c>
      <c r="I2591" s="83"/>
    </row>
    <row r="2592" spans="1:9" s="76" customFormat="1" ht="12" hidden="1" customHeight="1">
      <c r="A2592" s="8" t="str">
        <f>INDEX(master1!$A$10:$A$24,MATCH('KSB1 - Postings'!E2592,master1!$C$10:$C$24,0))</f>
        <v>QUALITY</v>
      </c>
      <c r="B2592" s="9" t="str">
        <f>VLOOKUP(E2592,master1!$C$9:$E$24,3,0)</f>
        <v>Jennifer A</v>
      </c>
      <c r="C2592" s="8" t="str">
        <f>VLOOKUP(F2592,master2!$B$1:$C$24,2,0)</f>
        <v>SPARE PARTS</v>
      </c>
      <c r="D2592" s="83">
        <v>3</v>
      </c>
      <c r="E2592" s="74" t="s">
        <v>73</v>
      </c>
      <c r="F2592" s="85" t="s">
        <v>137</v>
      </c>
      <c r="G2592" s="106">
        <v>129.04</v>
      </c>
      <c r="H2592" s="84" t="s">
        <v>86</v>
      </c>
      <c r="I2592" s="83"/>
    </row>
    <row r="2593" spans="1:9" s="76" customFormat="1" ht="12" hidden="1" customHeight="1">
      <c r="A2593" s="8" t="str">
        <f>INDEX(master1!$A$10:$A$24,MATCH('KSB1 - Postings'!E2593,master1!$C$10:$C$24,0))</f>
        <v>QUALITY</v>
      </c>
      <c r="B2593" s="9" t="str">
        <f>VLOOKUP(E2593,master1!$C$9:$E$24,3,0)</f>
        <v>Jennifer A</v>
      </c>
      <c r="C2593" s="8" t="str">
        <f>VLOOKUP(F2593,master2!$B$1:$C$24,2,0)</f>
        <v>SPARE PARTS</v>
      </c>
      <c r="D2593" s="83">
        <v>3</v>
      </c>
      <c r="E2593" s="74" t="s">
        <v>73</v>
      </c>
      <c r="F2593" s="85" t="s">
        <v>137</v>
      </c>
      <c r="G2593" s="106">
        <v>60.22</v>
      </c>
      <c r="H2593" s="84" t="s">
        <v>86</v>
      </c>
      <c r="I2593" s="83"/>
    </row>
    <row r="2594" spans="1:9" s="76" customFormat="1" ht="12" hidden="1" customHeight="1">
      <c r="A2594" s="8" t="str">
        <f>INDEX(master1!$A$10:$A$24,MATCH('KSB1 - Postings'!E2594,master1!$C$10:$C$24,0))</f>
        <v>QUALITY</v>
      </c>
      <c r="B2594" s="9" t="str">
        <f>VLOOKUP(E2594,master1!$C$9:$E$24,3,0)</f>
        <v>Jennifer A</v>
      </c>
      <c r="C2594" s="8" t="str">
        <f>VLOOKUP(F2594,master2!$B$1:$C$24,2,0)</f>
        <v>SPARE PARTS</v>
      </c>
      <c r="D2594" s="83">
        <v>3</v>
      </c>
      <c r="E2594" s="74" t="s">
        <v>73</v>
      </c>
      <c r="F2594" s="85" t="s">
        <v>137</v>
      </c>
      <c r="G2594" s="106">
        <v>114.6</v>
      </c>
      <c r="H2594" s="84" t="s">
        <v>86</v>
      </c>
      <c r="I2594" s="83"/>
    </row>
    <row r="2595" spans="1:9" s="76" customFormat="1" ht="12" hidden="1" customHeight="1">
      <c r="A2595" s="8" t="str">
        <f>INDEX(master1!$A$10:$A$24,MATCH('KSB1 - Postings'!E2595,master1!$C$10:$C$24,0))</f>
        <v>QUALITY</v>
      </c>
      <c r="B2595" s="9" t="str">
        <f>VLOOKUP(E2595,master1!$C$9:$E$24,3,0)</f>
        <v>Jennifer A</v>
      </c>
      <c r="C2595" s="8" t="str">
        <f>VLOOKUP(F2595,master2!$B$1:$C$24,2,0)</f>
        <v>SPARE PARTS</v>
      </c>
      <c r="D2595" s="83">
        <v>3</v>
      </c>
      <c r="E2595" s="74" t="s">
        <v>73</v>
      </c>
      <c r="F2595" s="85" t="s">
        <v>137</v>
      </c>
      <c r="G2595" s="106">
        <v>139.1</v>
      </c>
      <c r="H2595" s="84" t="s">
        <v>86</v>
      </c>
      <c r="I2595" s="83"/>
    </row>
    <row r="2596" spans="1:9" s="76" customFormat="1" ht="12" hidden="1" customHeight="1">
      <c r="A2596" s="8" t="str">
        <f>INDEX(master1!$A$10:$A$24,MATCH('KSB1 - Postings'!E2596,master1!$C$10:$C$24,0))</f>
        <v>QUALITY</v>
      </c>
      <c r="B2596" s="9" t="str">
        <f>VLOOKUP(E2596,master1!$C$9:$E$24,3,0)</f>
        <v>Jennifer A</v>
      </c>
      <c r="C2596" s="8" t="str">
        <f>VLOOKUP(F2596,master2!$B$1:$C$24,2,0)</f>
        <v>SPARE PARTS</v>
      </c>
      <c r="D2596" s="83">
        <v>3</v>
      </c>
      <c r="E2596" s="74" t="s">
        <v>73</v>
      </c>
      <c r="F2596" s="85" t="s">
        <v>137</v>
      </c>
      <c r="G2596" s="106">
        <v>994.35</v>
      </c>
      <c r="H2596" s="84" t="s">
        <v>86</v>
      </c>
      <c r="I2596" s="83"/>
    </row>
    <row r="2597" spans="1:9" s="76" customFormat="1" ht="12" hidden="1" customHeight="1">
      <c r="A2597" s="8" t="str">
        <f>INDEX(master1!$A$10:$A$24,MATCH('KSB1 - Postings'!E2597,master1!$C$10:$C$24,0))</f>
        <v>QUALITY</v>
      </c>
      <c r="B2597" s="9" t="str">
        <f>VLOOKUP(E2597,master1!$C$9:$E$24,3,0)</f>
        <v>Jennifer A</v>
      </c>
      <c r="C2597" s="8" t="str">
        <f>VLOOKUP(F2597,master2!$B$1:$C$24,2,0)</f>
        <v>SPARE PARTS</v>
      </c>
      <c r="D2597" s="83">
        <v>3</v>
      </c>
      <c r="E2597" s="74" t="s">
        <v>73</v>
      </c>
      <c r="F2597" s="85" t="s">
        <v>137</v>
      </c>
      <c r="G2597" s="106">
        <v>213.5</v>
      </c>
      <c r="H2597" s="84" t="s">
        <v>86</v>
      </c>
      <c r="I2597" s="83"/>
    </row>
    <row r="2598" spans="1:9" s="76" customFormat="1" ht="12" hidden="1" customHeight="1">
      <c r="A2598" s="8" t="str">
        <f>INDEX(master1!$A$10:$A$24,MATCH('KSB1 - Postings'!E2598,master1!$C$10:$C$24,0))</f>
        <v>QUALITY</v>
      </c>
      <c r="B2598" s="9" t="str">
        <f>VLOOKUP(E2598,master1!$C$9:$E$24,3,0)</f>
        <v>Jennifer A</v>
      </c>
      <c r="C2598" s="8" t="str">
        <f>VLOOKUP(F2598,master2!$B$1:$C$24,2,0)</f>
        <v>SPARE PARTS</v>
      </c>
      <c r="D2598" s="83">
        <v>3</v>
      </c>
      <c r="E2598" s="74" t="s">
        <v>73</v>
      </c>
      <c r="F2598" s="85" t="s">
        <v>137</v>
      </c>
      <c r="G2598" s="106">
        <v>2192.4</v>
      </c>
      <c r="H2598" s="84" t="s">
        <v>86</v>
      </c>
      <c r="I2598" s="83"/>
    </row>
    <row r="2599" spans="1:9" s="76" customFormat="1" ht="12" hidden="1" customHeight="1">
      <c r="A2599" s="8" t="str">
        <f>INDEX(master1!$A$10:$A$24,MATCH('KSB1 - Postings'!E2599,master1!$C$10:$C$24,0))</f>
        <v>QUALITY</v>
      </c>
      <c r="B2599" s="9" t="str">
        <f>VLOOKUP(E2599,master1!$C$9:$E$24,3,0)</f>
        <v>Jennifer A</v>
      </c>
      <c r="C2599" s="8" t="str">
        <f>VLOOKUP(F2599,master2!$B$1:$C$24,2,0)</f>
        <v>STATIONERY</v>
      </c>
      <c r="D2599" s="83">
        <v>3</v>
      </c>
      <c r="E2599" s="74" t="s">
        <v>73</v>
      </c>
      <c r="F2599" s="85" t="s">
        <v>146</v>
      </c>
      <c r="G2599" s="106">
        <v>229.4</v>
      </c>
      <c r="H2599" s="84" t="s">
        <v>86</v>
      </c>
      <c r="I2599" s="83"/>
    </row>
    <row r="2600" spans="1:9" s="76" customFormat="1" ht="12" hidden="1" customHeight="1">
      <c r="A2600" s="8" t="str">
        <f>INDEX(master1!$A$10:$A$24,MATCH('KSB1 - Postings'!E2600,master1!$C$10:$C$24,0))</f>
        <v>QUALITY</v>
      </c>
      <c r="B2600" s="9" t="str">
        <f>VLOOKUP(E2600,master1!$C$9:$E$24,3,0)</f>
        <v>Jennifer A</v>
      </c>
      <c r="C2600" s="8" t="str">
        <f>VLOOKUP(F2600,master2!$B$1:$C$24,2,0)</f>
        <v>OTHER EXTERNAL SERVICES</v>
      </c>
      <c r="D2600" s="83">
        <v>3</v>
      </c>
      <c r="E2600" s="74" t="s">
        <v>73</v>
      </c>
      <c r="F2600" s="85" t="s">
        <v>138</v>
      </c>
      <c r="G2600" s="106">
        <v>1409.125</v>
      </c>
      <c r="H2600" s="84" t="s">
        <v>86</v>
      </c>
      <c r="I2600" s="83"/>
    </row>
    <row r="2601" spans="1:9" s="76" customFormat="1" ht="12" hidden="1" customHeight="1">
      <c r="A2601" s="8" t="str">
        <f>INDEX(master1!$A$10:$A$24,MATCH('KSB1 - Postings'!E2601,master1!$C$10:$C$24,0))</f>
        <v>QUALITY</v>
      </c>
      <c r="B2601" s="9" t="str">
        <f>VLOOKUP(E2601,master1!$C$9:$E$24,3,0)</f>
        <v>Jennifer A</v>
      </c>
      <c r="C2601" s="8" t="str">
        <f>VLOOKUP(F2601,master2!$B$1:$C$24,2,0)</f>
        <v>OTHER EXTERNAL SERVICES</v>
      </c>
      <c r="D2601" s="83">
        <v>3</v>
      </c>
      <c r="E2601" s="74" t="s">
        <v>73</v>
      </c>
      <c r="F2601" s="85" t="s">
        <v>138</v>
      </c>
      <c r="G2601" s="106">
        <v>1871.0650000000001</v>
      </c>
      <c r="H2601" s="84" t="s">
        <v>86</v>
      </c>
      <c r="I2601" s="83"/>
    </row>
    <row r="2602" spans="1:9" s="76" customFormat="1" ht="12" hidden="1" customHeight="1">
      <c r="A2602" s="8" t="str">
        <f>INDEX(master1!$A$10:$A$24,MATCH('KSB1 - Postings'!E2602,master1!$C$10:$C$24,0))</f>
        <v>QUALITY</v>
      </c>
      <c r="B2602" s="9" t="str">
        <f>VLOOKUP(E2602,master1!$C$9:$E$24,3,0)</f>
        <v>Jennifer A</v>
      </c>
      <c r="C2602" s="8" t="str">
        <f>VLOOKUP(F2602,master2!$B$1:$C$24,2,0)</f>
        <v>OTHER EXTERNAL SERVICES</v>
      </c>
      <c r="D2602" s="83">
        <v>3</v>
      </c>
      <c r="E2602" s="74" t="s">
        <v>73</v>
      </c>
      <c r="F2602" s="85" t="s">
        <v>138</v>
      </c>
      <c r="G2602" s="106">
        <v>3677.61</v>
      </c>
      <c r="H2602" s="84" t="s">
        <v>86</v>
      </c>
      <c r="I2602" s="83"/>
    </row>
    <row r="2603" spans="1:9" s="76" customFormat="1" ht="12" hidden="1" customHeight="1">
      <c r="A2603" s="8" t="str">
        <f>INDEX(master1!$A$10:$A$24,MATCH('KSB1 - Postings'!E2603,master1!$C$10:$C$24,0))</f>
        <v>QUALITY</v>
      </c>
      <c r="B2603" s="9" t="str">
        <f>VLOOKUP(E2603,master1!$C$9:$E$24,3,0)</f>
        <v>Jennifer A</v>
      </c>
      <c r="C2603" s="8" t="str">
        <f>VLOOKUP(F2603,master2!$B$1:$C$24,2,0)</f>
        <v>OTHER EXTERNAL SERVICES</v>
      </c>
      <c r="D2603" s="83">
        <v>3</v>
      </c>
      <c r="E2603" s="74" t="s">
        <v>73</v>
      </c>
      <c r="F2603" s="85" t="s">
        <v>138</v>
      </c>
      <c r="G2603" s="106">
        <v>39834.339999999997</v>
      </c>
      <c r="H2603" s="84" t="s">
        <v>86</v>
      </c>
      <c r="I2603" s="83"/>
    </row>
    <row r="2604" spans="1:9" s="76" customFormat="1" ht="12" hidden="1" customHeight="1">
      <c r="A2604" s="8" t="str">
        <f>INDEX(master1!$A$10:$A$24,MATCH('KSB1 - Postings'!E2604,master1!$C$10:$C$24,0))</f>
        <v>QUALITY</v>
      </c>
      <c r="B2604" s="9" t="str">
        <f>VLOOKUP(E2604,master1!$C$9:$E$24,3,0)</f>
        <v>Jennifer A</v>
      </c>
      <c r="C2604" s="8" t="str">
        <f>VLOOKUP(F2604,master2!$B$1:$C$24,2,0)</f>
        <v>OTHER EXTERNAL SERVICES</v>
      </c>
      <c r="D2604" s="83">
        <v>3</v>
      </c>
      <c r="E2604" s="74" t="s">
        <v>73</v>
      </c>
      <c r="F2604" s="85" t="s">
        <v>138</v>
      </c>
      <c r="G2604" s="106">
        <v>3204.47</v>
      </c>
      <c r="H2604" s="84" t="s">
        <v>86</v>
      </c>
      <c r="I2604" s="83"/>
    </row>
    <row r="2605" spans="1:9" s="76" customFormat="1" ht="12" hidden="1" customHeight="1">
      <c r="A2605" s="8" t="str">
        <f>INDEX(master1!$A$10:$A$24,MATCH('KSB1 - Postings'!E2605,master1!$C$10:$C$24,0))</f>
        <v>QUALITY</v>
      </c>
      <c r="B2605" s="9" t="str">
        <f>VLOOKUP(E2605,master1!$C$9:$E$24,3,0)</f>
        <v>Jennifer A</v>
      </c>
      <c r="C2605" s="8" t="str">
        <f>VLOOKUP(F2605,master2!$B$1:$C$24,2,0)</f>
        <v>OTHER EXTERNAL SERVICES</v>
      </c>
      <c r="D2605" s="83">
        <v>3</v>
      </c>
      <c r="E2605" s="74" t="s">
        <v>73</v>
      </c>
      <c r="F2605" s="85" t="s">
        <v>138</v>
      </c>
      <c r="G2605" s="106">
        <v>1350</v>
      </c>
      <c r="H2605" s="84" t="s">
        <v>86</v>
      </c>
      <c r="I2605" s="83"/>
    </row>
    <row r="2606" spans="1:9" s="76" customFormat="1" ht="12" hidden="1" customHeight="1">
      <c r="A2606" s="8" t="str">
        <f>INDEX(master1!$A$10:$A$24,MATCH('KSB1 - Postings'!E2606,master1!$C$10:$C$24,0))</f>
        <v>QUALITY</v>
      </c>
      <c r="B2606" s="9" t="str">
        <f>VLOOKUP(E2606,master1!$C$9:$E$24,3,0)</f>
        <v>Jennifer A</v>
      </c>
      <c r="C2606" s="8" t="str">
        <f>VLOOKUP(F2606,master2!$B$1:$C$24,2,0)</f>
        <v>OTHER EXTERNAL SERVICES</v>
      </c>
      <c r="D2606" s="83">
        <v>3</v>
      </c>
      <c r="E2606" s="74" t="s">
        <v>73</v>
      </c>
      <c r="F2606" s="85" t="s">
        <v>138</v>
      </c>
      <c r="G2606" s="106">
        <v>562.11500000000001</v>
      </c>
      <c r="H2606" s="84" t="s">
        <v>86</v>
      </c>
      <c r="I2606" s="83"/>
    </row>
    <row r="2607" spans="1:9" s="76" customFormat="1" ht="12" hidden="1" customHeight="1">
      <c r="A2607" s="8" t="str">
        <f>INDEX(master1!$A$10:$A$24,MATCH('KSB1 - Postings'!E2607,master1!$C$10:$C$24,0))</f>
        <v>QUALITY</v>
      </c>
      <c r="B2607" s="9" t="str">
        <f>VLOOKUP(E2607,master1!$C$9:$E$24,3,0)</f>
        <v>Jennifer A</v>
      </c>
      <c r="C2607" s="8" t="str">
        <f>VLOOKUP(F2607,master2!$B$1:$C$24,2,0)</f>
        <v>TRAVEL EXPENSES</v>
      </c>
      <c r="D2607" s="83">
        <v>3</v>
      </c>
      <c r="E2607" s="74" t="s">
        <v>73</v>
      </c>
      <c r="F2607" s="85" t="s">
        <v>147</v>
      </c>
      <c r="G2607" s="106">
        <v>910.95</v>
      </c>
      <c r="H2607" s="84" t="s">
        <v>86</v>
      </c>
      <c r="I2607" s="83"/>
    </row>
    <row r="2608" spans="1:9" s="76" customFormat="1" ht="12" hidden="1" customHeight="1">
      <c r="A2608" s="8" t="str">
        <f>INDEX(master1!$A$10:$A$24,MATCH('KSB1 - Postings'!E2608,master1!$C$10:$C$24,0))</f>
        <v>HR</v>
      </c>
      <c r="B2608" s="9" t="str">
        <f>VLOOKUP(E2608,master1!$C$9:$E$24,3,0)</f>
        <v>Paula E</v>
      </c>
      <c r="C2608" s="8" t="str">
        <f>VLOOKUP(F2608,master2!$B$1:$C$24,2,0)</f>
        <v>TRAVEL EXPENSES</v>
      </c>
      <c r="D2608" s="83">
        <v>3</v>
      </c>
      <c r="E2608" s="74" t="s">
        <v>74</v>
      </c>
      <c r="F2608" s="85" t="s">
        <v>147</v>
      </c>
      <c r="G2608" s="106">
        <v>1121.71</v>
      </c>
      <c r="H2608" s="84" t="s">
        <v>86</v>
      </c>
      <c r="I2608" s="83"/>
    </row>
    <row r="2609" spans="1:9" s="76" customFormat="1" ht="12" hidden="1" customHeight="1">
      <c r="A2609" s="8" t="str">
        <f>INDEX(master1!$A$10:$A$24,MATCH('KSB1 - Postings'!E2609,master1!$C$10:$C$24,0))</f>
        <v>QUALITY</v>
      </c>
      <c r="B2609" s="9" t="str">
        <f>VLOOKUP(E2609,master1!$C$9:$E$24,3,0)</f>
        <v>Jennifer A</v>
      </c>
      <c r="C2609" s="8" t="str">
        <f>VLOOKUP(F2609,master2!$B$1:$C$24,2,0)</f>
        <v>OTHER EXTERNAL SERVICES</v>
      </c>
      <c r="D2609" s="83">
        <v>3</v>
      </c>
      <c r="E2609" s="74" t="s">
        <v>72</v>
      </c>
      <c r="F2609" s="85" t="s">
        <v>138</v>
      </c>
      <c r="G2609" s="106">
        <v>4355.0649999999996</v>
      </c>
      <c r="H2609" s="84" t="s">
        <v>86</v>
      </c>
      <c r="I2609" s="83"/>
    </row>
    <row r="2610" spans="1:9" s="76" customFormat="1" ht="12" hidden="1" customHeight="1">
      <c r="A2610" s="8" t="str">
        <f>INDEX(master1!$A$10:$A$24,MATCH('KSB1 - Postings'!E2610,master1!$C$10:$C$24,0))</f>
        <v>QUALITY</v>
      </c>
      <c r="B2610" s="9" t="str">
        <f>VLOOKUP(E2610,master1!$C$9:$E$24,3,0)</f>
        <v>Jennifer A</v>
      </c>
      <c r="C2610" s="8" t="str">
        <f>VLOOKUP(F2610,master2!$B$1:$C$24,2,0)</f>
        <v>OTHER EXTERNAL SERVICES</v>
      </c>
      <c r="D2610" s="83">
        <v>3</v>
      </c>
      <c r="E2610" s="74" t="s">
        <v>72</v>
      </c>
      <c r="F2610" s="85" t="s">
        <v>138</v>
      </c>
      <c r="G2610" s="106">
        <v>145.16999999999999</v>
      </c>
      <c r="H2610" s="84" t="s">
        <v>86</v>
      </c>
      <c r="I2610" s="83"/>
    </row>
    <row r="2611" spans="1:9" s="76" customFormat="1" ht="12" hidden="1" customHeight="1">
      <c r="A2611" s="8" t="str">
        <f>INDEX(master1!$A$10:$A$24,MATCH('KSB1 - Postings'!E2611,master1!$C$10:$C$24,0))</f>
        <v>QUALITY</v>
      </c>
      <c r="B2611" s="9" t="str">
        <f>VLOOKUP(E2611,master1!$C$9:$E$24,3,0)</f>
        <v>Jennifer A</v>
      </c>
      <c r="C2611" s="8" t="str">
        <f>VLOOKUP(F2611,master2!$B$1:$C$24,2,0)</f>
        <v>OTHER EXTERNAL SERVICES</v>
      </c>
      <c r="D2611" s="83">
        <v>3</v>
      </c>
      <c r="E2611" s="74" t="s">
        <v>72</v>
      </c>
      <c r="F2611" s="85" t="s">
        <v>138</v>
      </c>
      <c r="G2611" s="106">
        <v>97.64</v>
      </c>
      <c r="H2611" s="84" t="s">
        <v>86</v>
      </c>
      <c r="I2611" s="83"/>
    </row>
    <row r="2612" spans="1:9" s="76" customFormat="1" ht="12" hidden="1" customHeight="1">
      <c r="A2612" s="8" t="str">
        <f>INDEX(master1!$A$10:$A$24,MATCH('KSB1 - Postings'!E2612,master1!$C$10:$C$24,0))</f>
        <v>QUALITY</v>
      </c>
      <c r="B2612" s="9" t="str">
        <f>VLOOKUP(E2612,master1!$C$9:$E$24,3,0)</f>
        <v>Jennifer A</v>
      </c>
      <c r="C2612" s="8" t="str">
        <f>VLOOKUP(F2612,master2!$B$1:$C$24,2,0)</f>
        <v>OTHER EXTERNAL SERVICES</v>
      </c>
      <c r="D2612" s="83">
        <v>3</v>
      </c>
      <c r="E2612" s="74" t="s">
        <v>72</v>
      </c>
      <c r="F2612" s="85" t="s">
        <v>138</v>
      </c>
      <c r="G2612" s="106">
        <v>2894.9450000000002</v>
      </c>
      <c r="H2612" s="84" t="s">
        <v>86</v>
      </c>
      <c r="I2612" s="83"/>
    </row>
    <row r="2613" spans="1:9" s="76" customFormat="1" ht="12" hidden="1" customHeight="1">
      <c r="A2613" s="8" t="str">
        <f>INDEX(master1!$A$10:$A$24,MATCH('KSB1 - Postings'!E2613,master1!$C$10:$C$24,0))</f>
        <v>QUALITY</v>
      </c>
      <c r="B2613" s="9" t="str">
        <f>VLOOKUP(E2613,master1!$C$9:$E$24,3,0)</f>
        <v>Jennifer A</v>
      </c>
      <c r="C2613" s="8" t="str">
        <f>VLOOKUP(F2613,master2!$B$1:$C$24,2,0)</f>
        <v>OTHER EXTERNAL SERVICES</v>
      </c>
      <c r="D2613" s="83">
        <v>3</v>
      </c>
      <c r="E2613" s="74" t="s">
        <v>72</v>
      </c>
      <c r="F2613" s="85" t="s">
        <v>138</v>
      </c>
      <c r="G2613" s="106">
        <v>1590.405</v>
      </c>
      <c r="H2613" s="84" t="s">
        <v>86</v>
      </c>
      <c r="I2613" s="83"/>
    </row>
    <row r="2614" spans="1:9" s="76" customFormat="1" ht="12" hidden="1" customHeight="1">
      <c r="A2614" s="8" t="str">
        <f>INDEX(master1!$A$10:$A$24,MATCH('KSB1 - Postings'!E2614,master1!$C$10:$C$24,0))</f>
        <v>QUALITY</v>
      </c>
      <c r="B2614" s="9" t="str">
        <f>VLOOKUP(E2614,master1!$C$9:$E$24,3,0)</f>
        <v>Jennifer A</v>
      </c>
      <c r="C2614" s="8" t="str">
        <f>VLOOKUP(F2614,master2!$B$1:$C$24,2,0)</f>
        <v>OTHER EXTERNAL SERVICES</v>
      </c>
      <c r="D2614" s="83">
        <v>3</v>
      </c>
      <c r="E2614" s="74" t="s">
        <v>72</v>
      </c>
      <c r="F2614" s="85" t="s">
        <v>138</v>
      </c>
      <c r="G2614" s="106">
        <v>10406.285</v>
      </c>
      <c r="H2614" s="84" t="s">
        <v>86</v>
      </c>
      <c r="I2614" s="83"/>
    </row>
    <row r="2615" spans="1:9" s="76" customFormat="1" ht="12" hidden="1" customHeight="1">
      <c r="A2615" s="8" t="str">
        <f>INDEX(master1!$A$10:$A$24,MATCH('KSB1 - Postings'!E2615,master1!$C$10:$C$24,0))</f>
        <v>QUALITY</v>
      </c>
      <c r="B2615" s="9" t="str">
        <f>VLOOKUP(E2615,master1!$C$9:$E$24,3,0)</f>
        <v>Jennifer A</v>
      </c>
      <c r="C2615" s="8" t="str">
        <f>VLOOKUP(F2615,master2!$B$1:$C$24,2,0)</f>
        <v>OTHER EXTERNAL SERVICES</v>
      </c>
      <c r="D2615" s="83">
        <v>3</v>
      </c>
      <c r="E2615" s="74" t="s">
        <v>72</v>
      </c>
      <c r="F2615" s="85" t="s">
        <v>138</v>
      </c>
      <c r="G2615" s="106">
        <v>178.07499999999999</v>
      </c>
      <c r="H2615" s="84" t="s">
        <v>86</v>
      </c>
      <c r="I2615" s="83"/>
    </row>
    <row r="2616" spans="1:9" s="76" customFormat="1" ht="12" hidden="1" customHeight="1">
      <c r="A2616" s="8" t="str">
        <f>INDEX(master1!$A$10:$A$24,MATCH('KSB1 - Postings'!E2616,master1!$C$10:$C$24,0))</f>
        <v>QUALITY</v>
      </c>
      <c r="B2616" s="9" t="str">
        <f>VLOOKUP(E2616,master1!$C$9:$E$24,3,0)</f>
        <v>Jennifer A</v>
      </c>
      <c r="C2616" s="8" t="str">
        <f>VLOOKUP(F2616,master2!$B$1:$C$24,2,0)</f>
        <v>OTHER EXTERNAL SERVICES</v>
      </c>
      <c r="D2616" s="83">
        <v>3</v>
      </c>
      <c r="E2616" s="74" t="s">
        <v>72</v>
      </c>
      <c r="F2616" s="85" t="s">
        <v>138</v>
      </c>
      <c r="G2616" s="106">
        <v>403.63499999999999</v>
      </c>
      <c r="H2616" s="84" t="s">
        <v>86</v>
      </c>
      <c r="I2616" s="83"/>
    </row>
    <row r="2617" spans="1:9" s="76" customFormat="1" ht="12" hidden="1" customHeight="1">
      <c r="A2617" s="8" t="str">
        <f>INDEX(master1!$A$10:$A$24,MATCH('KSB1 - Postings'!E2617,master1!$C$10:$C$24,0))</f>
        <v>QUALITY</v>
      </c>
      <c r="B2617" s="9" t="str">
        <f>VLOOKUP(E2617,master1!$C$9:$E$24,3,0)</f>
        <v>Jennifer A</v>
      </c>
      <c r="C2617" s="8" t="str">
        <f>VLOOKUP(F2617,master2!$B$1:$C$24,2,0)</f>
        <v>OTHER EXTERNAL SERVICES</v>
      </c>
      <c r="D2617" s="83">
        <v>3</v>
      </c>
      <c r="E2617" s="74" t="s">
        <v>72</v>
      </c>
      <c r="F2617" s="85" t="s">
        <v>138</v>
      </c>
      <c r="G2617" s="106">
        <v>1000</v>
      </c>
      <c r="H2617" s="84" t="s">
        <v>86</v>
      </c>
      <c r="I2617" s="83"/>
    </row>
    <row r="2618" spans="1:9" s="76" customFormat="1" ht="12" hidden="1" customHeight="1">
      <c r="A2618" s="8" t="str">
        <f>INDEX(master1!$A$10:$A$24,MATCH('KSB1 - Postings'!E2618,master1!$C$10:$C$24,0))</f>
        <v>QUALITY</v>
      </c>
      <c r="B2618" s="9" t="str">
        <f>VLOOKUP(E2618,master1!$C$9:$E$24,3,0)</f>
        <v>Jennifer A</v>
      </c>
      <c r="C2618" s="8" t="str">
        <f>VLOOKUP(F2618,master2!$B$1:$C$24,2,0)</f>
        <v>OTHER EXTERNAL SERVICES</v>
      </c>
      <c r="D2618" s="83">
        <v>3</v>
      </c>
      <c r="E2618" s="74" t="s">
        <v>72</v>
      </c>
      <c r="F2618" s="85" t="s">
        <v>138</v>
      </c>
      <c r="G2618" s="106">
        <v>15000</v>
      </c>
      <c r="H2618" s="84" t="s">
        <v>86</v>
      </c>
      <c r="I2618" s="83"/>
    </row>
    <row r="2619" spans="1:9" s="76" customFormat="1" ht="12" hidden="1" customHeight="1">
      <c r="A2619" s="8" t="str">
        <f>INDEX(master1!$A$10:$A$24,MATCH('KSB1 - Postings'!E2619,master1!$C$10:$C$24,0))</f>
        <v>QUALITY</v>
      </c>
      <c r="B2619" s="9" t="str">
        <f>VLOOKUP(E2619,master1!$C$9:$E$24,3,0)</f>
        <v>Jennifer A</v>
      </c>
      <c r="C2619" s="8" t="str">
        <f>VLOOKUP(F2619,master2!$B$1:$C$24,2,0)</f>
        <v>OTHER EXTERNAL SERVICES</v>
      </c>
      <c r="D2619" s="83">
        <v>3</v>
      </c>
      <c r="E2619" s="74" t="s">
        <v>72</v>
      </c>
      <c r="F2619" s="85" t="s">
        <v>138</v>
      </c>
      <c r="G2619" s="106">
        <v>341.54500000000002</v>
      </c>
      <c r="H2619" s="84" t="s">
        <v>86</v>
      </c>
      <c r="I2619" s="83"/>
    </row>
    <row r="2620" spans="1:9" s="76" customFormat="1" ht="12" hidden="1" customHeight="1">
      <c r="A2620" s="8" t="str">
        <f>INDEX(master1!$A$10:$A$24,MATCH('KSB1 - Postings'!E2620,master1!$C$10:$C$24,0))</f>
        <v>QUALITY</v>
      </c>
      <c r="B2620" s="9" t="str">
        <f>VLOOKUP(E2620,master1!$C$9:$E$24,3,0)</f>
        <v>Jennifer A</v>
      </c>
      <c r="C2620" s="8" t="str">
        <f>VLOOKUP(F2620,master2!$B$1:$C$24,2,0)</f>
        <v>OTHER EXTERNAL SERVICES</v>
      </c>
      <c r="D2620" s="83">
        <v>3</v>
      </c>
      <c r="E2620" s="74" t="s">
        <v>72</v>
      </c>
      <c r="F2620" s="85" t="s">
        <v>138</v>
      </c>
      <c r="G2620" s="106">
        <v>13578.75</v>
      </c>
      <c r="H2620" s="84" t="s">
        <v>86</v>
      </c>
      <c r="I2620" s="83"/>
    </row>
    <row r="2621" spans="1:9" s="76" customFormat="1" ht="12" hidden="1" customHeight="1">
      <c r="A2621" s="8" t="str">
        <f>INDEX(master1!$A$10:$A$24,MATCH('KSB1 - Postings'!E2621,master1!$C$10:$C$24,0))</f>
        <v>QUALITY</v>
      </c>
      <c r="B2621" s="9" t="str">
        <f>VLOOKUP(E2621,master1!$C$9:$E$24,3,0)</f>
        <v>Jennifer A</v>
      </c>
      <c r="C2621" s="8" t="str">
        <f>VLOOKUP(F2621,master2!$B$1:$C$24,2,0)</f>
        <v>OTHER EXTERNAL SERVICES</v>
      </c>
      <c r="D2621" s="83">
        <v>3</v>
      </c>
      <c r="E2621" s="74" t="s">
        <v>72</v>
      </c>
      <c r="F2621" s="85" t="s">
        <v>138</v>
      </c>
      <c r="G2621" s="106">
        <v>3127.5</v>
      </c>
      <c r="H2621" s="84" t="s">
        <v>86</v>
      </c>
      <c r="I2621" s="83"/>
    </row>
    <row r="2622" spans="1:9" s="76" customFormat="1" ht="12" hidden="1" customHeight="1">
      <c r="A2622" s="8" t="str">
        <f>INDEX(master1!$A$10:$A$24,MATCH('KSB1 - Postings'!E2622,master1!$C$10:$C$24,0))</f>
        <v>QUALITY</v>
      </c>
      <c r="B2622" s="9" t="str">
        <f>VLOOKUP(E2622,master1!$C$9:$E$24,3,0)</f>
        <v>Jennifer A</v>
      </c>
      <c r="C2622" s="8" t="str">
        <f>VLOOKUP(F2622,master2!$B$1:$C$24,2,0)</f>
        <v>OTHER EXTERNAL SERVICES</v>
      </c>
      <c r="D2622" s="83">
        <v>3</v>
      </c>
      <c r="E2622" s="74" t="s">
        <v>72</v>
      </c>
      <c r="F2622" s="85" t="s">
        <v>138</v>
      </c>
      <c r="G2622" s="106">
        <v>2047.5</v>
      </c>
      <c r="H2622" s="84" t="s">
        <v>86</v>
      </c>
      <c r="I2622" s="83"/>
    </row>
    <row r="2623" spans="1:9" s="76" customFormat="1" ht="12" hidden="1" customHeight="1">
      <c r="A2623" s="8" t="str">
        <f>INDEX(master1!$A$10:$A$24,MATCH('KSB1 - Postings'!E2623,master1!$C$10:$C$24,0))</f>
        <v>QUALITY</v>
      </c>
      <c r="B2623" s="9" t="str">
        <f>VLOOKUP(E2623,master1!$C$9:$E$24,3,0)</f>
        <v>Jennifer A</v>
      </c>
      <c r="C2623" s="8" t="str">
        <f>VLOOKUP(F2623,master2!$B$1:$C$24,2,0)</f>
        <v>OTHER EXTERNAL SERVICES</v>
      </c>
      <c r="D2623" s="83">
        <v>3</v>
      </c>
      <c r="E2623" s="74" t="s">
        <v>72</v>
      </c>
      <c r="F2623" s="85" t="s">
        <v>138</v>
      </c>
      <c r="G2623" s="106">
        <v>67.5</v>
      </c>
      <c r="H2623" s="84" t="s">
        <v>86</v>
      </c>
      <c r="I2623" s="83"/>
    </row>
    <row r="2624" spans="1:9" s="76" customFormat="1" ht="12" hidden="1" customHeight="1">
      <c r="A2624" s="8" t="str">
        <f>INDEX(master1!$A$10:$A$24,MATCH('KSB1 - Postings'!E2624,master1!$C$10:$C$24,0))</f>
        <v>QUALITY</v>
      </c>
      <c r="B2624" s="9" t="str">
        <f>VLOOKUP(E2624,master1!$C$9:$E$24,3,0)</f>
        <v>Jennifer A</v>
      </c>
      <c r="C2624" s="8" t="str">
        <f>VLOOKUP(F2624,master2!$B$1:$C$24,2,0)</f>
        <v>OTHER EXTERNAL SERVICES</v>
      </c>
      <c r="D2624" s="83">
        <v>3</v>
      </c>
      <c r="E2624" s="74" t="s">
        <v>72</v>
      </c>
      <c r="F2624" s="85" t="s">
        <v>138</v>
      </c>
      <c r="G2624" s="106">
        <v>1013.405</v>
      </c>
      <c r="H2624" s="84" t="s">
        <v>86</v>
      </c>
      <c r="I2624" s="83"/>
    </row>
    <row r="2625" spans="1:9" s="76" customFormat="1" ht="12" hidden="1" customHeight="1">
      <c r="A2625" s="8" t="str">
        <f>INDEX(master1!$A$10:$A$24,MATCH('KSB1 - Postings'!E2625,master1!$C$10:$C$24,0))</f>
        <v>QUALITY</v>
      </c>
      <c r="B2625" s="9" t="str">
        <f>VLOOKUP(E2625,master1!$C$9:$E$24,3,0)</f>
        <v>Jennifer A</v>
      </c>
      <c r="C2625" s="8" t="str">
        <f>VLOOKUP(F2625,master2!$B$1:$C$24,2,0)</f>
        <v>OTHER EXTERNAL SERVICES</v>
      </c>
      <c r="D2625" s="83">
        <v>3</v>
      </c>
      <c r="E2625" s="74" t="s">
        <v>72</v>
      </c>
      <c r="F2625" s="85" t="s">
        <v>138</v>
      </c>
      <c r="G2625" s="106">
        <v>387.70499999999998</v>
      </c>
      <c r="H2625" s="84" t="s">
        <v>86</v>
      </c>
      <c r="I2625" s="83"/>
    </row>
    <row r="2626" spans="1:9" s="76" customFormat="1" ht="12" hidden="1" customHeight="1">
      <c r="A2626" s="8" t="str">
        <f>INDEX(master1!$A$10:$A$24,MATCH('KSB1 - Postings'!E2626,master1!$C$10:$C$24,0))</f>
        <v>QUALITY</v>
      </c>
      <c r="B2626" s="9" t="str">
        <f>VLOOKUP(E2626,master1!$C$9:$E$24,3,0)</f>
        <v>Jennifer A</v>
      </c>
      <c r="C2626" s="8" t="str">
        <f>VLOOKUP(F2626,master2!$B$1:$C$24,2,0)</f>
        <v>OTHER EXTERNAL SERVICES</v>
      </c>
      <c r="D2626" s="83">
        <v>3</v>
      </c>
      <c r="E2626" s="74" t="s">
        <v>72</v>
      </c>
      <c r="F2626" s="85" t="s">
        <v>138</v>
      </c>
      <c r="G2626" s="106">
        <v>321.92</v>
      </c>
      <c r="H2626" s="84" t="s">
        <v>86</v>
      </c>
      <c r="I2626" s="83"/>
    </row>
    <row r="2627" spans="1:9" s="76" customFormat="1" ht="12" hidden="1" customHeight="1">
      <c r="A2627" s="8" t="str">
        <f>INDEX(master1!$A$10:$A$24,MATCH('KSB1 - Postings'!E2627,master1!$C$10:$C$24,0))</f>
        <v>QUALITY</v>
      </c>
      <c r="B2627" s="9" t="str">
        <f>VLOOKUP(E2627,master1!$C$9:$E$24,3,0)</f>
        <v>Jennifer A</v>
      </c>
      <c r="C2627" s="8" t="str">
        <f>VLOOKUP(F2627,master2!$B$1:$C$24,2,0)</f>
        <v>OTHER EXTERNAL SERVICES</v>
      </c>
      <c r="D2627" s="83">
        <v>3</v>
      </c>
      <c r="E2627" s="74" t="s">
        <v>72</v>
      </c>
      <c r="F2627" s="85" t="s">
        <v>138</v>
      </c>
      <c r="G2627" s="106">
        <v>315.17500000000001</v>
      </c>
      <c r="H2627" s="84" t="s">
        <v>86</v>
      </c>
      <c r="I2627" s="83"/>
    </row>
    <row r="2628" spans="1:9" s="76" customFormat="1" ht="12" hidden="1" customHeight="1">
      <c r="A2628" s="8" t="str">
        <f>INDEX(master1!$A$10:$A$24,MATCH('KSB1 - Postings'!E2628,master1!$C$10:$C$24,0))</f>
        <v>QUALITY</v>
      </c>
      <c r="B2628" s="9" t="str">
        <f>VLOOKUP(E2628,master1!$C$9:$E$24,3,0)</f>
        <v>Jennifer A</v>
      </c>
      <c r="C2628" s="8" t="str">
        <f>VLOOKUP(F2628,master2!$B$1:$C$24,2,0)</f>
        <v>OTHER EXTERNAL SERVICES</v>
      </c>
      <c r="D2628" s="83">
        <v>3</v>
      </c>
      <c r="E2628" s="74" t="s">
        <v>72</v>
      </c>
      <c r="F2628" s="85" t="s">
        <v>138</v>
      </c>
      <c r="G2628" s="106">
        <v>268.68</v>
      </c>
      <c r="H2628" s="84" t="s">
        <v>86</v>
      </c>
      <c r="I2628" s="83"/>
    </row>
    <row r="2629" spans="1:9" s="76" customFormat="1" ht="12" hidden="1" customHeight="1">
      <c r="A2629" s="8" t="str">
        <f>INDEX(master1!$A$10:$A$24,MATCH('KSB1 - Postings'!E2629,master1!$C$10:$C$24,0))</f>
        <v>QUALITY</v>
      </c>
      <c r="B2629" s="9" t="str">
        <f>VLOOKUP(E2629,master1!$C$9:$E$24,3,0)</f>
        <v>Jennifer A</v>
      </c>
      <c r="C2629" s="8" t="str">
        <f>VLOOKUP(F2629,master2!$B$1:$C$24,2,0)</f>
        <v>OTHER EXTERNAL SERVICES</v>
      </c>
      <c r="D2629" s="83">
        <v>3</v>
      </c>
      <c r="E2629" s="74" t="s">
        <v>72</v>
      </c>
      <c r="F2629" s="85" t="s">
        <v>138</v>
      </c>
      <c r="G2629" s="106">
        <v>179.17500000000001</v>
      </c>
      <c r="H2629" s="84" t="s">
        <v>86</v>
      </c>
      <c r="I2629" s="83"/>
    </row>
    <row r="2630" spans="1:9" s="76" customFormat="1" ht="12" hidden="1" customHeight="1">
      <c r="A2630" s="8" t="str">
        <f>INDEX(master1!$A$10:$A$24,MATCH('KSB1 - Postings'!E2630,master1!$C$10:$C$24,0))</f>
        <v>QUALITY</v>
      </c>
      <c r="B2630" s="9" t="str">
        <f>VLOOKUP(E2630,master1!$C$9:$E$24,3,0)</f>
        <v>Jennifer A</v>
      </c>
      <c r="C2630" s="8" t="str">
        <f>VLOOKUP(F2630,master2!$B$1:$C$24,2,0)</f>
        <v>OTHER EXTERNAL SERVICES</v>
      </c>
      <c r="D2630" s="83">
        <v>3</v>
      </c>
      <c r="E2630" s="74" t="s">
        <v>72</v>
      </c>
      <c r="F2630" s="85" t="s">
        <v>138</v>
      </c>
      <c r="G2630" s="106">
        <v>1302.905</v>
      </c>
      <c r="H2630" s="84" t="s">
        <v>86</v>
      </c>
      <c r="I2630" s="83"/>
    </row>
    <row r="2631" spans="1:9" s="76" customFormat="1" ht="12" hidden="1" customHeight="1">
      <c r="A2631" s="8" t="str">
        <f>INDEX(master1!$A$10:$A$24,MATCH('KSB1 - Postings'!E2631,master1!$C$10:$C$24,0))</f>
        <v>QUALITY</v>
      </c>
      <c r="B2631" s="9" t="str">
        <f>VLOOKUP(E2631,master1!$C$9:$E$24,3,0)</f>
        <v>Jennifer A</v>
      </c>
      <c r="C2631" s="8" t="str">
        <f>VLOOKUP(F2631,master2!$B$1:$C$24,2,0)</f>
        <v>OTHER EXTERNAL SERVICES</v>
      </c>
      <c r="D2631" s="83">
        <v>3</v>
      </c>
      <c r="E2631" s="74" t="s">
        <v>72</v>
      </c>
      <c r="F2631" s="85" t="s">
        <v>138</v>
      </c>
      <c r="G2631" s="106">
        <v>10000</v>
      </c>
      <c r="H2631" s="84" t="s">
        <v>86</v>
      </c>
      <c r="I2631" s="83"/>
    </row>
    <row r="2632" spans="1:9" s="76" customFormat="1" ht="12" hidden="1" customHeight="1">
      <c r="A2632" s="8" t="str">
        <f>INDEX(master1!$A$10:$A$24,MATCH('KSB1 - Postings'!E2632,master1!$C$10:$C$24,0))</f>
        <v>LOGISTICS</v>
      </c>
      <c r="B2632" s="9" t="str">
        <f>VLOOKUP(E2632,master1!$C$9:$E$24,3,0)</f>
        <v>María L</v>
      </c>
      <c r="C2632" s="8" t="str">
        <f>VLOOKUP(F2632,master2!$B$1:$C$24,2,0)</f>
        <v>RENT EXPENSES</v>
      </c>
      <c r="D2632" s="83">
        <v>3</v>
      </c>
      <c r="E2632" s="74" t="s">
        <v>69</v>
      </c>
      <c r="F2632" s="85" t="s">
        <v>142</v>
      </c>
      <c r="G2632" s="106">
        <v>2160</v>
      </c>
      <c r="H2632" s="84" t="s">
        <v>86</v>
      </c>
      <c r="I2632" s="83"/>
    </row>
    <row r="2633" spans="1:9" s="76" customFormat="1" ht="12" hidden="1" customHeight="1">
      <c r="A2633" s="8" t="str">
        <f>INDEX(master1!$A$10:$A$24,MATCH('KSB1 - Postings'!E2633,master1!$C$10:$C$24,0))</f>
        <v>LOGISTICS</v>
      </c>
      <c r="B2633" s="9" t="str">
        <f>VLOOKUP(E2633,master1!$C$9:$E$24,3,0)</f>
        <v>María L</v>
      </c>
      <c r="C2633" s="8" t="str">
        <f>VLOOKUP(F2633,master2!$B$1:$C$24,2,0)</f>
        <v>FREIGHT</v>
      </c>
      <c r="D2633" s="83">
        <v>3</v>
      </c>
      <c r="E2633" s="74" t="s">
        <v>69</v>
      </c>
      <c r="F2633" s="85" t="s">
        <v>132</v>
      </c>
      <c r="G2633" s="106">
        <v>1785.6849999999999</v>
      </c>
      <c r="H2633" s="84" t="s">
        <v>86</v>
      </c>
      <c r="I2633" s="83"/>
    </row>
    <row r="2634" spans="1:9" s="76" customFormat="1" ht="12" hidden="1" customHeight="1">
      <c r="A2634" s="8" t="str">
        <f>INDEX(master1!$A$10:$A$24,MATCH('KSB1 - Postings'!E2634,master1!$C$10:$C$24,0))</f>
        <v>LOGISTICS</v>
      </c>
      <c r="B2634" s="9" t="str">
        <f>VLOOKUP(E2634,master1!$C$9:$E$24,3,0)</f>
        <v>María L</v>
      </c>
      <c r="C2634" s="8" t="str">
        <f>VLOOKUP(F2634,master2!$B$1:$C$24,2,0)</f>
        <v>FREIGHT</v>
      </c>
      <c r="D2634" s="83">
        <v>3</v>
      </c>
      <c r="E2634" s="74" t="s">
        <v>69</v>
      </c>
      <c r="F2634" s="85" t="s">
        <v>132</v>
      </c>
      <c r="G2634" s="106">
        <v>956.245</v>
      </c>
      <c r="H2634" s="84" t="s">
        <v>86</v>
      </c>
      <c r="I2634" s="83"/>
    </row>
    <row r="2635" spans="1:9" s="76" customFormat="1" ht="12" hidden="1" customHeight="1">
      <c r="A2635" s="8" t="str">
        <f>INDEX(master1!$A$10:$A$24,MATCH('KSB1 - Postings'!E2635,master1!$C$10:$C$24,0))</f>
        <v>LOGISTICS</v>
      </c>
      <c r="B2635" s="9" t="str">
        <f>VLOOKUP(E2635,master1!$C$9:$E$24,3,0)</f>
        <v>María L</v>
      </c>
      <c r="C2635" s="8" t="str">
        <f>VLOOKUP(F2635,master2!$B$1:$C$24,2,0)</f>
        <v>RENT EXPENSES</v>
      </c>
      <c r="D2635" s="83">
        <v>3</v>
      </c>
      <c r="E2635" s="74" t="s">
        <v>68</v>
      </c>
      <c r="F2635" s="85" t="s">
        <v>142</v>
      </c>
      <c r="G2635" s="106">
        <v>1785</v>
      </c>
      <c r="H2635" s="84" t="s">
        <v>86</v>
      </c>
      <c r="I2635" s="83"/>
    </row>
    <row r="2636" spans="1:9" s="76" customFormat="1" ht="12" hidden="1" customHeight="1">
      <c r="A2636" s="8" t="str">
        <f>INDEX(master1!$A$10:$A$24,MATCH('KSB1 - Postings'!E2636,master1!$C$10:$C$24,0))</f>
        <v>LOGISTICS</v>
      </c>
      <c r="B2636" s="9" t="str">
        <f>VLOOKUP(E2636,master1!$C$9:$E$24,3,0)</f>
        <v>María L</v>
      </c>
      <c r="C2636" s="8" t="str">
        <f>VLOOKUP(F2636,master2!$B$1:$C$24,2,0)</f>
        <v>FREIGHT</v>
      </c>
      <c r="D2636" s="83">
        <v>3</v>
      </c>
      <c r="E2636" s="74" t="s">
        <v>68</v>
      </c>
      <c r="F2636" s="85" t="s">
        <v>132</v>
      </c>
      <c r="G2636" s="106">
        <v>600</v>
      </c>
      <c r="H2636" s="84" t="s">
        <v>86</v>
      </c>
      <c r="I2636" s="83"/>
    </row>
    <row r="2637" spans="1:9" s="76" customFormat="1" ht="12" hidden="1" customHeight="1">
      <c r="A2637" s="8" t="str">
        <f>INDEX(master1!$A$10:$A$24,MATCH('KSB1 - Postings'!E2637,master1!$C$10:$C$24,0))</f>
        <v>LOGISTICS</v>
      </c>
      <c r="B2637" s="9" t="str">
        <f>VLOOKUP(E2637,master1!$C$9:$E$24,3,0)</f>
        <v>María L</v>
      </c>
      <c r="C2637" s="8" t="str">
        <f>VLOOKUP(F2637,master2!$B$1:$C$24,2,0)</f>
        <v>FREIGHT</v>
      </c>
      <c r="D2637" s="83">
        <v>3</v>
      </c>
      <c r="E2637" s="74" t="s">
        <v>68</v>
      </c>
      <c r="F2637" s="85" t="s">
        <v>132</v>
      </c>
      <c r="G2637" s="106">
        <v>350</v>
      </c>
      <c r="H2637" s="84" t="s">
        <v>86</v>
      </c>
      <c r="I2637" s="83"/>
    </row>
    <row r="2638" spans="1:9" s="76" customFormat="1" ht="12" hidden="1" customHeight="1">
      <c r="A2638" s="8" t="str">
        <f>INDEX(master1!$A$10:$A$24,MATCH('KSB1 - Postings'!E2638,master1!$C$10:$C$24,0))</f>
        <v>LOGISTICS</v>
      </c>
      <c r="B2638" s="9" t="str">
        <f>VLOOKUP(E2638,master1!$C$9:$E$24,3,0)</f>
        <v>María L</v>
      </c>
      <c r="C2638" s="8" t="str">
        <f>VLOOKUP(F2638,master2!$B$1:$C$24,2,0)</f>
        <v>FREIGHT</v>
      </c>
      <c r="D2638" s="83">
        <v>3</v>
      </c>
      <c r="E2638" s="74" t="s">
        <v>68</v>
      </c>
      <c r="F2638" s="85" t="s">
        <v>132</v>
      </c>
      <c r="G2638" s="106">
        <v>2115</v>
      </c>
      <c r="H2638" s="84" t="s">
        <v>86</v>
      </c>
      <c r="I2638" s="83"/>
    </row>
    <row r="2639" spans="1:9" s="76" customFormat="1" ht="12" hidden="1" customHeight="1">
      <c r="A2639" s="8" t="str">
        <f>INDEX(master1!$A$10:$A$24,MATCH('KSB1 - Postings'!E2639,master1!$C$10:$C$24,0))</f>
        <v>LOGISTICS</v>
      </c>
      <c r="B2639" s="9" t="str">
        <f>VLOOKUP(E2639,master1!$C$9:$E$24,3,0)</f>
        <v>María L</v>
      </c>
      <c r="C2639" s="8" t="str">
        <f>VLOOKUP(F2639,master2!$B$1:$C$24,2,0)</f>
        <v>RENT EXPENSES</v>
      </c>
      <c r="D2639" s="83">
        <v>3</v>
      </c>
      <c r="E2639" s="74" t="s">
        <v>68</v>
      </c>
      <c r="F2639" s="85" t="s">
        <v>142</v>
      </c>
      <c r="G2639" s="106">
        <v>6139.2049999999999</v>
      </c>
      <c r="H2639" s="84" t="s">
        <v>86</v>
      </c>
      <c r="I2639" s="83"/>
    </row>
    <row r="2640" spans="1:9" s="76" customFormat="1" ht="12" hidden="1" customHeight="1">
      <c r="A2640" s="8" t="str">
        <f>INDEX(master1!$A$10:$A$24,MATCH('KSB1 - Postings'!E2640,master1!$C$10:$C$24,0))</f>
        <v>LOGISTICS</v>
      </c>
      <c r="B2640" s="9" t="str">
        <f>VLOOKUP(E2640,master1!$C$9:$E$24,3,0)</f>
        <v>María L</v>
      </c>
      <c r="C2640" s="8" t="str">
        <f>VLOOKUP(F2640,master2!$B$1:$C$24,2,0)</f>
        <v>FREIGHT</v>
      </c>
      <c r="D2640" s="83">
        <v>3</v>
      </c>
      <c r="E2640" s="74" t="s">
        <v>68</v>
      </c>
      <c r="F2640" s="85" t="s">
        <v>132</v>
      </c>
      <c r="G2640" s="106">
        <v>6139.2</v>
      </c>
      <c r="H2640" s="84" t="s">
        <v>86</v>
      </c>
      <c r="I2640" s="83"/>
    </row>
    <row r="2641" spans="1:9" s="76" customFormat="1" ht="12" hidden="1" customHeight="1">
      <c r="A2641" s="8" t="str">
        <f>INDEX(master1!$A$10:$A$24,MATCH('KSB1 - Postings'!E2641,master1!$C$10:$C$24,0))</f>
        <v>LOGISTICS</v>
      </c>
      <c r="B2641" s="9" t="str">
        <f>VLOOKUP(E2641,master1!$C$9:$E$24,3,0)</f>
        <v>María L</v>
      </c>
      <c r="C2641" s="8" t="str">
        <f>VLOOKUP(F2641,master2!$B$1:$C$24,2,0)</f>
        <v>FREIGHT</v>
      </c>
      <c r="D2641" s="83">
        <v>3</v>
      </c>
      <c r="E2641" s="74" t="s">
        <v>68</v>
      </c>
      <c r="F2641" s="85" t="s">
        <v>132</v>
      </c>
      <c r="G2641" s="106">
        <v>6139.2</v>
      </c>
      <c r="H2641" s="84" t="s">
        <v>86</v>
      </c>
      <c r="I2641" s="83"/>
    </row>
    <row r="2642" spans="1:9" s="76" customFormat="1" ht="12" hidden="1" customHeight="1">
      <c r="A2642" s="8" t="str">
        <f>INDEX(master1!$A$10:$A$24,MATCH('KSB1 - Postings'!E2642,master1!$C$10:$C$24,0))</f>
        <v>LOGISTICS</v>
      </c>
      <c r="B2642" s="9" t="str">
        <f>VLOOKUP(E2642,master1!$C$9:$E$24,3,0)</f>
        <v>María L</v>
      </c>
      <c r="C2642" s="8" t="str">
        <f>VLOOKUP(F2642,master2!$B$1:$C$24,2,0)</f>
        <v>FREIGHT</v>
      </c>
      <c r="D2642" s="83">
        <v>3</v>
      </c>
      <c r="E2642" s="74" t="s">
        <v>68</v>
      </c>
      <c r="F2642" s="85" t="s">
        <v>132</v>
      </c>
      <c r="G2642" s="106">
        <v>5161.5600000000004</v>
      </c>
      <c r="H2642" s="84" t="s">
        <v>86</v>
      </c>
      <c r="I2642" s="83"/>
    </row>
    <row r="2643" spans="1:9" s="76" customFormat="1" ht="12" hidden="1" customHeight="1">
      <c r="A2643" s="8" t="str">
        <f>INDEX(master1!$A$10:$A$24,MATCH('KSB1 - Postings'!E2643,master1!$C$10:$C$24,0))</f>
        <v>LOGISTICS</v>
      </c>
      <c r="B2643" s="9" t="str">
        <f>VLOOKUP(E2643,master1!$C$9:$E$24,3,0)</f>
        <v>María L</v>
      </c>
      <c r="C2643" s="8" t="str">
        <f>VLOOKUP(F2643,master2!$B$1:$C$24,2,0)</f>
        <v>FREIGHT</v>
      </c>
      <c r="D2643" s="83">
        <v>3</v>
      </c>
      <c r="E2643" s="74" t="s">
        <v>68</v>
      </c>
      <c r="F2643" s="85" t="s">
        <v>132</v>
      </c>
      <c r="G2643" s="106">
        <v>20484.105</v>
      </c>
      <c r="H2643" s="84" t="s">
        <v>86</v>
      </c>
      <c r="I2643" s="83"/>
    </row>
    <row r="2644" spans="1:9" s="76" customFormat="1" ht="12" hidden="1" customHeight="1">
      <c r="A2644" s="8" t="str">
        <f>INDEX(master1!$A$10:$A$24,MATCH('KSB1 - Postings'!E2644,master1!$C$10:$C$24,0))</f>
        <v>LOGISTICS</v>
      </c>
      <c r="B2644" s="9" t="str">
        <f>VLOOKUP(E2644,master1!$C$9:$E$24,3,0)</f>
        <v>María L</v>
      </c>
      <c r="C2644" s="8" t="str">
        <f>VLOOKUP(F2644,master2!$B$1:$C$24,2,0)</f>
        <v>FREIGHT</v>
      </c>
      <c r="D2644" s="83">
        <v>3</v>
      </c>
      <c r="E2644" s="74" t="s">
        <v>68</v>
      </c>
      <c r="F2644" s="85" t="s">
        <v>132</v>
      </c>
      <c r="G2644" s="106">
        <v>20484.099999999999</v>
      </c>
      <c r="H2644" s="84" t="s">
        <v>86</v>
      </c>
      <c r="I2644" s="83"/>
    </row>
    <row r="2645" spans="1:9" s="76" customFormat="1" ht="12" hidden="1" customHeight="1">
      <c r="A2645" s="8" t="str">
        <f>INDEX(master1!$A$10:$A$24,MATCH('KSB1 - Postings'!E2645,master1!$C$10:$C$24,0))</f>
        <v>LOGISTICS</v>
      </c>
      <c r="B2645" s="9" t="str">
        <f>VLOOKUP(E2645,master1!$C$9:$E$24,3,0)</f>
        <v>María L</v>
      </c>
      <c r="C2645" s="8" t="str">
        <f>VLOOKUP(F2645,master2!$B$1:$C$24,2,0)</f>
        <v>FREIGHT</v>
      </c>
      <c r="D2645" s="83">
        <v>3</v>
      </c>
      <c r="E2645" s="74" t="s">
        <v>68</v>
      </c>
      <c r="F2645" s="85" t="s">
        <v>132</v>
      </c>
      <c r="G2645" s="106">
        <v>630.87</v>
      </c>
      <c r="H2645" s="84" t="s">
        <v>86</v>
      </c>
      <c r="I2645" s="83"/>
    </row>
    <row r="2646" spans="1:9" s="76" customFormat="1" ht="12" hidden="1" customHeight="1">
      <c r="A2646" s="8" t="str">
        <f>INDEX(master1!$A$10:$A$24,MATCH('KSB1 - Postings'!E2646,master1!$C$10:$C$24,0))</f>
        <v>LOGISTICS</v>
      </c>
      <c r="B2646" s="9" t="str">
        <f>VLOOKUP(E2646,master1!$C$9:$E$24,3,0)</f>
        <v>María L</v>
      </c>
      <c r="C2646" s="8" t="str">
        <f>VLOOKUP(F2646,master2!$B$1:$C$24,2,0)</f>
        <v>FREIGHT</v>
      </c>
      <c r="D2646" s="83">
        <v>3</v>
      </c>
      <c r="E2646" s="74" t="s">
        <v>68</v>
      </c>
      <c r="F2646" s="85" t="s">
        <v>132</v>
      </c>
      <c r="G2646" s="106">
        <v>828.75</v>
      </c>
      <c r="H2646" s="84" t="s">
        <v>86</v>
      </c>
      <c r="I2646" s="83"/>
    </row>
    <row r="2647" spans="1:9" s="76" customFormat="1" ht="12" hidden="1" customHeight="1">
      <c r="A2647" s="8" t="str">
        <f>INDEX(master1!$A$10:$A$24,MATCH('KSB1 - Postings'!E2647,master1!$C$10:$C$24,0))</f>
        <v>LOGISTICS</v>
      </c>
      <c r="B2647" s="9" t="str">
        <f>VLOOKUP(E2647,master1!$C$9:$E$24,3,0)</f>
        <v>María L</v>
      </c>
      <c r="C2647" s="8" t="str">
        <f>VLOOKUP(F2647,master2!$B$1:$C$24,2,0)</f>
        <v>RENT EXPENSES</v>
      </c>
      <c r="D2647" s="83">
        <v>3</v>
      </c>
      <c r="E2647" s="74" t="s">
        <v>68</v>
      </c>
      <c r="F2647" s="85" t="s">
        <v>142</v>
      </c>
      <c r="G2647" s="106">
        <v>1200</v>
      </c>
      <c r="H2647" s="84" t="s">
        <v>86</v>
      </c>
      <c r="I2647" s="83"/>
    </row>
    <row r="2648" spans="1:9" s="76" customFormat="1" ht="12" hidden="1" customHeight="1">
      <c r="A2648" s="8" t="str">
        <f>INDEX(master1!$A$10:$A$24,MATCH('KSB1 - Postings'!E2648,master1!$C$10:$C$24,0))</f>
        <v>LOGISTICS</v>
      </c>
      <c r="B2648" s="9" t="str">
        <f>VLOOKUP(E2648,master1!$C$9:$E$24,3,0)</f>
        <v>María L</v>
      </c>
      <c r="C2648" s="8" t="str">
        <f>VLOOKUP(F2648,master2!$B$1:$C$24,2,0)</f>
        <v>RENT EXPENSES</v>
      </c>
      <c r="D2648" s="83">
        <v>3</v>
      </c>
      <c r="E2648" s="74" t="s">
        <v>68</v>
      </c>
      <c r="F2648" s="85" t="s">
        <v>142</v>
      </c>
      <c r="G2648" s="106">
        <v>70.069999999999993</v>
      </c>
      <c r="H2648" s="84" t="s">
        <v>86</v>
      </c>
      <c r="I2648" s="83"/>
    </row>
    <row r="2649" spans="1:9" s="76" customFormat="1" ht="12" hidden="1" customHeight="1">
      <c r="A2649" s="8" t="str">
        <f>INDEX(master1!$A$10:$A$24,MATCH('KSB1 - Postings'!E2649,master1!$C$10:$C$24,0))</f>
        <v>LOGISTICS</v>
      </c>
      <c r="B2649" s="9" t="str">
        <f>VLOOKUP(E2649,master1!$C$9:$E$24,3,0)</f>
        <v>María L</v>
      </c>
      <c r="C2649" s="8" t="str">
        <f>VLOOKUP(F2649,master2!$B$1:$C$24,2,0)</f>
        <v>RENT EXPENSES</v>
      </c>
      <c r="D2649" s="83">
        <v>3</v>
      </c>
      <c r="E2649" s="74" t="s">
        <v>68</v>
      </c>
      <c r="F2649" s="85" t="s">
        <v>142</v>
      </c>
      <c r="G2649" s="106">
        <v>301.08999999999997</v>
      </c>
      <c r="H2649" s="84" t="s">
        <v>86</v>
      </c>
      <c r="I2649" s="83"/>
    </row>
    <row r="2650" spans="1:9" s="76" customFormat="1" ht="12" hidden="1" customHeight="1">
      <c r="A2650" s="8" t="str">
        <f>INDEX(master1!$A$10:$A$24,MATCH('KSB1 - Postings'!E2650,master1!$C$10:$C$24,0))</f>
        <v>LOGISTICS</v>
      </c>
      <c r="B2650" s="9" t="str">
        <f>VLOOKUP(E2650,master1!$C$9:$E$24,3,0)</f>
        <v>María L</v>
      </c>
      <c r="C2650" s="8" t="str">
        <f>VLOOKUP(F2650,master2!$B$1:$C$24,2,0)</f>
        <v>RENT EXPENSES</v>
      </c>
      <c r="D2650" s="83">
        <v>3</v>
      </c>
      <c r="E2650" s="74" t="s">
        <v>68</v>
      </c>
      <c r="F2650" s="85" t="s">
        <v>142</v>
      </c>
      <c r="G2650" s="106">
        <v>4778.7449999999999</v>
      </c>
      <c r="H2650" s="84" t="s">
        <v>86</v>
      </c>
      <c r="I2650" s="83"/>
    </row>
    <row r="2651" spans="1:9" s="76" customFormat="1" ht="12" hidden="1" customHeight="1">
      <c r="A2651" s="8" t="str">
        <f>INDEX(master1!$A$10:$A$24,MATCH('KSB1 - Postings'!E2651,master1!$C$10:$C$24,0))</f>
        <v>LOGISTICS</v>
      </c>
      <c r="B2651" s="9" t="str">
        <f>VLOOKUP(E2651,master1!$C$9:$E$24,3,0)</f>
        <v>María L</v>
      </c>
      <c r="C2651" s="8" t="str">
        <f>VLOOKUP(F2651,master2!$B$1:$C$24,2,0)</f>
        <v>FREIGHT</v>
      </c>
      <c r="D2651" s="83">
        <v>3</v>
      </c>
      <c r="E2651" s="74" t="s">
        <v>68</v>
      </c>
      <c r="F2651" s="85" t="s">
        <v>132</v>
      </c>
      <c r="G2651" s="106">
        <v>8161.37</v>
      </c>
      <c r="H2651" s="84" t="s">
        <v>86</v>
      </c>
      <c r="I2651" s="83"/>
    </row>
    <row r="2652" spans="1:9" s="76" customFormat="1" ht="12" hidden="1" customHeight="1">
      <c r="A2652" s="8" t="str">
        <f>INDEX(master1!$A$10:$A$24,MATCH('KSB1 - Postings'!E2652,master1!$C$10:$C$24,0))</f>
        <v>LOGISTICS</v>
      </c>
      <c r="B2652" s="9" t="str">
        <f>VLOOKUP(E2652,master1!$C$9:$E$24,3,0)</f>
        <v>María L</v>
      </c>
      <c r="C2652" s="8" t="str">
        <f>VLOOKUP(F2652,master2!$B$1:$C$24,2,0)</f>
        <v>FREIGHT</v>
      </c>
      <c r="D2652" s="83">
        <v>3</v>
      </c>
      <c r="E2652" s="74" t="s">
        <v>68</v>
      </c>
      <c r="F2652" s="85" t="s">
        <v>132</v>
      </c>
      <c r="G2652" s="106">
        <v>5558.6149999999998</v>
      </c>
      <c r="H2652" s="84" t="s">
        <v>86</v>
      </c>
      <c r="I2652" s="83"/>
    </row>
    <row r="2653" spans="1:9" s="76" customFormat="1" ht="12" hidden="1" customHeight="1">
      <c r="A2653" s="8" t="str">
        <f>INDEX(master1!$A$10:$A$24,MATCH('KSB1 - Postings'!E2653,master1!$C$10:$C$24,0))</f>
        <v>LOGISTICS</v>
      </c>
      <c r="B2653" s="9" t="str">
        <f>VLOOKUP(E2653,master1!$C$9:$E$24,3,0)</f>
        <v>María L</v>
      </c>
      <c r="C2653" s="8" t="str">
        <f>VLOOKUP(F2653,master2!$B$1:$C$24,2,0)</f>
        <v>FREIGHT</v>
      </c>
      <c r="D2653" s="83">
        <v>3</v>
      </c>
      <c r="E2653" s="74" t="s">
        <v>68</v>
      </c>
      <c r="F2653" s="85" t="s">
        <v>132</v>
      </c>
      <c r="G2653" s="106">
        <v>1684.28</v>
      </c>
      <c r="H2653" s="84" t="s">
        <v>86</v>
      </c>
      <c r="I2653" s="83"/>
    </row>
    <row r="2654" spans="1:9" s="76" customFormat="1" ht="12" hidden="1" customHeight="1">
      <c r="A2654" s="8" t="str">
        <f>INDEX(master1!$A$10:$A$24,MATCH('KSB1 - Postings'!E2654,master1!$C$10:$C$24,0))</f>
        <v>LOGISTICS</v>
      </c>
      <c r="B2654" s="9" t="str">
        <f>VLOOKUP(E2654,master1!$C$9:$E$24,3,0)</f>
        <v>María L</v>
      </c>
      <c r="C2654" s="8" t="str">
        <f>VLOOKUP(F2654,master2!$B$1:$C$24,2,0)</f>
        <v>FREIGHT</v>
      </c>
      <c r="D2654" s="83">
        <v>3</v>
      </c>
      <c r="E2654" s="74" t="s">
        <v>68</v>
      </c>
      <c r="F2654" s="85" t="s">
        <v>132</v>
      </c>
      <c r="G2654" s="106">
        <v>8161.37</v>
      </c>
      <c r="H2654" s="84" t="s">
        <v>86</v>
      </c>
      <c r="I2654" s="83"/>
    </row>
    <row r="2655" spans="1:9" s="76" customFormat="1" ht="12" hidden="1" customHeight="1">
      <c r="A2655" s="8" t="str">
        <f>INDEX(master1!$A$10:$A$24,MATCH('KSB1 - Postings'!E2655,master1!$C$10:$C$24,0))</f>
        <v>LOGISTICS</v>
      </c>
      <c r="B2655" s="9" t="str">
        <f>VLOOKUP(E2655,master1!$C$9:$E$24,3,0)</f>
        <v>María L</v>
      </c>
      <c r="C2655" s="8" t="str">
        <f>VLOOKUP(F2655,master2!$B$1:$C$24,2,0)</f>
        <v>FREIGHT</v>
      </c>
      <c r="D2655" s="83">
        <v>3</v>
      </c>
      <c r="E2655" s="74" t="s">
        <v>68</v>
      </c>
      <c r="F2655" s="85" t="s">
        <v>132</v>
      </c>
      <c r="G2655" s="106">
        <v>5558.6149999999998</v>
      </c>
      <c r="H2655" s="84" t="s">
        <v>86</v>
      </c>
      <c r="I2655" s="83"/>
    </row>
    <row r="2656" spans="1:9" s="76" customFormat="1" ht="12" hidden="1" customHeight="1">
      <c r="A2656" s="8" t="str">
        <f>INDEX(master1!$A$10:$A$24,MATCH('KSB1 - Postings'!E2656,master1!$C$10:$C$24,0))</f>
        <v>LOGISTICS</v>
      </c>
      <c r="B2656" s="9" t="str">
        <f>VLOOKUP(E2656,master1!$C$9:$E$24,3,0)</f>
        <v>María L</v>
      </c>
      <c r="C2656" s="8" t="str">
        <f>VLOOKUP(F2656,master2!$B$1:$C$24,2,0)</f>
        <v>FREIGHT</v>
      </c>
      <c r="D2656" s="83">
        <v>3</v>
      </c>
      <c r="E2656" s="74" t="s">
        <v>68</v>
      </c>
      <c r="F2656" s="85" t="s">
        <v>132</v>
      </c>
      <c r="G2656" s="106">
        <v>1684.28</v>
      </c>
      <c r="H2656" s="84" t="s">
        <v>86</v>
      </c>
      <c r="I2656" s="83"/>
    </row>
    <row r="2657" spans="1:9" s="76" customFormat="1" ht="12" hidden="1" customHeight="1">
      <c r="A2657" s="8" t="str">
        <f>INDEX(master1!$A$10:$A$24,MATCH('KSB1 - Postings'!E2657,master1!$C$10:$C$24,0))</f>
        <v>LOGISTICS</v>
      </c>
      <c r="B2657" s="9" t="str">
        <f>VLOOKUP(E2657,master1!$C$9:$E$24,3,0)</f>
        <v>María L</v>
      </c>
      <c r="C2657" s="8" t="str">
        <f>VLOOKUP(F2657,master2!$B$1:$C$24,2,0)</f>
        <v>FREIGHT</v>
      </c>
      <c r="D2657" s="83">
        <v>3</v>
      </c>
      <c r="E2657" s="74" t="s">
        <v>68</v>
      </c>
      <c r="F2657" s="85" t="s">
        <v>132</v>
      </c>
      <c r="G2657" s="106">
        <v>1935.585</v>
      </c>
      <c r="H2657" s="84" t="s">
        <v>86</v>
      </c>
      <c r="I2657" s="83"/>
    </row>
    <row r="2658" spans="1:9" s="76" customFormat="1" ht="12" hidden="1" customHeight="1">
      <c r="A2658" s="8" t="str">
        <f>INDEX(master1!$A$10:$A$24,MATCH('KSB1 - Postings'!E2658,master1!$C$10:$C$24,0))</f>
        <v>LOGISTICS</v>
      </c>
      <c r="B2658" s="9" t="str">
        <f>VLOOKUP(E2658,master1!$C$9:$E$24,3,0)</f>
        <v>María L</v>
      </c>
      <c r="C2658" s="8" t="str">
        <f>VLOOKUP(F2658,master2!$B$1:$C$24,2,0)</f>
        <v>FREIGHT</v>
      </c>
      <c r="D2658" s="83">
        <v>3</v>
      </c>
      <c r="E2658" s="74" t="s">
        <v>68</v>
      </c>
      <c r="F2658" s="85" t="s">
        <v>132</v>
      </c>
      <c r="G2658" s="106">
        <v>7742.34</v>
      </c>
      <c r="H2658" s="84" t="s">
        <v>86</v>
      </c>
      <c r="I2658" s="83"/>
    </row>
    <row r="2659" spans="1:9" s="76" customFormat="1" ht="12" hidden="1" customHeight="1">
      <c r="A2659" s="8" t="str">
        <f>INDEX(master1!$A$10:$A$24,MATCH('KSB1 - Postings'!E2659,master1!$C$10:$C$24,0))</f>
        <v>LOGISTICS</v>
      </c>
      <c r="B2659" s="9" t="str">
        <f>VLOOKUP(E2659,master1!$C$9:$E$24,3,0)</f>
        <v>María L</v>
      </c>
      <c r="C2659" s="8" t="str">
        <f>VLOOKUP(F2659,master2!$B$1:$C$24,2,0)</f>
        <v>RENT EXPENSES</v>
      </c>
      <c r="D2659" s="83">
        <v>3</v>
      </c>
      <c r="E2659" s="74" t="s">
        <v>68</v>
      </c>
      <c r="F2659" s="85" t="s">
        <v>142</v>
      </c>
      <c r="G2659" s="106">
        <v>4574.4350000000004</v>
      </c>
      <c r="H2659" s="84" t="s">
        <v>86</v>
      </c>
      <c r="I2659" s="83"/>
    </row>
    <row r="2660" spans="1:9" s="76" customFormat="1" ht="12" hidden="1" customHeight="1">
      <c r="A2660" s="8" t="str">
        <f>INDEX(master1!$A$10:$A$24,MATCH('KSB1 - Postings'!E2660,master1!$C$10:$C$24,0))</f>
        <v>LOGISTICS</v>
      </c>
      <c r="B2660" s="9" t="str">
        <f>VLOOKUP(E2660,master1!$C$9:$E$24,3,0)</f>
        <v>María L</v>
      </c>
      <c r="C2660" s="8" t="str">
        <f>VLOOKUP(F2660,master2!$B$1:$C$24,2,0)</f>
        <v>FREIGHT</v>
      </c>
      <c r="D2660" s="83">
        <v>3</v>
      </c>
      <c r="E2660" s="74" t="s">
        <v>68</v>
      </c>
      <c r="F2660" s="85" t="s">
        <v>132</v>
      </c>
      <c r="G2660" s="106">
        <v>301.08999999999997</v>
      </c>
      <c r="H2660" s="84" t="s">
        <v>86</v>
      </c>
      <c r="I2660" s="83"/>
    </row>
    <row r="2661" spans="1:9" s="76" customFormat="1" ht="12" hidden="1" customHeight="1">
      <c r="A2661" s="8" t="str">
        <f>INDEX(master1!$A$10:$A$24,MATCH('KSB1 - Postings'!E2661,master1!$C$10:$C$24,0))</f>
        <v>LOGISTICS</v>
      </c>
      <c r="B2661" s="9" t="str">
        <f>VLOOKUP(E2661,master1!$C$9:$E$24,3,0)</f>
        <v>María L</v>
      </c>
      <c r="C2661" s="8" t="str">
        <f>VLOOKUP(F2661,master2!$B$1:$C$24,2,0)</f>
        <v>FREIGHT</v>
      </c>
      <c r="D2661" s="83">
        <v>3</v>
      </c>
      <c r="E2661" s="74" t="s">
        <v>68</v>
      </c>
      <c r="F2661" s="85" t="s">
        <v>132</v>
      </c>
      <c r="G2661" s="106">
        <v>4838.9650000000001</v>
      </c>
      <c r="H2661" s="84" t="s">
        <v>86</v>
      </c>
      <c r="I2661" s="83"/>
    </row>
    <row r="2662" spans="1:9" s="76" customFormat="1" ht="12" hidden="1" customHeight="1">
      <c r="A2662" s="8" t="str">
        <f>INDEX(master1!$A$10:$A$24,MATCH('KSB1 - Postings'!E2662,master1!$C$10:$C$24,0))</f>
        <v>LOGISTICS</v>
      </c>
      <c r="B2662" s="9" t="str">
        <f>VLOOKUP(E2662,master1!$C$9:$E$24,3,0)</f>
        <v>María L</v>
      </c>
      <c r="C2662" s="8" t="str">
        <f>VLOOKUP(F2662,master2!$B$1:$C$24,2,0)</f>
        <v>FREIGHT</v>
      </c>
      <c r="D2662" s="83">
        <v>3</v>
      </c>
      <c r="E2662" s="74" t="s">
        <v>68</v>
      </c>
      <c r="F2662" s="85" t="s">
        <v>132</v>
      </c>
      <c r="G2662" s="106">
        <v>4574.4350000000004</v>
      </c>
      <c r="H2662" s="84" t="s">
        <v>86</v>
      </c>
      <c r="I2662" s="83"/>
    </row>
    <row r="2663" spans="1:9" s="76" customFormat="1" ht="12" hidden="1" customHeight="1">
      <c r="A2663" s="8" t="str">
        <f>INDEX(master1!$A$10:$A$24,MATCH('KSB1 - Postings'!E2663,master1!$C$10:$C$24,0))</f>
        <v>LOGISTICS</v>
      </c>
      <c r="B2663" s="9" t="str">
        <f>VLOOKUP(E2663,master1!$C$9:$E$24,3,0)</f>
        <v>María L</v>
      </c>
      <c r="C2663" s="8" t="str">
        <f>VLOOKUP(F2663,master2!$B$1:$C$24,2,0)</f>
        <v>FREIGHT</v>
      </c>
      <c r="D2663" s="83">
        <v>3</v>
      </c>
      <c r="E2663" s="74" t="s">
        <v>68</v>
      </c>
      <c r="F2663" s="85" t="s">
        <v>132</v>
      </c>
      <c r="G2663" s="106">
        <v>2609.02</v>
      </c>
      <c r="H2663" s="84" t="s">
        <v>86</v>
      </c>
      <c r="I2663" s="83"/>
    </row>
    <row r="2664" spans="1:9" s="76" customFormat="1" ht="12" hidden="1" customHeight="1">
      <c r="A2664" s="8" t="str">
        <f>INDEX(master1!$A$10:$A$24,MATCH('KSB1 - Postings'!E2664,master1!$C$10:$C$24,0))</f>
        <v>LOGISTICS</v>
      </c>
      <c r="B2664" s="9" t="str">
        <f>VLOOKUP(E2664,master1!$C$9:$E$24,3,0)</f>
        <v>María L</v>
      </c>
      <c r="C2664" s="8" t="str">
        <f>VLOOKUP(F2664,master2!$B$1:$C$24,2,0)</f>
        <v>FREIGHT</v>
      </c>
      <c r="D2664" s="83">
        <v>3</v>
      </c>
      <c r="E2664" s="74" t="s">
        <v>68</v>
      </c>
      <c r="F2664" s="85" t="s">
        <v>132</v>
      </c>
      <c r="G2664" s="106">
        <v>3003</v>
      </c>
      <c r="H2664" s="84" t="s">
        <v>86</v>
      </c>
      <c r="I2664" s="83"/>
    </row>
    <row r="2665" spans="1:9" s="76" customFormat="1" ht="12" hidden="1" customHeight="1">
      <c r="A2665" s="8" t="str">
        <f>INDEX(master1!$A$10:$A$24,MATCH('KSB1 - Postings'!E2665,master1!$C$10:$C$24,0))</f>
        <v>LOGISTICS</v>
      </c>
      <c r="B2665" s="9" t="str">
        <f>VLOOKUP(E2665,master1!$C$9:$E$24,3,0)</f>
        <v>María L</v>
      </c>
      <c r="C2665" s="8" t="str">
        <f>VLOOKUP(F2665,master2!$B$1:$C$24,2,0)</f>
        <v>REP &amp; MAINTENANCE SERVICES</v>
      </c>
      <c r="D2665" s="83">
        <v>3</v>
      </c>
      <c r="E2665" s="74" t="s">
        <v>68</v>
      </c>
      <c r="F2665" s="85" t="s">
        <v>144</v>
      </c>
      <c r="G2665" s="106">
        <v>213.11500000000001</v>
      </c>
      <c r="H2665" s="84" t="s">
        <v>86</v>
      </c>
      <c r="I2665" s="83"/>
    </row>
    <row r="2666" spans="1:9" s="76" customFormat="1" ht="12" hidden="1" customHeight="1">
      <c r="A2666" s="8" t="str">
        <f>INDEX(master1!$A$10:$A$24,MATCH('KSB1 - Postings'!E2666,master1!$C$10:$C$24,0))</f>
        <v>LOGISTICS</v>
      </c>
      <c r="B2666" s="9" t="str">
        <f>VLOOKUP(E2666,master1!$C$9:$E$24,3,0)</f>
        <v>María L</v>
      </c>
      <c r="C2666" s="8" t="str">
        <f>VLOOKUP(F2666,master2!$B$1:$C$24,2,0)</f>
        <v>REP &amp; MAINTENANCE SERVICES</v>
      </c>
      <c r="D2666" s="83">
        <v>3</v>
      </c>
      <c r="E2666" s="74" t="s">
        <v>68</v>
      </c>
      <c r="F2666" s="85" t="s">
        <v>144</v>
      </c>
      <c r="G2666" s="106">
        <v>49.77</v>
      </c>
      <c r="H2666" s="84" t="s">
        <v>86</v>
      </c>
      <c r="I2666" s="83"/>
    </row>
    <row r="2667" spans="1:9" s="76" customFormat="1" ht="12" hidden="1" customHeight="1">
      <c r="A2667" s="8" t="str">
        <f>INDEX(master1!$A$10:$A$24,MATCH('KSB1 - Postings'!E2667,master1!$C$10:$C$24,0))</f>
        <v>LOGISTICS</v>
      </c>
      <c r="B2667" s="9" t="str">
        <f>VLOOKUP(E2667,master1!$C$9:$E$24,3,0)</f>
        <v>María L</v>
      </c>
      <c r="C2667" s="8" t="str">
        <f>VLOOKUP(F2667,master2!$B$1:$C$24,2,0)</f>
        <v>REP &amp; MAINTENANCE SERVICES</v>
      </c>
      <c r="D2667" s="83">
        <v>3</v>
      </c>
      <c r="E2667" s="74" t="s">
        <v>68</v>
      </c>
      <c r="F2667" s="85" t="s">
        <v>144</v>
      </c>
      <c r="G2667" s="106">
        <v>279.41000000000003</v>
      </c>
      <c r="H2667" s="84" t="s">
        <v>86</v>
      </c>
      <c r="I2667" s="83"/>
    </row>
    <row r="2668" spans="1:9" s="76" customFormat="1" ht="12" hidden="1" customHeight="1">
      <c r="A2668" s="8" t="str">
        <f>INDEX(master1!$A$10:$A$24,MATCH('KSB1 - Postings'!E2668,master1!$C$10:$C$24,0))</f>
        <v>LOGISTICS</v>
      </c>
      <c r="B2668" s="9" t="str">
        <f>VLOOKUP(E2668,master1!$C$9:$E$24,3,0)</f>
        <v>María L</v>
      </c>
      <c r="C2668" s="8" t="str">
        <f>VLOOKUP(F2668,master2!$B$1:$C$24,2,0)</f>
        <v>FREIGHT</v>
      </c>
      <c r="D2668" s="83">
        <v>3</v>
      </c>
      <c r="E2668" s="74" t="s">
        <v>68</v>
      </c>
      <c r="F2668" s="85" t="s">
        <v>132</v>
      </c>
      <c r="G2668" s="106">
        <v>289.14</v>
      </c>
      <c r="H2668" s="84" t="s">
        <v>86</v>
      </c>
      <c r="I2668" s="83"/>
    </row>
    <row r="2669" spans="1:9" s="76" customFormat="1" ht="12" hidden="1" customHeight="1">
      <c r="A2669" s="8" t="str">
        <f>INDEX(master1!$A$10:$A$24,MATCH('KSB1 - Postings'!E2669,master1!$C$10:$C$24,0))</f>
        <v>LOGISTICS</v>
      </c>
      <c r="B2669" s="9" t="str">
        <f>VLOOKUP(E2669,master1!$C$9:$E$24,3,0)</f>
        <v>María L</v>
      </c>
      <c r="C2669" s="8" t="str">
        <f>VLOOKUP(F2669,master2!$B$1:$C$24,2,0)</f>
        <v>FREIGHT</v>
      </c>
      <c r="D2669" s="83">
        <v>3</v>
      </c>
      <c r="E2669" s="74" t="s">
        <v>68</v>
      </c>
      <c r="F2669" s="85" t="s">
        <v>132</v>
      </c>
      <c r="G2669" s="106">
        <v>1416.84</v>
      </c>
      <c r="H2669" s="84" t="s">
        <v>86</v>
      </c>
      <c r="I2669" s="83"/>
    </row>
    <row r="2670" spans="1:9" s="76" customFormat="1" ht="12" hidden="1" customHeight="1">
      <c r="A2670" s="8" t="str">
        <f>INDEX(master1!$A$10:$A$24,MATCH('KSB1 - Postings'!E2670,master1!$C$10:$C$24,0))</f>
        <v>LOGISTICS</v>
      </c>
      <c r="B2670" s="9" t="str">
        <f>VLOOKUP(E2670,master1!$C$9:$E$24,3,0)</f>
        <v>María L</v>
      </c>
      <c r="C2670" s="8" t="str">
        <f>VLOOKUP(F2670,master2!$B$1:$C$24,2,0)</f>
        <v>FREIGHT</v>
      </c>
      <c r="D2670" s="83">
        <v>3</v>
      </c>
      <c r="E2670" s="74" t="s">
        <v>68</v>
      </c>
      <c r="F2670" s="85" t="s">
        <v>132</v>
      </c>
      <c r="G2670" s="106">
        <v>82.23</v>
      </c>
      <c r="H2670" s="84" t="s">
        <v>86</v>
      </c>
      <c r="I2670" s="83"/>
    </row>
    <row r="2671" spans="1:9" s="76" customFormat="1" ht="12" hidden="1" customHeight="1">
      <c r="A2671" s="8" t="str">
        <f>INDEX(master1!$A$10:$A$24,MATCH('KSB1 - Postings'!E2671,master1!$C$10:$C$24,0))</f>
        <v>LOGISTICS</v>
      </c>
      <c r="B2671" s="9" t="str">
        <f>VLOOKUP(E2671,master1!$C$9:$E$24,3,0)</f>
        <v>María L</v>
      </c>
      <c r="C2671" s="8" t="str">
        <f>VLOOKUP(F2671,master2!$B$1:$C$24,2,0)</f>
        <v>FREIGHT</v>
      </c>
      <c r="D2671" s="83">
        <v>3</v>
      </c>
      <c r="E2671" s="74" t="s">
        <v>68</v>
      </c>
      <c r="F2671" s="85" t="s">
        <v>132</v>
      </c>
      <c r="G2671" s="106">
        <v>686.55</v>
      </c>
      <c r="H2671" s="84" t="s">
        <v>86</v>
      </c>
      <c r="I2671" s="83"/>
    </row>
    <row r="2672" spans="1:9" s="76" customFormat="1" ht="12" hidden="1" customHeight="1">
      <c r="A2672" s="8" t="str">
        <f>INDEX(master1!$A$10:$A$24,MATCH('KSB1 - Postings'!E2672,master1!$C$10:$C$24,0))</f>
        <v>LOGISTICS</v>
      </c>
      <c r="B2672" s="9" t="str">
        <f>VLOOKUP(E2672,master1!$C$9:$E$24,3,0)</f>
        <v>María L</v>
      </c>
      <c r="C2672" s="8" t="str">
        <f>VLOOKUP(F2672,master2!$B$1:$C$24,2,0)</f>
        <v>FREIGHT</v>
      </c>
      <c r="D2672" s="83">
        <v>3</v>
      </c>
      <c r="E2672" s="74" t="s">
        <v>68</v>
      </c>
      <c r="F2672" s="85" t="s">
        <v>132</v>
      </c>
      <c r="G2672" s="106">
        <v>285.91000000000003</v>
      </c>
      <c r="H2672" s="84" t="s">
        <v>86</v>
      </c>
      <c r="I2672" s="83"/>
    </row>
    <row r="2673" spans="1:9" s="76" customFormat="1" ht="12" hidden="1" customHeight="1">
      <c r="A2673" s="8" t="str">
        <f>INDEX(master1!$A$10:$A$24,MATCH('KSB1 - Postings'!E2673,master1!$C$10:$C$24,0))</f>
        <v>LOGISTICS</v>
      </c>
      <c r="B2673" s="9" t="str">
        <f>VLOOKUP(E2673,master1!$C$9:$E$24,3,0)</f>
        <v>María L</v>
      </c>
      <c r="C2673" s="8" t="str">
        <f>VLOOKUP(F2673,master2!$B$1:$C$24,2,0)</f>
        <v>FREIGHT</v>
      </c>
      <c r="D2673" s="83">
        <v>3</v>
      </c>
      <c r="E2673" s="74" t="s">
        <v>68</v>
      </c>
      <c r="F2673" s="85" t="s">
        <v>132</v>
      </c>
      <c r="G2673" s="106">
        <v>275.39999999999998</v>
      </c>
      <c r="H2673" s="84" t="s">
        <v>86</v>
      </c>
      <c r="I2673" s="83"/>
    </row>
    <row r="2674" spans="1:9" s="76" customFormat="1" ht="12" hidden="1" customHeight="1">
      <c r="A2674" s="8" t="str">
        <f>INDEX(master1!$A$10:$A$24,MATCH('KSB1 - Postings'!E2674,master1!$C$10:$C$24,0))</f>
        <v>LOGISTICS</v>
      </c>
      <c r="B2674" s="9" t="str">
        <f>VLOOKUP(E2674,master1!$C$9:$E$24,3,0)</f>
        <v>María L</v>
      </c>
      <c r="C2674" s="8" t="str">
        <f>VLOOKUP(F2674,master2!$B$1:$C$24,2,0)</f>
        <v>FREIGHT</v>
      </c>
      <c r="D2674" s="83">
        <v>3</v>
      </c>
      <c r="E2674" s="74" t="s">
        <v>68</v>
      </c>
      <c r="F2674" s="85" t="s">
        <v>132</v>
      </c>
      <c r="G2674" s="106">
        <v>175.5</v>
      </c>
      <c r="H2674" s="84" t="s">
        <v>86</v>
      </c>
      <c r="I2674" s="83"/>
    </row>
    <row r="2675" spans="1:9" s="76" customFormat="1" ht="12" hidden="1" customHeight="1">
      <c r="A2675" s="8" t="str">
        <f>INDEX(master1!$A$10:$A$24,MATCH('KSB1 - Postings'!E2675,master1!$C$10:$C$24,0))</f>
        <v>LOGISTICS</v>
      </c>
      <c r="B2675" s="9" t="str">
        <f>VLOOKUP(E2675,master1!$C$9:$E$24,3,0)</f>
        <v>María L</v>
      </c>
      <c r="C2675" s="8" t="str">
        <f>VLOOKUP(F2675,master2!$B$1:$C$24,2,0)</f>
        <v>REP &amp; MAINTENANCE SERVICES</v>
      </c>
      <c r="D2675" s="83">
        <v>3</v>
      </c>
      <c r="E2675" s="74" t="s">
        <v>68</v>
      </c>
      <c r="F2675" s="85" t="s">
        <v>144</v>
      </c>
      <c r="G2675" s="106">
        <v>30.375</v>
      </c>
      <c r="H2675" s="84" t="s">
        <v>86</v>
      </c>
      <c r="I2675" s="83"/>
    </row>
    <row r="2676" spans="1:9" s="76" customFormat="1" ht="12" hidden="1" customHeight="1">
      <c r="A2676" s="8" t="str">
        <f>INDEX(master1!$A$10:$A$24,MATCH('KSB1 - Postings'!E2676,master1!$C$10:$C$24,0))</f>
        <v>LOGISTICS</v>
      </c>
      <c r="B2676" s="9" t="str">
        <f>VLOOKUP(E2676,master1!$C$9:$E$24,3,0)</f>
        <v>María L</v>
      </c>
      <c r="C2676" s="8" t="str">
        <f>VLOOKUP(F2676,master2!$B$1:$C$24,2,0)</f>
        <v>REP &amp; MAINTENANCE SERVICES</v>
      </c>
      <c r="D2676" s="83">
        <v>3</v>
      </c>
      <c r="E2676" s="74" t="s">
        <v>68</v>
      </c>
      <c r="F2676" s="85" t="s">
        <v>144</v>
      </c>
      <c r="G2676" s="106">
        <v>146.25</v>
      </c>
      <c r="H2676" s="84" t="s">
        <v>86</v>
      </c>
      <c r="I2676" s="83"/>
    </row>
    <row r="2677" spans="1:9" s="76" customFormat="1" ht="12" hidden="1" customHeight="1">
      <c r="A2677" s="8" t="str">
        <f>INDEX(master1!$A$10:$A$24,MATCH('KSB1 - Postings'!E2677,master1!$C$10:$C$24,0))</f>
        <v>LOGISTICS</v>
      </c>
      <c r="B2677" s="9" t="str">
        <f>VLOOKUP(E2677,master1!$C$9:$E$24,3,0)</f>
        <v>María L</v>
      </c>
      <c r="C2677" s="8" t="str">
        <f>VLOOKUP(F2677,master2!$B$1:$C$24,2,0)</f>
        <v>REP &amp; MAINTENANCE SERVICES</v>
      </c>
      <c r="D2677" s="83">
        <v>3</v>
      </c>
      <c r="E2677" s="74" t="s">
        <v>68</v>
      </c>
      <c r="F2677" s="85" t="s">
        <v>144</v>
      </c>
      <c r="G2677" s="106">
        <v>70.069999999999993</v>
      </c>
      <c r="H2677" s="84" t="s">
        <v>86</v>
      </c>
      <c r="I2677" s="83"/>
    </row>
    <row r="2678" spans="1:9" s="76" customFormat="1" ht="12" hidden="1" customHeight="1">
      <c r="A2678" s="8" t="str">
        <f>INDEX(master1!$A$10:$A$24,MATCH('KSB1 - Postings'!E2678,master1!$C$10:$C$24,0))</f>
        <v>LOGISTICS</v>
      </c>
      <c r="B2678" s="9" t="str">
        <f>VLOOKUP(E2678,master1!$C$9:$E$24,3,0)</f>
        <v>María L</v>
      </c>
      <c r="C2678" s="8" t="str">
        <f>VLOOKUP(F2678,master2!$B$1:$C$24,2,0)</f>
        <v>UTILITIES</v>
      </c>
      <c r="D2678" s="83">
        <v>3</v>
      </c>
      <c r="E2678" s="74" t="s">
        <v>68</v>
      </c>
      <c r="F2678" s="85" t="s">
        <v>148</v>
      </c>
      <c r="G2678" s="106">
        <v>17637.32</v>
      </c>
      <c r="H2678" s="84" t="s">
        <v>86</v>
      </c>
      <c r="I2678" s="83"/>
    </row>
    <row r="2679" spans="1:9" s="76" customFormat="1" ht="12" hidden="1" customHeight="1">
      <c r="A2679" s="8" t="str">
        <f>INDEX(master1!$A$10:$A$24,MATCH('KSB1 - Postings'!E2679,master1!$C$10:$C$24,0))</f>
        <v>LOGISTICS</v>
      </c>
      <c r="B2679" s="9" t="str">
        <f>VLOOKUP(E2679,master1!$C$9:$E$24,3,0)</f>
        <v>María L</v>
      </c>
      <c r="C2679" s="8" t="str">
        <f>VLOOKUP(F2679,master2!$B$1:$C$24,2,0)</f>
        <v>FREIGHT</v>
      </c>
      <c r="D2679" s="83">
        <v>3</v>
      </c>
      <c r="E2679" s="74" t="s">
        <v>68</v>
      </c>
      <c r="F2679" s="85" t="s">
        <v>133</v>
      </c>
      <c r="G2679" s="106">
        <v>364.70499999999998</v>
      </c>
      <c r="H2679" s="84" t="s">
        <v>86</v>
      </c>
      <c r="I2679" s="83"/>
    </row>
    <row r="2680" spans="1:9" s="76" customFormat="1" ht="12" hidden="1" customHeight="1">
      <c r="A2680" s="8" t="str">
        <f>INDEX(master1!$A$10:$A$24,MATCH('KSB1 - Postings'!E2680,master1!$C$10:$C$24,0))</f>
        <v>LOGISTICS</v>
      </c>
      <c r="B2680" s="9" t="str">
        <f>VLOOKUP(E2680,master1!$C$9:$E$24,3,0)</f>
        <v>María L</v>
      </c>
      <c r="C2680" s="8" t="str">
        <f>VLOOKUP(F2680,master2!$B$1:$C$24,2,0)</f>
        <v>FREIGHT</v>
      </c>
      <c r="D2680" s="83">
        <v>3</v>
      </c>
      <c r="E2680" s="74" t="s">
        <v>68</v>
      </c>
      <c r="F2680" s="85" t="s">
        <v>133</v>
      </c>
      <c r="G2680" s="106">
        <v>12105</v>
      </c>
      <c r="H2680" s="84" t="s">
        <v>86</v>
      </c>
      <c r="I2680" s="83"/>
    </row>
    <row r="2681" spans="1:9" s="76" customFormat="1" ht="12" hidden="1" customHeight="1">
      <c r="A2681" s="8" t="str">
        <f>INDEX(master1!$A$10:$A$24,MATCH('KSB1 - Postings'!E2681,master1!$C$10:$C$24,0))</f>
        <v>LOGISTICS</v>
      </c>
      <c r="B2681" s="9" t="str">
        <f>VLOOKUP(E2681,master1!$C$9:$E$24,3,0)</f>
        <v>María L</v>
      </c>
      <c r="C2681" s="8" t="str">
        <f>VLOOKUP(F2681,master2!$B$1:$C$24,2,0)</f>
        <v>FREIGHT</v>
      </c>
      <c r="D2681" s="83">
        <v>3</v>
      </c>
      <c r="E2681" s="74" t="s">
        <v>68</v>
      </c>
      <c r="F2681" s="85" t="s">
        <v>133</v>
      </c>
      <c r="G2681" s="106">
        <v>535</v>
      </c>
      <c r="H2681" s="84" t="s">
        <v>86</v>
      </c>
      <c r="I2681" s="83"/>
    </row>
    <row r="2682" spans="1:9" s="76" customFormat="1" ht="12" hidden="1" customHeight="1">
      <c r="A2682" s="8" t="str">
        <f>INDEX(master1!$A$10:$A$24,MATCH('KSB1 - Postings'!E2682,master1!$C$10:$C$24,0))</f>
        <v>LOGISTICS</v>
      </c>
      <c r="B2682" s="9" t="str">
        <f>VLOOKUP(E2682,master1!$C$9:$E$24,3,0)</f>
        <v>María L</v>
      </c>
      <c r="C2682" s="8" t="str">
        <f>VLOOKUP(F2682,master2!$B$1:$C$24,2,0)</f>
        <v>FREIGHT</v>
      </c>
      <c r="D2682" s="83">
        <v>3</v>
      </c>
      <c r="E2682" s="74" t="s">
        <v>68</v>
      </c>
      <c r="F2682" s="85" t="s">
        <v>133</v>
      </c>
      <c r="G2682" s="106">
        <v>7635</v>
      </c>
      <c r="H2682" s="84" t="s">
        <v>86</v>
      </c>
      <c r="I2682" s="83"/>
    </row>
    <row r="2683" spans="1:9" s="76" customFormat="1" ht="12" hidden="1" customHeight="1">
      <c r="A2683" s="8" t="str">
        <f>INDEX(master1!$A$10:$A$24,MATCH('KSB1 - Postings'!E2683,master1!$C$10:$C$24,0))</f>
        <v>LOGISTICS</v>
      </c>
      <c r="B2683" s="9" t="str">
        <f>VLOOKUP(E2683,master1!$C$9:$E$24,3,0)</f>
        <v>María L</v>
      </c>
      <c r="C2683" s="8" t="str">
        <f>VLOOKUP(F2683,master2!$B$1:$C$24,2,0)</f>
        <v>FREIGHT</v>
      </c>
      <c r="D2683" s="83">
        <v>3</v>
      </c>
      <c r="E2683" s="74" t="s">
        <v>68</v>
      </c>
      <c r="F2683" s="85" t="s">
        <v>133</v>
      </c>
      <c r="G2683" s="106">
        <v>6370</v>
      </c>
      <c r="H2683" s="84" t="s">
        <v>86</v>
      </c>
      <c r="I2683" s="83"/>
    </row>
    <row r="2684" spans="1:9" s="76" customFormat="1" ht="12" hidden="1" customHeight="1">
      <c r="A2684" s="8" t="str">
        <f>INDEX(master1!$A$10:$A$24,MATCH('KSB1 - Postings'!E2684,master1!$C$10:$C$24,0))</f>
        <v>LOGISTICS</v>
      </c>
      <c r="B2684" s="9" t="str">
        <f>VLOOKUP(E2684,master1!$C$9:$E$24,3,0)</f>
        <v>María L</v>
      </c>
      <c r="C2684" s="8" t="str">
        <f>VLOOKUP(F2684,master2!$B$1:$C$24,2,0)</f>
        <v>FREIGHT</v>
      </c>
      <c r="D2684" s="83">
        <v>3</v>
      </c>
      <c r="E2684" s="74" t="s">
        <v>68</v>
      </c>
      <c r="F2684" s="85" t="s">
        <v>133</v>
      </c>
      <c r="G2684" s="106">
        <v>17205</v>
      </c>
      <c r="H2684" s="84" t="s">
        <v>86</v>
      </c>
      <c r="I2684" s="83"/>
    </row>
    <row r="2685" spans="1:9" s="76" customFormat="1" ht="12" hidden="1" customHeight="1">
      <c r="A2685" s="8" t="str">
        <f>INDEX(master1!$A$10:$A$24,MATCH('KSB1 - Postings'!E2685,master1!$C$10:$C$24,0))</f>
        <v>LOGISTICS</v>
      </c>
      <c r="B2685" s="9" t="str">
        <f>VLOOKUP(E2685,master1!$C$9:$E$24,3,0)</f>
        <v>María L</v>
      </c>
      <c r="C2685" s="8" t="str">
        <f>VLOOKUP(F2685,master2!$B$1:$C$24,2,0)</f>
        <v>FREIGHT</v>
      </c>
      <c r="D2685" s="83">
        <v>3</v>
      </c>
      <c r="E2685" s="74" t="s">
        <v>68</v>
      </c>
      <c r="F2685" s="85" t="s">
        <v>133</v>
      </c>
      <c r="G2685" s="106">
        <v>4125</v>
      </c>
      <c r="H2685" s="84" t="s">
        <v>86</v>
      </c>
      <c r="I2685" s="83"/>
    </row>
    <row r="2686" spans="1:9" s="76" customFormat="1" ht="12" hidden="1" customHeight="1">
      <c r="A2686" s="8" t="str">
        <f>INDEX(master1!$A$10:$A$24,MATCH('KSB1 - Postings'!E2686,master1!$C$10:$C$24,0))</f>
        <v>LOGISTICS</v>
      </c>
      <c r="B2686" s="9" t="str">
        <f>VLOOKUP(E2686,master1!$C$9:$E$24,3,0)</f>
        <v>María L</v>
      </c>
      <c r="C2686" s="8" t="str">
        <f>VLOOKUP(F2686,master2!$B$1:$C$24,2,0)</f>
        <v>FREIGHT</v>
      </c>
      <c r="D2686" s="83">
        <v>3</v>
      </c>
      <c r="E2686" s="74" t="s">
        <v>68</v>
      </c>
      <c r="F2686" s="85" t="s">
        <v>133</v>
      </c>
      <c r="G2686" s="106">
        <v>22813.34</v>
      </c>
      <c r="H2686" s="84" t="s">
        <v>86</v>
      </c>
      <c r="I2686" s="83"/>
    </row>
    <row r="2687" spans="1:9" s="76" customFormat="1" ht="12" hidden="1" customHeight="1">
      <c r="A2687" s="8" t="str">
        <f>INDEX(master1!$A$10:$A$24,MATCH('KSB1 - Postings'!E2687,master1!$C$10:$C$24,0))</f>
        <v>LOGISTICS</v>
      </c>
      <c r="B2687" s="9" t="str">
        <f>VLOOKUP(E2687,master1!$C$9:$E$24,3,0)</f>
        <v>María L</v>
      </c>
      <c r="C2687" s="8" t="str">
        <f>VLOOKUP(F2687,master2!$B$1:$C$24,2,0)</f>
        <v>FREIGHT</v>
      </c>
      <c r="D2687" s="83">
        <v>3</v>
      </c>
      <c r="E2687" s="74" t="s">
        <v>68</v>
      </c>
      <c r="F2687" s="85" t="s">
        <v>133</v>
      </c>
      <c r="G2687" s="106">
        <v>350</v>
      </c>
      <c r="H2687" s="84" t="s">
        <v>86</v>
      </c>
      <c r="I2687" s="83"/>
    </row>
    <row r="2688" spans="1:9" s="76" customFormat="1" ht="12" hidden="1" customHeight="1">
      <c r="A2688" s="8" t="str">
        <f>INDEX(master1!$A$10:$A$24,MATCH('KSB1 - Postings'!E2688,master1!$C$10:$C$24,0))</f>
        <v>LOGISTICS</v>
      </c>
      <c r="B2688" s="9" t="str">
        <f>VLOOKUP(E2688,master1!$C$9:$E$24,3,0)</f>
        <v>María L</v>
      </c>
      <c r="C2688" s="8" t="str">
        <f>VLOOKUP(F2688,master2!$B$1:$C$24,2,0)</f>
        <v>FREIGHT</v>
      </c>
      <c r="D2688" s="83">
        <v>3</v>
      </c>
      <c r="E2688" s="74" t="s">
        <v>68</v>
      </c>
      <c r="F2688" s="85" t="s">
        <v>133</v>
      </c>
      <c r="G2688" s="106">
        <v>10165</v>
      </c>
      <c r="H2688" s="84" t="s">
        <v>86</v>
      </c>
      <c r="I2688" s="83"/>
    </row>
    <row r="2689" spans="1:9" s="76" customFormat="1" ht="12" hidden="1" customHeight="1">
      <c r="A2689" s="8" t="str">
        <f>INDEX(master1!$A$10:$A$24,MATCH('KSB1 - Postings'!E2689,master1!$C$10:$C$24,0))</f>
        <v>LOGISTICS</v>
      </c>
      <c r="B2689" s="9" t="str">
        <f>VLOOKUP(E2689,master1!$C$9:$E$24,3,0)</f>
        <v>María L</v>
      </c>
      <c r="C2689" s="8" t="str">
        <f>VLOOKUP(F2689,master2!$B$1:$C$24,2,0)</f>
        <v>FREIGHT</v>
      </c>
      <c r="D2689" s="83">
        <v>3</v>
      </c>
      <c r="E2689" s="74" t="s">
        <v>68</v>
      </c>
      <c r="F2689" s="85" t="s">
        <v>132</v>
      </c>
      <c r="G2689" s="106">
        <v>1047.605</v>
      </c>
      <c r="H2689" s="84" t="s">
        <v>86</v>
      </c>
      <c r="I2689" s="83"/>
    </row>
    <row r="2690" spans="1:9" s="76" customFormat="1" ht="12" hidden="1" customHeight="1">
      <c r="A2690" s="8" t="str">
        <f>INDEX(master1!$A$10:$A$24,MATCH('KSB1 - Postings'!E2690,master1!$C$10:$C$24,0))</f>
        <v>LOGISTICS</v>
      </c>
      <c r="B2690" s="9" t="str">
        <f>VLOOKUP(E2690,master1!$C$9:$E$24,3,0)</f>
        <v>María L</v>
      </c>
      <c r="C2690" s="8" t="str">
        <f>VLOOKUP(F2690,master2!$B$1:$C$24,2,0)</f>
        <v>FREIGHT</v>
      </c>
      <c r="D2690" s="83">
        <v>3</v>
      </c>
      <c r="E2690" s="74" t="s">
        <v>68</v>
      </c>
      <c r="F2690" s="85" t="s">
        <v>132</v>
      </c>
      <c r="G2690" s="106">
        <v>8560</v>
      </c>
      <c r="H2690" s="84" t="s">
        <v>86</v>
      </c>
      <c r="I2690" s="83"/>
    </row>
    <row r="2691" spans="1:9" s="76" customFormat="1" ht="12" hidden="1" customHeight="1">
      <c r="A2691" s="8" t="str">
        <f>INDEX(master1!$A$10:$A$24,MATCH('KSB1 - Postings'!E2691,master1!$C$10:$C$24,0))</f>
        <v>MAINTE</v>
      </c>
      <c r="B2691" s="9" t="str">
        <f>VLOOKUP(E2691,master1!$C$9:$E$24,3,0)</f>
        <v>Joaquin P</v>
      </c>
      <c r="C2691" s="8" t="str">
        <f>VLOOKUP(F2691,master2!$B$1:$C$24,2,0)</f>
        <v>RENT EXPENSES</v>
      </c>
      <c r="D2691" s="83">
        <v>3</v>
      </c>
      <c r="E2691" s="74" t="s">
        <v>57</v>
      </c>
      <c r="F2691" s="85" t="s">
        <v>142</v>
      </c>
      <c r="G2691" s="106">
        <v>969</v>
      </c>
      <c r="H2691" s="84" t="s">
        <v>86</v>
      </c>
      <c r="I2691" s="83"/>
    </row>
    <row r="2692" spans="1:9" s="76" customFormat="1" ht="12" hidden="1" customHeight="1">
      <c r="A2692" s="8" t="str">
        <f>INDEX(master1!$A$10:$A$24,MATCH('KSB1 - Postings'!E2692,master1!$C$10:$C$24,0))</f>
        <v>MAINTE</v>
      </c>
      <c r="B2692" s="9" t="str">
        <f>VLOOKUP(E2692,master1!$C$9:$E$24,3,0)</f>
        <v>Joaquin P</v>
      </c>
      <c r="C2692" s="8" t="str">
        <f>VLOOKUP(F2692,master2!$B$1:$C$24,2,0)</f>
        <v>RENT EXPENSES</v>
      </c>
      <c r="D2692" s="83">
        <v>3</v>
      </c>
      <c r="E2692" s="74" t="s">
        <v>57</v>
      </c>
      <c r="F2692" s="85" t="s">
        <v>142</v>
      </c>
      <c r="G2692" s="106">
        <v>2147.5</v>
      </c>
      <c r="H2692" s="84" t="s">
        <v>86</v>
      </c>
      <c r="I2692" s="83"/>
    </row>
    <row r="2693" spans="1:9" s="76" customFormat="1" ht="12" hidden="1" customHeight="1">
      <c r="A2693" s="8" t="str">
        <f>INDEX(master1!$A$10:$A$24,MATCH('KSB1 - Postings'!E2693,master1!$C$10:$C$24,0))</f>
        <v>MAINTE</v>
      </c>
      <c r="B2693" s="9" t="str">
        <f>VLOOKUP(E2693,master1!$C$9:$E$24,3,0)</f>
        <v>Joaquin P</v>
      </c>
      <c r="C2693" s="8" t="str">
        <f>VLOOKUP(F2693,master2!$B$1:$C$24,2,0)</f>
        <v>SPARE PARTS</v>
      </c>
      <c r="D2693" s="83">
        <v>3</v>
      </c>
      <c r="E2693" s="74" t="s">
        <v>57</v>
      </c>
      <c r="F2693" s="85" t="s">
        <v>137</v>
      </c>
      <c r="G2693" s="106">
        <v>110.88500000000001</v>
      </c>
      <c r="H2693" s="84" t="s">
        <v>86</v>
      </c>
      <c r="I2693" s="83"/>
    </row>
    <row r="2694" spans="1:9" s="76" customFormat="1" ht="12" hidden="1" customHeight="1">
      <c r="A2694" s="8" t="str">
        <f>INDEX(master1!$A$10:$A$24,MATCH('KSB1 - Postings'!E2694,master1!$C$10:$C$24,0))</f>
        <v>MAINTE</v>
      </c>
      <c r="B2694" s="9" t="str">
        <f>VLOOKUP(E2694,master1!$C$9:$E$24,3,0)</f>
        <v>Joaquin P</v>
      </c>
      <c r="C2694" s="8" t="str">
        <f>VLOOKUP(F2694,master2!$B$1:$C$24,2,0)</f>
        <v>CLEANING AND WASTE PROC.</v>
      </c>
      <c r="D2694" s="83">
        <v>3</v>
      </c>
      <c r="E2694" s="74" t="s">
        <v>57</v>
      </c>
      <c r="F2694" s="85" t="s">
        <v>128</v>
      </c>
      <c r="G2694" s="106">
        <v>1808.2249999999999</v>
      </c>
      <c r="H2694" s="84" t="s">
        <v>86</v>
      </c>
      <c r="I2694" s="83"/>
    </row>
    <row r="2695" spans="1:9" s="76" customFormat="1" ht="12" hidden="1" customHeight="1">
      <c r="A2695" s="8" t="str">
        <f>INDEX(master1!$A$10:$A$24,MATCH('KSB1 - Postings'!E2695,master1!$C$10:$C$24,0))</f>
        <v>MAINTE</v>
      </c>
      <c r="B2695" s="9" t="str">
        <f>VLOOKUP(E2695,master1!$C$9:$E$24,3,0)</f>
        <v>Joaquin P</v>
      </c>
      <c r="C2695" s="8" t="str">
        <f>VLOOKUP(F2695,master2!$B$1:$C$24,2,0)</f>
        <v>OTHER EXTERNAL SERVICES</v>
      </c>
      <c r="D2695" s="83">
        <v>3</v>
      </c>
      <c r="E2695" s="74" t="s">
        <v>57</v>
      </c>
      <c r="F2695" s="85" t="s">
        <v>138</v>
      </c>
      <c r="G2695" s="106">
        <v>4300</v>
      </c>
      <c r="H2695" s="84" t="s">
        <v>86</v>
      </c>
      <c r="I2695" s="83"/>
    </row>
    <row r="2696" spans="1:9" s="76" customFormat="1" ht="12" hidden="1" customHeight="1">
      <c r="A2696" s="8" t="str">
        <f>INDEX(master1!$A$10:$A$24,MATCH('KSB1 - Postings'!E2696,master1!$C$10:$C$24,0))</f>
        <v>MAINTE</v>
      </c>
      <c r="B2696" s="9" t="str">
        <f>VLOOKUP(E2696,master1!$C$9:$E$24,3,0)</f>
        <v>Joaquin P</v>
      </c>
      <c r="C2696" s="8" t="str">
        <f>VLOOKUP(F2696,master2!$B$1:$C$24,2,0)</f>
        <v>REP &amp; MAINTENANCE SERVICES</v>
      </c>
      <c r="D2696" s="83">
        <v>3</v>
      </c>
      <c r="E2696" s="74" t="s">
        <v>54</v>
      </c>
      <c r="F2696" s="85" t="s">
        <v>143</v>
      </c>
      <c r="G2696" s="106">
        <v>861</v>
      </c>
      <c r="H2696" s="84" t="s">
        <v>86</v>
      </c>
      <c r="I2696" s="83"/>
    </row>
    <row r="2697" spans="1:9" s="76" customFormat="1" ht="12" hidden="1" customHeight="1">
      <c r="A2697" s="8" t="str">
        <f>INDEX(master1!$A$10:$A$24,MATCH('KSB1 - Postings'!E2697,master1!$C$10:$C$24,0))</f>
        <v>MAINTE</v>
      </c>
      <c r="B2697" s="9" t="str">
        <f>VLOOKUP(E2697,master1!$C$9:$E$24,3,0)</f>
        <v>Joaquin P</v>
      </c>
      <c r="C2697" s="8" t="str">
        <f>VLOOKUP(F2697,master2!$B$1:$C$24,2,0)</f>
        <v>REP &amp; MAINTENANCE SERVICES</v>
      </c>
      <c r="D2697" s="83">
        <v>3</v>
      </c>
      <c r="E2697" s="74" t="s">
        <v>54</v>
      </c>
      <c r="F2697" s="85" t="s">
        <v>143</v>
      </c>
      <c r="G2697" s="106">
        <v>615</v>
      </c>
      <c r="H2697" s="84" t="s">
        <v>86</v>
      </c>
      <c r="I2697" s="83"/>
    </row>
    <row r="2698" spans="1:9" s="76" customFormat="1" ht="12" hidden="1" customHeight="1">
      <c r="A2698" s="8" t="str">
        <f>INDEX(master1!$A$10:$A$24,MATCH('KSB1 - Postings'!E2698,master1!$C$10:$C$24,0))</f>
        <v>MAINTE</v>
      </c>
      <c r="B2698" s="9" t="str">
        <f>VLOOKUP(E2698,master1!$C$9:$E$24,3,0)</f>
        <v>Joaquin P</v>
      </c>
      <c r="C2698" s="8" t="str">
        <f>VLOOKUP(F2698,master2!$B$1:$C$24,2,0)</f>
        <v>SPARE PARTS</v>
      </c>
      <c r="D2698" s="83">
        <v>3</v>
      </c>
      <c r="E2698" s="74" t="s">
        <v>54</v>
      </c>
      <c r="F2698" s="85" t="s">
        <v>136</v>
      </c>
      <c r="G2698" s="106">
        <v>49.274999999999999</v>
      </c>
      <c r="H2698" s="84" t="s">
        <v>86</v>
      </c>
      <c r="I2698" s="83"/>
    </row>
    <row r="2699" spans="1:9" s="76" customFormat="1" ht="12" hidden="1" customHeight="1">
      <c r="A2699" s="8" t="str">
        <f>INDEX(master1!$A$10:$A$24,MATCH('KSB1 - Postings'!E2699,master1!$C$10:$C$24,0))</f>
        <v>MAINTE</v>
      </c>
      <c r="B2699" s="9" t="str">
        <f>VLOOKUP(E2699,master1!$C$9:$E$24,3,0)</f>
        <v>Joaquin P</v>
      </c>
      <c r="C2699" s="8" t="str">
        <f>VLOOKUP(F2699,master2!$B$1:$C$24,2,0)</f>
        <v>SPARE PARTS</v>
      </c>
      <c r="D2699" s="83">
        <v>3</v>
      </c>
      <c r="E2699" s="74" t="s">
        <v>54</v>
      </c>
      <c r="F2699" s="85" t="s">
        <v>136</v>
      </c>
      <c r="G2699" s="106">
        <v>67.28</v>
      </c>
      <c r="H2699" s="84" t="s">
        <v>86</v>
      </c>
      <c r="I2699" s="83"/>
    </row>
    <row r="2700" spans="1:9" s="76" customFormat="1" ht="12" hidden="1" customHeight="1">
      <c r="A2700" s="8" t="str">
        <f>INDEX(master1!$A$10:$A$24,MATCH('KSB1 - Postings'!E2700,master1!$C$10:$C$24,0))</f>
        <v>MAINTE</v>
      </c>
      <c r="B2700" s="9" t="str">
        <f>VLOOKUP(E2700,master1!$C$9:$E$24,3,0)</f>
        <v>Joaquin P</v>
      </c>
      <c r="C2700" s="8" t="str">
        <f>VLOOKUP(F2700,master2!$B$1:$C$24,2,0)</f>
        <v>SPARE PARTS</v>
      </c>
      <c r="D2700" s="83">
        <v>3</v>
      </c>
      <c r="E2700" s="74" t="s">
        <v>54</v>
      </c>
      <c r="F2700" s="85" t="s">
        <v>136</v>
      </c>
      <c r="G2700" s="106">
        <v>116.73</v>
      </c>
      <c r="H2700" s="84" t="s">
        <v>86</v>
      </c>
      <c r="I2700" s="83"/>
    </row>
    <row r="2701" spans="1:9" s="76" customFormat="1" ht="12" hidden="1" customHeight="1">
      <c r="A2701" s="8" t="str">
        <f>INDEX(master1!$A$10:$A$24,MATCH('KSB1 - Postings'!E2701,master1!$C$10:$C$24,0))</f>
        <v>MAINTE</v>
      </c>
      <c r="B2701" s="9" t="str">
        <f>VLOOKUP(E2701,master1!$C$9:$E$24,3,0)</f>
        <v>Joaquin P</v>
      </c>
      <c r="C2701" s="8" t="str">
        <f>VLOOKUP(F2701,master2!$B$1:$C$24,2,0)</f>
        <v>SPARE PARTS</v>
      </c>
      <c r="D2701" s="83">
        <v>3</v>
      </c>
      <c r="E2701" s="74" t="s">
        <v>56</v>
      </c>
      <c r="F2701" s="85" t="s">
        <v>137</v>
      </c>
      <c r="G2701" s="106">
        <v>172.5</v>
      </c>
      <c r="H2701" s="84" t="s">
        <v>86</v>
      </c>
      <c r="I2701" s="83"/>
    </row>
    <row r="2702" spans="1:9" s="76" customFormat="1" ht="12" hidden="1" customHeight="1">
      <c r="A2702" s="8" t="str">
        <f>INDEX(master1!$A$10:$A$24,MATCH('KSB1 - Postings'!E2702,master1!$C$10:$C$24,0))</f>
        <v>MAINTE</v>
      </c>
      <c r="B2702" s="9" t="str">
        <f>VLOOKUP(E2702,master1!$C$9:$E$24,3,0)</f>
        <v>Joaquin P</v>
      </c>
      <c r="C2702" s="8" t="str">
        <f>VLOOKUP(F2702,master2!$B$1:$C$24,2,0)</f>
        <v>SPARE PARTS</v>
      </c>
      <c r="D2702" s="83">
        <v>3</v>
      </c>
      <c r="E2702" s="74" t="s">
        <v>56</v>
      </c>
      <c r="F2702" s="85" t="s">
        <v>136</v>
      </c>
      <c r="G2702" s="106">
        <v>2712.57</v>
      </c>
      <c r="H2702" s="84" t="s">
        <v>86</v>
      </c>
      <c r="I2702" s="83"/>
    </row>
    <row r="2703" spans="1:9" s="76" customFormat="1" ht="12" hidden="1" customHeight="1">
      <c r="A2703" s="8" t="str">
        <f>INDEX(master1!$A$10:$A$24,MATCH('KSB1 - Postings'!E2703,master1!$C$10:$C$24,0))</f>
        <v>MAINTE</v>
      </c>
      <c r="B2703" s="9" t="str">
        <f>VLOOKUP(E2703,master1!$C$9:$E$24,3,0)</f>
        <v>Joaquin P</v>
      </c>
      <c r="C2703" s="8" t="str">
        <f>VLOOKUP(F2703,master2!$B$1:$C$24,2,0)</f>
        <v>SPARE PARTS</v>
      </c>
      <c r="D2703" s="83">
        <v>3</v>
      </c>
      <c r="E2703" s="74" t="s">
        <v>56</v>
      </c>
      <c r="F2703" s="85" t="s">
        <v>136</v>
      </c>
      <c r="G2703" s="106">
        <v>3628.145</v>
      </c>
      <c r="H2703" s="84" t="s">
        <v>86</v>
      </c>
      <c r="I2703" s="83"/>
    </row>
    <row r="2704" spans="1:9" s="76" customFormat="1" ht="12" hidden="1" customHeight="1">
      <c r="A2704" s="8" t="str">
        <f>INDEX(master1!$A$10:$A$24,MATCH('KSB1 - Postings'!E2704,master1!$C$10:$C$24,0))</f>
        <v>MAINTE</v>
      </c>
      <c r="B2704" s="9" t="str">
        <f>VLOOKUP(E2704,master1!$C$9:$E$24,3,0)</f>
        <v>Joaquin P</v>
      </c>
      <c r="C2704" s="8" t="str">
        <f>VLOOKUP(F2704,master2!$B$1:$C$24,2,0)</f>
        <v>SPARE PARTS</v>
      </c>
      <c r="D2704" s="83">
        <v>3</v>
      </c>
      <c r="E2704" s="74" t="s">
        <v>56</v>
      </c>
      <c r="F2704" s="85" t="s">
        <v>136</v>
      </c>
      <c r="G2704" s="106">
        <v>2973.7049999999999</v>
      </c>
      <c r="H2704" s="84" t="s">
        <v>86</v>
      </c>
      <c r="I2704" s="83"/>
    </row>
    <row r="2705" spans="1:9" s="76" customFormat="1" ht="12" hidden="1" customHeight="1">
      <c r="A2705" s="8" t="str">
        <f>INDEX(master1!$A$10:$A$24,MATCH('KSB1 - Postings'!E2705,master1!$C$10:$C$24,0))</f>
        <v>MAINTE</v>
      </c>
      <c r="B2705" s="9" t="str">
        <f>VLOOKUP(E2705,master1!$C$9:$E$24,3,0)</f>
        <v>Joaquin P</v>
      </c>
      <c r="C2705" s="8" t="str">
        <f>VLOOKUP(F2705,master2!$B$1:$C$24,2,0)</f>
        <v>SPARE PARTS</v>
      </c>
      <c r="D2705" s="83">
        <v>3</v>
      </c>
      <c r="E2705" s="74" t="s">
        <v>56</v>
      </c>
      <c r="F2705" s="85" t="s">
        <v>136</v>
      </c>
      <c r="G2705" s="106">
        <v>1075.325</v>
      </c>
      <c r="H2705" s="84" t="s">
        <v>86</v>
      </c>
      <c r="I2705" s="83"/>
    </row>
    <row r="2706" spans="1:9" s="76" customFormat="1" ht="12" hidden="1" customHeight="1">
      <c r="A2706" s="8" t="str">
        <f>INDEX(master1!$A$10:$A$24,MATCH('KSB1 - Postings'!E2706,master1!$C$10:$C$24,0))</f>
        <v>MAINTE</v>
      </c>
      <c r="B2706" s="9" t="str">
        <f>VLOOKUP(E2706,master1!$C$9:$E$24,3,0)</f>
        <v>Joaquin P</v>
      </c>
      <c r="C2706" s="8" t="str">
        <f>VLOOKUP(F2706,master2!$B$1:$C$24,2,0)</f>
        <v>SPARE PARTS</v>
      </c>
      <c r="D2706" s="83">
        <v>3</v>
      </c>
      <c r="E2706" s="74" t="s">
        <v>56</v>
      </c>
      <c r="F2706" s="85" t="s">
        <v>136</v>
      </c>
      <c r="G2706" s="106">
        <v>2349.0450000000001</v>
      </c>
      <c r="H2706" s="84" t="s">
        <v>86</v>
      </c>
      <c r="I2706" s="83"/>
    </row>
    <row r="2707" spans="1:9" s="76" customFormat="1" ht="12" hidden="1" customHeight="1">
      <c r="A2707" s="8" t="str">
        <f>INDEX(master1!$A$10:$A$24,MATCH('KSB1 - Postings'!E2707,master1!$C$10:$C$24,0))</f>
        <v>PRODUCTION</v>
      </c>
      <c r="B2707" s="9" t="str">
        <f>VLOOKUP(E2707,master1!$C$9:$E$24,3,0)</f>
        <v>Morgan F</v>
      </c>
      <c r="C2707" s="8" t="str">
        <f>VLOOKUP(F2707,master2!$B$1:$C$24,2,0)</f>
        <v>SPARE PARTS</v>
      </c>
      <c r="D2707" s="83">
        <v>3</v>
      </c>
      <c r="E2707" s="74" t="s">
        <v>51</v>
      </c>
      <c r="F2707" s="85" t="s">
        <v>137</v>
      </c>
      <c r="G2707" s="106">
        <v>495</v>
      </c>
      <c r="H2707" s="84" t="s">
        <v>86</v>
      </c>
      <c r="I2707" s="83"/>
    </row>
    <row r="2708" spans="1:9" s="76" customFormat="1" ht="12" hidden="1" customHeight="1">
      <c r="A2708" s="8" t="str">
        <f>INDEX(master1!$A$10:$A$24,MATCH('KSB1 - Postings'!E2708,master1!$C$10:$C$24,0))</f>
        <v>PRODUCTION</v>
      </c>
      <c r="B2708" s="9" t="str">
        <f>VLOOKUP(E2708,master1!$C$9:$E$24,3,0)</f>
        <v>Morgan F</v>
      </c>
      <c r="C2708" s="8" t="str">
        <f>VLOOKUP(F2708,master2!$B$1:$C$24,2,0)</f>
        <v>SPARE PARTS</v>
      </c>
      <c r="D2708" s="83">
        <v>3</v>
      </c>
      <c r="E2708" s="74" t="s">
        <v>51</v>
      </c>
      <c r="F2708" s="85" t="s">
        <v>137</v>
      </c>
      <c r="G2708" s="106">
        <v>280</v>
      </c>
      <c r="H2708" s="84" t="s">
        <v>86</v>
      </c>
      <c r="I2708" s="83"/>
    </row>
    <row r="2709" spans="1:9" s="76" customFormat="1" ht="12" hidden="1" customHeight="1">
      <c r="A2709" s="8" t="str">
        <f>INDEX(master1!$A$10:$A$24,MATCH('KSB1 - Postings'!E2709,master1!$C$10:$C$24,0))</f>
        <v>PRODUCTION</v>
      </c>
      <c r="B2709" s="9" t="str">
        <f>VLOOKUP(E2709,master1!$C$9:$E$24,3,0)</f>
        <v>Morgan F</v>
      </c>
      <c r="C2709" s="8" t="str">
        <f>VLOOKUP(F2709,master2!$B$1:$C$24,2,0)</f>
        <v>SPARE PARTS</v>
      </c>
      <c r="D2709" s="83">
        <v>3</v>
      </c>
      <c r="E2709" s="74" t="s">
        <v>51</v>
      </c>
      <c r="F2709" s="85" t="s">
        <v>137</v>
      </c>
      <c r="G2709" s="106">
        <v>1050</v>
      </c>
      <c r="H2709" s="84" t="s">
        <v>86</v>
      </c>
      <c r="I2709" s="83"/>
    </row>
    <row r="2710" spans="1:9" s="76" customFormat="1" ht="12" hidden="1" customHeight="1">
      <c r="A2710" s="8" t="str">
        <f>INDEX(master1!$A$10:$A$24,MATCH('KSB1 - Postings'!E2710,master1!$C$10:$C$24,0))</f>
        <v>PRODUCTION</v>
      </c>
      <c r="B2710" s="9" t="str">
        <f>VLOOKUP(E2710,master1!$C$9:$E$24,3,0)</f>
        <v>Morgan F</v>
      </c>
      <c r="C2710" s="8" t="str">
        <f>VLOOKUP(F2710,master2!$B$1:$C$24,2,0)</f>
        <v>SPARE PARTS</v>
      </c>
      <c r="D2710" s="83">
        <v>3</v>
      </c>
      <c r="E2710" s="74" t="s">
        <v>51</v>
      </c>
      <c r="F2710" s="85" t="s">
        <v>137</v>
      </c>
      <c r="G2710" s="106">
        <v>1050</v>
      </c>
      <c r="H2710" s="84" t="s">
        <v>86</v>
      </c>
      <c r="I2710" s="83"/>
    </row>
    <row r="2711" spans="1:9" s="76" customFormat="1" ht="12" hidden="1" customHeight="1">
      <c r="A2711" s="8" t="str">
        <f>INDEX(master1!$A$10:$A$24,MATCH('KSB1 - Postings'!E2711,master1!$C$10:$C$24,0))</f>
        <v>PRODUCTION</v>
      </c>
      <c r="B2711" s="9" t="str">
        <f>VLOOKUP(E2711,master1!$C$9:$E$24,3,0)</f>
        <v>Morgan F</v>
      </c>
      <c r="C2711" s="8" t="str">
        <f>VLOOKUP(F2711,master2!$B$1:$C$24,2,0)</f>
        <v>SPARE PARTS</v>
      </c>
      <c r="D2711" s="83">
        <v>3</v>
      </c>
      <c r="E2711" s="74" t="s">
        <v>51</v>
      </c>
      <c r="F2711" s="85" t="s">
        <v>137</v>
      </c>
      <c r="G2711" s="106">
        <v>425</v>
      </c>
      <c r="H2711" s="84" t="s">
        <v>86</v>
      </c>
      <c r="I2711" s="83"/>
    </row>
    <row r="2712" spans="1:9" s="76" customFormat="1" ht="12" hidden="1" customHeight="1">
      <c r="A2712" s="8" t="str">
        <f>INDEX(master1!$A$10:$A$24,MATCH('KSB1 - Postings'!E2712,master1!$C$10:$C$24,0))</f>
        <v>PRODUCTION</v>
      </c>
      <c r="B2712" s="9" t="str">
        <f>VLOOKUP(E2712,master1!$C$9:$E$24,3,0)</f>
        <v>Morgan F</v>
      </c>
      <c r="C2712" s="8" t="str">
        <f>VLOOKUP(F2712,master2!$B$1:$C$24,2,0)</f>
        <v>STATIONERY</v>
      </c>
      <c r="D2712" s="83">
        <v>3</v>
      </c>
      <c r="E2712" s="74" t="s">
        <v>51</v>
      </c>
      <c r="F2712" s="85" t="s">
        <v>146</v>
      </c>
      <c r="G2712" s="106">
        <v>131</v>
      </c>
      <c r="H2712" s="84" t="s">
        <v>86</v>
      </c>
      <c r="I2712" s="83"/>
    </row>
    <row r="2713" spans="1:9" s="76" customFormat="1" ht="12" hidden="1" customHeight="1">
      <c r="A2713" s="8" t="str">
        <f>INDEX(master1!$A$10:$A$24,MATCH('KSB1 - Postings'!E2713,master1!$C$10:$C$24,0))</f>
        <v>HR</v>
      </c>
      <c r="B2713" s="9" t="str">
        <f>VLOOKUP(E2713,master1!$C$9:$E$24,3,0)</f>
        <v>Paula E</v>
      </c>
      <c r="C2713" s="8" t="str">
        <f>VLOOKUP(F2713,master2!$B$1:$C$24,2,0)</f>
        <v>OTHER SOCIAL EXPENSES</v>
      </c>
      <c r="D2713" s="83">
        <v>3</v>
      </c>
      <c r="E2713" s="74" t="s">
        <v>75</v>
      </c>
      <c r="F2713" s="85" t="s">
        <v>139</v>
      </c>
      <c r="G2713" s="106">
        <v>86.2</v>
      </c>
      <c r="H2713" s="84" t="s">
        <v>86</v>
      </c>
      <c r="I2713" s="83"/>
    </row>
    <row r="2714" spans="1:9" s="76" customFormat="1" ht="12" hidden="1" customHeight="1">
      <c r="A2714" s="8" t="str">
        <f>INDEX(master1!$A$10:$A$24,MATCH('KSB1 - Postings'!E2714,master1!$C$10:$C$24,0))</f>
        <v>HR</v>
      </c>
      <c r="B2714" s="9" t="str">
        <f>VLOOKUP(E2714,master1!$C$9:$E$24,3,0)</f>
        <v>Paula E</v>
      </c>
      <c r="C2714" s="8" t="str">
        <f>VLOOKUP(F2714,master2!$B$1:$C$24,2,0)</f>
        <v>OTHER SOCIAL EXPENSES</v>
      </c>
      <c r="D2714" s="83">
        <v>3</v>
      </c>
      <c r="E2714" s="74" t="s">
        <v>75</v>
      </c>
      <c r="F2714" s="85" t="s">
        <v>139</v>
      </c>
      <c r="G2714" s="106">
        <v>451.15</v>
      </c>
      <c r="H2714" s="84" t="s">
        <v>86</v>
      </c>
      <c r="I2714" s="83"/>
    </row>
    <row r="2715" spans="1:9" s="76" customFormat="1" ht="12" hidden="1" customHeight="1">
      <c r="A2715" s="8" t="str">
        <f>INDEX(master1!$A$10:$A$24,MATCH('KSB1 - Postings'!E2715,master1!$C$10:$C$24,0))</f>
        <v>HR</v>
      </c>
      <c r="B2715" s="9" t="str">
        <f>VLOOKUP(E2715,master1!$C$9:$E$24,3,0)</f>
        <v>Paula E</v>
      </c>
      <c r="C2715" s="8" t="str">
        <f>VLOOKUP(F2715,master2!$B$1:$C$24,2,0)</f>
        <v>RECRUITMENT EXPENSES</v>
      </c>
      <c r="D2715" s="83">
        <v>3</v>
      </c>
      <c r="E2715" s="74" t="s">
        <v>74</v>
      </c>
      <c r="F2715" s="85" t="s">
        <v>141</v>
      </c>
      <c r="G2715" s="106">
        <v>447.12</v>
      </c>
      <c r="H2715" s="84" t="s">
        <v>86</v>
      </c>
      <c r="I2715" s="83"/>
    </row>
    <row r="2716" spans="1:9" s="76" customFormat="1" ht="12" hidden="1" customHeight="1">
      <c r="A2716" s="8" t="str">
        <f>INDEX(master1!$A$10:$A$24,MATCH('KSB1 - Postings'!E2716,master1!$C$10:$C$24,0))</f>
        <v>MAINTE</v>
      </c>
      <c r="B2716" s="9" t="str">
        <f>VLOOKUP(E2716,master1!$C$9:$E$24,3,0)</f>
        <v>Joaquin P</v>
      </c>
      <c r="C2716" s="8" t="str">
        <f>VLOOKUP(F2716,master2!$B$1:$C$24,2,0)</f>
        <v>UTILITIES</v>
      </c>
      <c r="D2716" s="83">
        <v>3</v>
      </c>
      <c r="E2716" s="74" t="s">
        <v>50</v>
      </c>
      <c r="F2716" s="85" t="s">
        <v>148</v>
      </c>
      <c r="G2716" s="106">
        <v>7259.4449999999997</v>
      </c>
      <c r="H2716" s="84" t="s">
        <v>86</v>
      </c>
      <c r="I2716" s="83"/>
    </row>
    <row r="2717" spans="1:9" s="76" customFormat="1" ht="12" hidden="1" customHeight="1">
      <c r="A2717" s="8" t="str">
        <f>INDEX(master1!$A$10:$A$24,MATCH('KSB1 - Postings'!E2717,master1!$C$10:$C$24,0))</f>
        <v>MAINTE</v>
      </c>
      <c r="B2717" s="9" t="str">
        <f>VLOOKUP(E2717,master1!$C$9:$E$24,3,0)</f>
        <v>Joaquin P</v>
      </c>
      <c r="C2717" s="8" t="str">
        <f>VLOOKUP(F2717,master2!$B$1:$C$24,2,0)</f>
        <v>UTILITIES</v>
      </c>
      <c r="D2717" s="83">
        <v>3</v>
      </c>
      <c r="E2717" s="74" t="s">
        <v>50</v>
      </c>
      <c r="F2717" s="85" t="s">
        <v>148</v>
      </c>
      <c r="G2717" s="106">
        <v>397.57</v>
      </c>
      <c r="H2717" s="84" t="s">
        <v>86</v>
      </c>
      <c r="I2717" s="83"/>
    </row>
    <row r="2718" spans="1:9" s="76" customFormat="1" ht="12" hidden="1" customHeight="1">
      <c r="A2718" s="8" t="str">
        <f>INDEX(master1!$A$10:$A$24,MATCH('KSB1 - Postings'!E2718,master1!$C$10:$C$24,0))</f>
        <v>MAINTE</v>
      </c>
      <c r="B2718" s="9" t="str">
        <f>VLOOKUP(E2718,master1!$C$9:$E$24,3,0)</f>
        <v>Joaquin P</v>
      </c>
      <c r="C2718" s="8" t="str">
        <f>VLOOKUP(F2718,master2!$B$1:$C$24,2,0)</f>
        <v>UTILITIES</v>
      </c>
      <c r="D2718" s="83">
        <v>3</v>
      </c>
      <c r="E2718" s="74" t="s">
        <v>50</v>
      </c>
      <c r="F2718" s="85" t="s">
        <v>148</v>
      </c>
      <c r="G2718" s="106">
        <v>8098.39</v>
      </c>
      <c r="H2718" s="84" t="s">
        <v>86</v>
      </c>
      <c r="I2718" s="83"/>
    </row>
    <row r="2719" spans="1:9" s="76" customFormat="1" ht="12" hidden="1" customHeight="1">
      <c r="A2719" s="8" t="str">
        <f>INDEX(master1!$A$10:$A$24,MATCH('KSB1 - Postings'!E2719,master1!$C$10:$C$24,0))</f>
        <v>MAINTE</v>
      </c>
      <c r="B2719" s="9" t="str">
        <f>VLOOKUP(E2719,master1!$C$9:$E$24,3,0)</f>
        <v>Joaquin P</v>
      </c>
      <c r="C2719" s="8" t="str">
        <f>VLOOKUP(F2719,master2!$B$1:$C$24,2,0)</f>
        <v>UTILITIES</v>
      </c>
      <c r="D2719" s="83">
        <v>3</v>
      </c>
      <c r="E2719" s="74" t="s">
        <v>50</v>
      </c>
      <c r="F2719" s="85" t="s">
        <v>149</v>
      </c>
      <c r="G2719" s="106">
        <v>37277.675000000003</v>
      </c>
      <c r="H2719" s="84" t="s">
        <v>86</v>
      </c>
      <c r="I2719" s="83"/>
    </row>
    <row r="2720" spans="1:9" s="76" customFormat="1" ht="12" hidden="1" customHeight="1">
      <c r="A2720" s="8" t="str">
        <f>INDEX(master1!$A$10:$A$24,MATCH('KSB1 - Postings'!E2720,master1!$C$10:$C$24,0))</f>
        <v>MAINTE</v>
      </c>
      <c r="B2720" s="9" t="str">
        <f>VLOOKUP(E2720,master1!$C$9:$E$24,3,0)</f>
        <v>Joaquin P</v>
      </c>
      <c r="C2720" s="8" t="str">
        <f>VLOOKUP(F2720,master2!$B$1:$C$24,2,0)</f>
        <v>UTILITIES</v>
      </c>
      <c r="D2720" s="83">
        <v>3</v>
      </c>
      <c r="E2720" s="74" t="s">
        <v>50</v>
      </c>
      <c r="F2720" s="85" t="s">
        <v>149</v>
      </c>
      <c r="G2720" s="106">
        <v>11500</v>
      </c>
      <c r="H2720" s="84" t="s">
        <v>86</v>
      </c>
      <c r="I2720" s="83"/>
    </row>
    <row r="2721" spans="1:9" s="76" customFormat="1" ht="12" hidden="1" customHeight="1">
      <c r="A2721" s="8" t="str">
        <f>INDEX(master1!$A$10:$A$24,MATCH('KSB1 - Postings'!E2721,master1!$C$10:$C$24,0))</f>
        <v>MAINTE</v>
      </c>
      <c r="B2721" s="9" t="str">
        <f>VLOOKUP(E2721,master1!$C$9:$E$24,3,0)</f>
        <v>Joaquin P</v>
      </c>
      <c r="C2721" s="8" t="str">
        <f>VLOOKUP(F2721,master2!$B$1:$C$24,2,0)</f>
        <v>UTILITIES</v>
      </c>
      <c r="D2721" s="83">
        <v>3</v>
      </c>
      <c r="E2721" s="74" t="s">
        <v>50</v>
      </c>
      <c r="F2721" s="85" t="s">
        <v>149</v>
      </c>
      <c r="G2721" s="106">
        <v>8996.75</v>
      </c>
      <c r="H2721" s="84" t="s">
        <v>86</v>
      </c>
      <c r="I2721" s="83"/>
    </row>
    <row r="2722" spans="1:9" s="76" customFormat="1" ht="12" hidden="1" customHeight="1">
      <c r="A2722" s="8" t="str">
        <f>INDEX(master1!$A$10:$A$24,MATCH('KSB1 - Postings'!E2722,master1!$C$10:$C$24,0))</f>
        <v>HR</v>
      </c>
      <c r="B2722" s="9" t="str">
        <f>VLOOKUP(E2722,master1!$C$9:$E$24,3,0)</f>
        <v>Paula E</v>
      </c>
      <c r="C2722" s="8" t="str">
        <f>VLOOKUP(F2722,master2!$B$1:$C$24,2,0)</f>
        <v>RECRUITMENT EXPENSES</v>
      </c>
      <c r="D2722" s="83">
        <v>3</v>
      </c>
      <c r="E2722" s="74" t="s">
        <v>74</v>
      </c>
      <c r="F2722" s="85" t="s">
        <v>141</v>
      </c>
      <c r="G2722" s="106">
        <v>133.685</v>
      </c>
      <c r="H2722" s="84" t="s">
        <v>86</v>
      </c>
      <c r="I2722" s="83"/>
    </row>
    <row r="2723" spans="1:9" s="76" customFormat="1" ht="12" hidden="1" customHeight="1">
      <c r="A2723" s="8" t="str">
        <f>INDEX(master1!$A$10:$A$24,MATCH('KSB1 - Postings'!E2723,master1!$C$10:$C$24,0))</f>
        <v>HR</v>
      </c>
      <c r="B2723" s="9" t="str">
        <f>VLOOKUP(E2723,master1!$C$9:$E$24,3,0)</f>
        <v>Paula E</v>
      </c>
      <c r="C2723" s="8" t="str">
        <f>VLOOKUP(F2723,master2!$B$1:$C$24,2,0)</f>
        <v>RECRUITMENT EXPENSES</v>
      </c>
      <c r="D2723" s="83">
        <v>3</v>
      </c>
      <c r="E2723" s="74" t="s">
        <v>74</v>
      </c>
      <c r="F2723" s="85" t="s">
        <v>141</v>
      </c>
      <c r="G2723" s="106">
        <v>300</v>
      </c>
      <c r="H2723" s="84" t="s">
        <v>86</v>
      </c>
      <c r="I2723" s="83"/>
    </row>
    <row r="2724" spans="1:9" s="76" customFormat="1" ht="12" hidden="1" customHeight="1">
      <c r="A2724" s="8" t="str">
        <f>INDEX(master1!$A$10:$A$24,MATCH('KSB1 - Postings'!E2724,master1!$C$10:$C$24,0))</f>
        <v>HR</v>
      </c>
      <c r="B2724" s="9" t="str">
        <f>VLOOKUP(E2724,master1!$C$9:$E$24,3,0)</f>
        <v>Paula E</v>
      </c>
      <c r="C2724" s="8" t="str">
        <f>VLOOKUP(F2724,master2!$B$1:$C$24,2,0)</f>
        <v>PROTECTION EQUIPMENT</v>
      </c>
      <c r="D2724" s="83">
        <v>3</v>
      </c>
      <c r="E2724" s="74" t="s">
        <v>74</v>
      </c>
      <c r="F2724" s="85" t="s">
        <v>135</v>
      </c>
      <c r="G2724" s="106">
        <v>73.375</v>
      </c>
      <c r="H2724" s="84" t="s">
        <v>86</v>
      </c>
      <c r="I2724" s="83"/>
    </row>
    <row r="2725" spans="1:9" s="76" customFormat="1" ht="12" hidden="1" customHeight="1">
      <c r="A2725" s="8" t="str">
        <f>INDEX(master1!$A$10:$A$24,MATCH('KSB1 - Postings'!E2725,master1!$C$10:$C$24,0))</f>
        <v>HR</v>
      </c>
      <c r="B2725" s="9" t="str">
        <f>VLOOKUP(E2725,master1!$C$9:$E$24,3,0)</f>
        <v>Paula E</v>
      </c>
      <c r="C2725" s="8" t="str">
        <f>VLOOKUP(F2725,master2!$B$1:$C$24,2,0)</f>
        <v>PROTECTION EQUIPMENT</v>
      </c>
      <c r="D2725" s="83">
        <v>3</v>
      </c>
      <c r="E2725" s="74" t="s">
        <v>74</v>
      </c>
      <c r="F2725" s="85" t="s">
        <v>135</v>
      </c>
      <c r="G2725" s="106">
        <v>16.5</v>
      </c>
      <c r="H2725" s="84" t="s">
        <v>86</v>
      </c>
      <c r="I2725" s="83"/>
    </row>
    <row r="2726" spans="1:9" s="76" customFormat="1" ht="12" hidden="1" customHeight="1">
      <c r="A2726" s="8" t="str">
        <f>INDEX(master1!$A$10:$A$24,MATCH('KSB1 - Postings'!E2726,master1!$C$10:$C$24,0))</f>
        <v>HR</v>
      </c>
      <c r="B2726" s="9" t="str">
        <f>VLOOKUP(E2726,master1!$C$9:$E$24,3,0)</f>
        <v>Paula E</v>
      </c>
      <c r="C2726" s="8" t="str">
        <f>VLOOKUP(F2726,master2!$B$1:$C$24,2,0)</f>
        <v>PROTECTION EQUIPMENT</v>
      </c>
      <c r="D2726" s="83">
        <v>3</v>
      </c>
      <c r="E2726" s="74" t="s">
        <v>74</v>
      </c>
      <c r="F2726" s="85" t="s">
        <v>135</v>
      </c>
      <c r="G2726" s="106">
        <v>116</v>
      </c>
      <c r="H2726" s="84" t="s">
        <v>86</v>
      </c>
      <c r="I2726" s="83"/>
    </row>
    <row r="2727" spans="1:9" s="76" customFormat="1" ht="12" hidden="1" customHeight="1">
      <c r="A2727" s="8" t="str">
        <f>INDEX(master1!$A$10:$A$24,MATCH('KSB1 - Postings'!E2727,master1!$C$10:$C$24,0))</f>
        <v>HR</v>
      </c>
      <c r="B2727" s="9" t="str">
        <f>VLOOKUP(E2727,master1!$C$9:$E$24,3,0)</f>
        <v>Paula E</v>
      </c>
      <c r="C2727" s="8" t="str">
        <f>VLOOKUP(F2727,master2!$B$1:$C$24,2,0)</f>
        <v>PROTECTION EQUIPMENT</v>
      </c>
      <c r="D2727" s="83">
        <v>3</v>
      </c>
      <c r="E2727" s="74" t="s">
        <v>74</v>
      </c>
      <c r="F2727" s="85" t="s">
        <v>135</v>
      </c>
      <c r="G2727" s="106">
        <v>73.375</v>
      </c>
      <c r="H2727" s="84" t="s">
        <v>86</v>
      </c>
      <c r="I2727" s="83"/>
    </row>
    <row r="2728" spans="1:9" s="76" customFormat="1" ht="12" hidden="1" customHeight="1">
      <c r="A2728" s="8" t="str">
        <f>INDEX(master1!$A$10:$A$24,MATCH('KSB1 - Postings'!E2728,master1!$C$10:$C$24,0))</f>
        <v>HR</v>
      </c>
      <c r="B2728" s="9" t="str">
        <f>VLOOKUP(E2728,master1!$C$9:$E$24,3,0)</f>
        <v>Paula E</v>
      </c>
      <c r="C2728" s="8" t="str">
        <f>VLOOKUP(F2728,master2!$B$1:$C$24,2,0)</f>
        <v>RENT EXPENSES</v>
      </c>
      <c r="D2728" s="84">
        <v>4</v>
      </c>
      <c r="E2728" s="82" t="s">
        <v>74</v>
      </c>
      <c r="F2728" s="85" t="s">
        <v>130</v>
      </c>
      <c r="G2728" s="106">
        <v>141.19</v>
      </c>
      <c r="H2728" s="84" t="s">
        <v>86</v>
      </c>
      <c r="I2728" s="84"/>
    </row>
    <row r="2729" spans="1:9" s="76" customFormat="1" ht="12" hidden="1" customHeight="1">
      <c r="A2729" s="8" t="str">
        <f>INDEX(master1!$A$10:$A$24,MATCH('KSB1 - Postings'!E2729,master1!$C$10:$C$24,0))</f>
        <v>HR</v>
      </c>
      <c r="B2729" s="9" t="str">
        <f>VLOOKUP(E2729,master1!$C$9:$E$24,3,0)</f>
        <v>Paula E</v>
      </c>
      <c r="C2729" s="8" t="str">
        <f>VLOOKUP(F2729,master2!$B$1:$C$24,2,0)</f>
        <v>RENT EXPENSES</v>
      </c>
      <c r="D2729" s="84">
        <v>4</v>
      </c>
      <c r="E2729" s="82" t="s">
        <v>74</v>
      </c>
      <c r="F2729" s="85" t="s">
        <v>130</v>
      </c>
      <c r="G2729" s="106">
        <v>129.41499999999999</v>
      </c>
      <c r="H2729" s="84" t="s">
        <v>86</v>
      </c>
      <c r="I2729" s="84"/>
    </row>
    <row r="2730" spans="1:9" s="76" customFormat="1" ht="12" hidden="1" customHeight="1">
      <c r="A2730" s="8" t="str">
        <f>INDEX(master1!$A$10:$A$24,MATCH('KSB1 - Postings'!E2730,master1!$C$10:$C$24,0))</f>
        <v>HR</v>
      </c>
      <c r="B2730" s="9" t="str">
        <f>VLOOKUP(E2730,master1!$C$9:$E$24,3,0)</f>
        <v>Paula E</v>
      </c>
      <c r="C2730" s="8" t="str">
        <f>VLOOKUP(F2730,master2!$B$1:$C$24,2,0)</f>
        <v>RENT EXPENSES</v>
      </c>
      <c r="D2730" s="84">
        <v>4</v>
      </c>
      <c r="E2730" s="82" t="s">
        <v>74</v>
      </c>
      <c r="F2730" s="85" t="s">
        <v>130</v>
      </c>
      <c r="G2730" s="106">
        <v>125.68</v>
      </c>
      <c r="H2730" s="84" t="s">
        <v>86</v>
      </c>
      <c r="I2730" s="84"/>
    </row>
    <row r="2731" spans="1:9" s="76" customFormat="1" ht="12" hidden="1" customHeight="1">
      <c r="A2731" s="8" t="str">
        <f>INDEX(master1!$A$10:$A$24,MATCH('KSB1 - Postings'!E2731,master1!$C$10:$C$24,0))</f>
        <v>HR</v>
      </c>
      <c r="B2731" s="9" t="str">
        <f>VLOOKUP(E2731,master1!$C$9:$E$24,3,0)</f>
        <v>Paula E</v>
      </c>
      <c r="C2731" s="8" t="str">
        <f>VLOOKUP(F2731,master2!$B$1:$C$24,2,0)</f>
        <v>RENT EXPENSES</v>
      </c>
      <c r="D2731" s="84">
        <v>4</v>
      </c>
      <c r="E2731" s="82" t="s">
        <v>74</v>
      </c>
      <c r="F2731" s="85" t="s">
        <v>130</v>
      </c>
      <c r="G2731" s="106">
        <v>89.5</v>
      </c>
      <c r="H2731" s="84" t="s">
        <v>86</v>
      </c>
      <c r="I2731" s="84"/>
    </row>
    <row r="2732" spans="1:9" s="76" customFormat="1" ht="12" hidden="1" customHeight="1">
      <c r="A2732" s="8" t="str">
        <f>INDEX(master1!$A$10:$A$24,MATCH('KSB1 - Postings'!E2732,master1!$C$10:$C$24,0))</f>
        <v>HR</v>
      </c>
      <c r="B2732" s="9" t="str">
        <f>VLOOKUP(E2732,master1!$C$9:$E$24,3,0)</f>
        <v>Paula E</v>
      </c>
      <c r="C2732" s="8" t="str">
        <f>VLOOKUP(F2732,master2!$B$1:$C$24,2,0)</f>
        <v>RENT EXPENSES</v>
      </c>
      <c r="D2732" s="84">
        <v>4</v>
      </c>
      <c r="E2732" s="82" t="s">
        <v>74</v>
      </c>
      <c r="F2732" s="85" t="s">
        <v>130</v>
      </c>
      <c r="G2732" s="106">
        <v>56.965000000000003</v>
      </c>
      <c r="H2732" s="84" t="s">
        <v>86</v>
      </c>
      <c r="I2732" s="84"/>
    </row>
    <row r="2733" spans="1:9" s="76" customFormat="1" ht="12" hidden="1" customHeight="1">
      <c r="A2733" s="8" t="str">
        <f>INDEX(master1!$A$10:$A$24,MATCH('KSB1 - Postings'!E2733,master1!$C$10:$C$24,0))</f>
        <v>HR</v>
      </c>
      <c r="B2733" s="9" t="str">
        <f>VLOOKUP(E2733,master1!$C$9:$E$24,3,0)</f>
        <v>Paula E</v>
      </c>
      <c r="C2733" s="8" t="str">
        <f>VLOOKUP(F2733,master2!$B$1:$C$24,2,0)</f>
        <v>RENT EXPENSES</v>
      </c>
      <c r="D2733" s="84">
        <v>4</v>
      </c>
      <c r="E2733" s="82" t="s">
        <v>74</v>
      </c>
      <c r="F2733" s="85" t="s">
        <v>130</v>
      </c>
      <c r="G2733" s="106">
        <v>538.01499999999999</v>
      </c>
      <c r="H2733" s="84" t="s">
        <v>86</v>
      </c>
      <c r="I2733" s="84"/>
    </row>
    <row r="2734" spans="1:9" s="76" customFormat="1" ht="12" hidden="1" customHeight="1">
      <c r="A2734" s="8" t="str">
        <f>INDEX(master1!$A$10:$A$24,MATCH('KSB1 - Postings'!E2734,master1!$C$10:$C$24,0))</f>
        <v>HR</v>
      </c>
      <c r="B2734" s="9" t="str">
        <f>VLOOKUP(E2734,master1!$C$9:$E$24,3,0)</f>
        <v>Paula E</v>
      </c>
      <c r="C2734" s="8" t="str">
        <f>VLOOKUP(F2734,master2!$B$1:$C$24,2,0)</f>
        <v>RENT EXPENSES</v>
      </c>
      <c r="D2734" s="84">
        <v>4</v>
      </c>
      <c r="E2734" s="82" t="s">
        <v>74</v>
      </c>
      <c r="F2734" s="85" t="s">
        <v>130</v>
      </c>
      <c r="G2734" s="106">
        <v>471.05500000000001</v>
      </c>
      <c r="H2734" s="84" t="s">
        <v>86</v>
      </c>
      <c r="I2734" s="84"/>
    </row>
    <row r="2735" spans="1:9" s="76" customFormat="1" ht="12" hidden="1" customHeight="1">
      <c r="A2735" s="8" t="str">
        <f>INDEX(master1!$A$10:$A$24,MATCH('KSB1 - Postings'!E2735,master1!$C$10:$C$24,0))</f>
        <v>HR</v>
      </c>
      <c r="B2735" s="9" t="str">
        <f>VLOOKUP(E2735,master1!$C$9:$E$24,3,0)</f>
        <v>Paula E</v>
      </c>
      <c r="C2735" s="8" t="str">
        <f>VLOOKUP(F2735,master2!$B$1:$C$24,2,0)</f>
        <v>RENT EXPENSES</v>
      </c>
      <c r="D2735" s="84">
        <v>4</v>
      </c>
      <c r="E2735" s="82" t="s">
        <v>74</v>
      </c>
      <c r="F2735" s="85" t="s">
        <v>130</v>
      </c>
      <c r="G2735" s="106">
        <v>159.5</v>
      </c>
      <c r="H2735" s="84" t="s">
        <v>86</v>
      </c>
      <c r="I2735" s="84"/>
    </row>
    <row r="2736" spans="1:9" s="76" customFormat="1" ht="12" hidden="1" customHeight="1">
      <c r="A2736" s="8" t="str">
        <f>INDEX(master1!$A$10:$A$24,MATCH('KSB1 - Postings'!E2736,master1!$C$10:$C$24,0))</f>
        <v>HR</v>
      </c>
      <c r="B2736" s="9" t="str">
        <f>VLOOKUP(E2736,master1!$C$9:$E$24,3,0)</f>
        <v>Paula E</v>
      </c>
      <c r="C2736" s="8" t="str">
        <f>VLOOKUP(F2736,master2!$B$1:$C$24,2,0)</f>
        <v>RENT EXPENSES</v>
      </c>
      <c r="D2736" s="84">
        <v>4</v>
      </c>
      <c r="E2736" s="82" t="s">
        <v>74</v>
      </c>
      <c r="F2736" s="85" t="s">
        <v>130</v>
      </c>
      <c r="G2736" s="106">
        <v>89.5</v>
      </c>
      <c r="H2736" s="84" t="s">
        <v>86</v>
      </c>
      <c r="I2736" s="84"/>
    </row>
    <row r="2737" spans="1:9" s="76" customFormat="1" ht="12" hidden="1" customHeight="1">
      <c r="A2737" s="8" t="str">
        <f>INDEX(master1!$A$10:$A$24,MATCH('KSB1 - Postings'!E2737,master1!$C$10:$C$24,0))</f>
        <v>HR</v>
      </c>
      <c r="B2737" s="9" t="str">
        <f>VLOOKUP(E2737,master1!$C$9:$E$24,3,0)</f>
        <v>Paula E</v>
      </c>
      <c r="C2737" s="8" t="str">
        <f>VLOOKUP(F2737,master2!$B$1:$C$24,2,0)</f>
        <v>RENT EXPENSES</v>
      </c>
      <c r="D2737" s="84">
        <v>4</v>
      </c>
      <c r="E2737" s="82" t="s">
        <v>74</v>
      </c>
      <c r="F2737" s="85" t="s">
        <v>130</v>
      </c>
      <c r="G2737" s="106">
        <v>471.05500000000001</v>
      </c>
      <c r="H2737" s="84" t="s">
        <v>86</v>
      </c>
      <c r="I2737" s="84"/>
    </row>
    <row r="2738" spans="1:9" s="76" customFormat="1" ht="12" hidden="1" customHeight="1">
      <c r="A2738" s="8" t="str">
        <f>INDEX(master1!$A$10:$A$24,MATCH('KSB1 - Postings'!E2738,master1!$C$10:$C$24,0))</f>
        <v>HR</v>
      </c>
      <c r="B2738" s="9" t="str">
        <f>VLOOKUP(E2738,master1!$C$9:$E$24,3,0)</f>
        <v>Paula E</v>
      </c>
      <c r="C2738" s="8" t="str">
        <f>VLOOKUP(F2738,master2!$B$1:$C$24,2,0)</f>
        <v>RENT EXPENSES</v>
      </c>
      <c r="D2738" s="84">
        <v>4</v>
      </c>
      <c r="E2738" s="82" t="s">
        <v>74</v>
      </c>
      <c r="F2738" s="85" t="s">
        <v>130</v>
      </c>
      <c r="G2738" s="106">
        <v>615</v>
      </c>
      <c r="H2738" s="84" t="s">
        <v>86</v>
      </c>
      <c r="I2738" s="84"/>
    </row>
    <row r="2739" spans="1:9" s="76" customFormat="1" ht="12" hidden="1" customHeight="1">
      <c r="A2739" s="8" t="str">
        <f>INDEX(master1!$A$10:$A$24,MATCH('KSB1 - Postings'!E2739,master1!$C$10:$C$24,0))</f>
        <v>HR</v>
      </c>
      <c r="B2739" s="9" t="str">
        <f>VLOOKUP(E2739,master1!$C$9:$E$24,3,0)</f>
        <v>Paula E</v>
      </c>
      <c r="C2739" s="8" t="str">
        <f>VLOOKUP(F2739,master2!$B$1:$C$24,2,0)</f>
        <v>RENT EXPENSES</v>
      </c>
      <c r="D2739" s="84">
        <v>4</v>
      </c>
      <c r="E2739" s="82" t="s">
        <v>74</v>
      </c>
      <c r="F2739" s="85" t="s">
        <v>130</v>
      </c>
      <c r="G2739" s="106">
        <v>260.375</v>
      </c>
      <c r="H2739" s="84" t="s">
        <v>86</v>
      </c>
      <c r="I2739" s="84"/>
    </row>
    <row r="2740" spans="1:9" s="76" customFormat="1" ht="12" hidden="1" customHeight="1">
      <c r="A2740" s="8" t="str">
        <f>INDEX(master1!$A$10:$A$24,MATCH('KSB1 - Postings'!E2740,master1!$C$10:$C$24,0))</f>
        <v>HR</v>
      </c>
      <c r="B2740" s="9" t="str">
        <f>VLOOKUP(E2740,master1!$C$9:$E$24,3,0)</f>
        <v>Paula E</v>
      </c>
      <c r="C2740" s="8" t="str">
        <f>VLOOKUP(F2740,master2!$B$1:$C$24,2,0)</f>
        <v>RENT EXPENSES</v>
      </c>
      <c r="D2740" s="84">
        <v>4</v>
      </c>
      <c r="E2740" s="82" t="s">
        <v>74</v>
      </c>
      <c r="F2740" s="85" t="s">
        <v>130</v>
      </c>
      <c r="G2740" s="106">
        <v>129.41499999999999</v>
      </c>
      <c r="H2740" s="84" t="s">
        <v>86</v>
      </c>
      <c r="I2740" s="84"/>
    </row>
    <row r="2741" spans="1:9" s="76" customFormat="1" ht="12" hidden="1" customHeight="1">
      <c r="A2741" s="8" t="str">
        <f>INDEX(master1!$A$10:$A$24,MATCH('KSB1 - Postings'!E2741,master1!$C$10:$C$24,0))</f>
        <v>HR</v>
      </c>
      <c r="B2741" s="9" t="str">
        <f>VLOOKUP(E2741,master1!$C$9:$E$24,3,0)</f>
        <v>Paula E</v>
      </c>
      <c r="C2741" s="8" t="str">
        <f>VLOOKUP(F2741,master2!$B$1:$C$24,2,0)</f>
        <v>RENT EXPENSES</v>
      </c>
      <c r="D2741" s="84">
        <v>4</v>
      </c>
      <c r="E2741" s="82" t="s">
        <v>74</v>
      </c>
      <c r="F2741" s="85" t="s">
        <v>130</v>
      </c>
      <c r="G2741" s="106">
        <v>205</v>
      </c>
      <c r="H2741" s="84" t="s">
        <v>86</v>
      </c>
      <c r="I2741" s="84"/>
    </row>
    <row r="2742" spans="1:9" s="76" customFormat="1" ht="12" hidden="1" customHeight="1">
      <c r="A2742" s="8" t="str">
        <f>INDEX(master1!$A$10:$A$24,MATCH('KSB1 - Postings'!E2742,master1!$C$10:$C$24,0))</f>
        <v>HR</v>
      </c>
      <c r="B2742" s="9" t="str">
        <f>VLOOKUP(E2742,master1!$C$9:$E$24,3,0)</f>
        <v>Paula E</v>
      </c>
      <c r="C2742" s="8" t="str">
        <f>VLOOKUP(F2742,master2!$B$1:$C$24,2,0)</f>
        <v>RENT EXPENSES</v>
      </c>
      <c r="D2742" s="84">
        <v>4</v>
      </c>
      <c r="E2742" s="82" t="s">
        <v>74</v>
      </c>
      <c r="F2742" s="85" t="s">
        <v>130</v>
      </c>
      <c r="G2742" s="106">
        <v>120.21</v>
      </c>
      <c r="H2742" s="84" t="s">
        <v>86</v>
      </c>
      <c r="I2742" s="84"/>
    </row>
    <row r="2743" spans="1:9" s="76" customFormat="1" ht="12" hidden="1" customHeight="1">
      <c r="A2743" s="8" t="str">
        <f>INDEX(master1!$A$10:$A$24,MATCH('KSB1 - Postings'!E2743,master1!$C$10:$C$24,0))</f>
        <v>HR</v>
      </c>
      <c r="B2743" s="9" t="str">
        <f>VLOOKUP(E2743,master1!$C$9:$E$24,3,0)</f>
        <v>Paula E</v>
      </c>
      <c r="C2743" s="8" t="str">
        <f>VLOOKUP(F2743,master2!$B$1:$C$24,2,0)</f>
        <v>RENT EXPENSES</v>
      </c>
      <c r="D2743" s="84">
        <v>4</v>
      </c>
      <c r="E2743" s="82" t="s">
        <v>74</v>
      </c>
      <c r="F2743" s="85" t="s">
        <v>130</v>
      </c>
      <c r="G2743" s="106">
        <v>129.41499999999999</v>
      </c>
      <c r="H2743" s="84" t="s">
        <v>86</v>
      </c>
      <c r="I2743" s="84"/>
    </row>
    <row r="2744" spans="1:9" s="76" customFormat="1" ht="12" hidden="1" customHeight="1">
      <c r="A2744" s="8" t="str">
        <f>INDEX(master1!$A$10:$A$24,MATCH('KSB1 - Postings'!E2744,master1!$C$10:$C$24,0))</f>
        <v>HR</v>
      </c>
      <c r="B2744" s="9" t="str">
        <f>VLOOKUP(E2744,master1!$C$9:$E$24,3,0)</f>
        <v>Paula E</v>
      </c>
      <c r="C2744" s="8" t="str">
        <f>VLOOKUP(F2744,master2!$B$1:$C$24,2,0)</f>
        <v>RENT EXPENSES</v>
      </c>
      <c r="D2744" s="84">
        <v>4</v>
      </c>
      <c r="E2744" s="82" t="s">
        <v>74</v>
      </c>
      <c r="F2744" s="85" t="s">
        <v>130</v>
      </c>
      <c r="G2744" s="106">
        <v>129.41499999999999</v>
      </c>
      <c r="H2744" s="84" t="s">
        <v>86</v>
      </c>
      <c r="I2744" s="84"/>
    </row>
    <row r="2745" spans="1:9" s="76" customFormat="1" ht="12" hidden="1" customHeight="1">
      <c r="A2745" s="8" t="str">
        <f>INDEX(master1!$A$10:$A$24,MATCH('KSB1 - Postings'!E2745,master1!$C$10:$C$24,0))</f>
        <v>HR</v>
      </c>
      <c r="B2745" s="9" t="str">
        <f>VLOOKUP(E2745,master1!$C$9:$E$24,3,0)</f>
        <v>Paula E</v>
      </c>
      <c r="C2745" s="8" t="str">
        <f>VLOOKUP(F2745,master2!$B$1:$C$24,2,0)</f>
        <v>RENT EXPENSES</v>
      </c>
      <c r="D2745" s="84">
        <v>4</v>
      </c>
      <c r="E2745" s="82" t="s">
        <v>74</v>
      </c>
      <c r="F2745" s="85" t="s">
        <v>130</v>
      </c>
      <c r="G2745" s="106">
        <v>129.41499999999999</v>
      </c>
      <c r="H2745" s="84" t="s">
        <v>86</v>
      </c>
      <c r="I2745" s="84"/>
    </row>
    <row r="2746" spans="1:9" s="76" customFormat="1" ht="12" hidden="1" customHeight="1">
      <c r="A2746" s="8" t="str">
        <f>INDEX(master1!$A$10:$A$24,MATCH('KSB1 - Postings'!E2746,master1!$C$10:$C$24,0))</f>
        <v>HR</v>
      </c>
      <c r="B2746" s="9" t="str">
        <f>VLOOKUP(E2746,master1!$C$9:$E$24,3,0)</f>
        <v>Paula E</v>
      </c>
      <c r="C2746" s="8" t="str">
        <f>VLOOKUP(F2746,master2!$B$1:$C$24,2,0)</f>
        <v>RENT EXPENSES</v>
      </c>
      <c r="D2746" s="84">
        <v>4</v>
      </c>
      <c r="E2746" s="82" t="s">
        <v>74</v>
      </c>
      <c r="F2746" s="85" t="s">
        <v>130</v>
      </c>
      <c r="G2746" s="106">
        <v>166.58500000000001</v>
      </c>
      <c r="H2746" s="84" t="s">
        <v>86</v>
      </c>
      <c r="I2746" s="84"/>
    </row>
    <row r="2747" spans="1:9" s="76" customFormat="1" ht="12" hidden="1" customHeight="1">
      <c r="A2747" s="8" t="str">
        <f>INDEX(master1!$A$10:$A$24,MATCH('KSB1 - Postings'!E2747,master1!$C$10:$C$24,0))</f>
        <v>HR</v>
      </c>
      <c r="B2747" s="9" t="str">
        <f>VLOOKUP(E2747,master1!$C$9:$E$24,3,0)</f>
        <v>Paula E</v>
      </c>
      <c r="C2747" s="8" t="str">
        <f>VLOOKUP(F2747,master2!$B$1:$C$24,2,0)</f>
        <v>RENT EXPENSES</v>
      </c>
      <c r="D2747" s="84">
        <v>4</v>
      </c>
      <c r="E2747" s="82" t="s">
        <v>74</v>
      </c>
      <c r="F2747" s="85" t="s">
        <v>130</v>
      </c>
      <c r="G2747" s="106">
        <v>172.91499999999999</v>
      </c>
      <c r="H2747" s="84" t="s">
        <v>86</v>
      </c>
      <c r="I2747" s="84"/>
    </row>
    <row r="2748" spans="1:9" s="76" customFormat="1" ht="12" hidden="1" customHeight="1">
      <c r="A2748" s="8" t="str">
        <f>INDEX(master1!$A$10:$A$24,MATCH('KSB1 - Postings'!E2748,master1!$C$10:$C$24,0))</f>
        <v>HR</v>
      </c>
      <c r="B2748" s="9" t="str">
        <f>VLOOKUP(E2748,master1!$C$9:$E$24,3,0)</f>
        <v>Paula E</v>
      </c>
      <c r="C2748" s="8" t="str">
        <f>VLOOKUP(F2748,master2!$B$1:$C$24,2,0)</f>
        <v>RENT EXPENSES</v>
      </c>
      <c r="D2748" s="84">
        <v>4</v>
      </c>
      <c r="E2748" s="82" t="s">
        <v>74</v>
      </c>
      <c r="F2748" s="85" t="s">
        <v>130</v>
      </c>
      <c r="G2748" s="106">
        <v>157.875</v>
      </c>
      <c r="H2748" s="84" t="s">
        <v>86</v>
      </c>
      <c r="I2748" s="84"/>
    </row>
    <row r="2749" spans="1:9" s="76" customFormat="1" ht="12" hidden="1" customHeight="1">
      <c r="A2749" s="8" t="str">
        <f>INDEX(master1!$A$10:$A$24,MATCH('KSB1 - Postings'!E2749,master1!$C$10:$C$24,0))</f>
        <v>HR</v>
      </c>
      <c r="B2749" s="9" t="str">
        <f>VLOOKUP(E2749,master1!$C$9:$E$24,3,0)</f>
        <v>Paula E</v>
      </c>
      <c r="C2749" s="8" t="str">
        <f>VLOOKUP(F2749,master2!$B$1:$C$24,2,0)</f>
        <v>RENT EXPENSES</v>
      </c>
      <c r="D2749" s="84">
        <v>4</v>
      </c>
      <c r="E2749" s="82" t="s">
        <v>74</v>
      </c>
      <c r="F2749" s="85" t="s">
        <v>130</v>
      </c>
      <c r="G2749" s="106">
        <v>422.92</v>
      </c>
      <c r="H2749" s="84" t="s">
        <v>86</v>
      </c>
      <c r="I2749" s="84"/>
    </row>
    <row r="2750" spans="1:9" s="76" customFormat="1" ht="12" hidden="1" customHeight="1">
      <c r="A2750" s="8" t="str">
        <f>INDEX(master1!$A$10:$A$24,MATCH('KSB1 - Postings'!E2750,master1!$C$10:$C$24,0))</f>
        <v>HR</v>
      </c>
      <c r="B2750" s="9" t="str">
        <f>VLOOKUP(E2750,master1!$C$9:$E$24,3,0)</f>
        <v>Paula E</v>
      </c>
      <c r="C2750" s="8" t="str">
        <f>VLOOKUP(F2750,master2!$B$1:$C$24,2,0)</f>
        <v>RENT EXPENSES</v>
      </c>
      <c r="D2750" s="84">
        <v>4</v>
      </c>
      <c r="E2750" s="82" t="s">
        <v>74</v>
      </c>
      <c r="F2750" s="85" t="s">
        <v>130</v>
      </c>
      <c r="G2750" s="106">
        <v>131.815</v>
      </c>
      <c r="H2750" s="84" t="s">
        <v>86</v>
      </c>
      <c r="I2750" s="84"/>
    </row>
    <row r="2751" spans="1:9" s="76" customFormat="1" ht="12" hidden="1" customHeight="1">
      <c r="A2751" s="8" t="str">
        <f>INDEX(master1!$A$10:$A$24,MATCH('KSB1 - Postings'!E2751,master1!$C$10:$C$24,0))</f>
        <v>HR</v>
      </c>
      <c r="B2751" s="9" t="str">
        <f>VLOOKUP(E2751,master1!$C$9:$E$24,3,0)</f>
        <v>Paula E</v>
      </c>
      <c r="C2751" s="8" t="str">
        <f>VLOOKUP(F2751,master2!$B$1:$C$24,2,0)</f>
        <v>RENT EXPENSES</v>
      </c>
      <c r="D2751" s="84">
        <v>4</v>
      </c>
      <c r="E2751" s="82" t="s">
        <v>74</v>
      </c>
      <c r="F2751" s="85" t="s">
        <v>130</v>
      </c>
      <c r="G2751" s="106">
        <v>224.5</v>
      </c>
      <c r="H2751" s="84" t="s">
        <v>86</v>
      </c>
      <c r="I2751" s="84"/>
    </row>
    <row r="2752" spans="1:9" s="76" customFormat="1" ht="12" hidden="1" customHeight="1">
      <c r="A2752" s="8" t="str">
        <f>INDEX(master1!$A$10:$A$24,MATCH('KSB1 - Postings'!E2752,master1!$C$10:$C$24,0))</f>
        <v>HR</v>
      </c>
      <c r="B2752" s="9" t="str">
        <f>VLOOKUP(E2752,master1!$C$9:$E$24,3,0)</f>
        <v>Paula E</v>
      </c>
      <c r="C2752" s="8" t="str">
        <f>VLOOKUP(F2752,master2!$B$1:$C$24,2,0)</f>
        <v>RENT EXPENSES</v>
      </c>
      <c r="D2752" s="84">
        <v>4</v>
      </c>
      <c r="E2752" s="82" t="s">
        <v>74</v>
      </c>
      <c r="F2752" s="85" t="s">
        <v>130</v>
      </c>
      <c r="G2752" s="106">
        <v>89.5</v>
      </c>
      <c r="H2752" s="84" t="s">
        <v>86</v>
      </c>
      <c r="I2752" s="84"/>
    </row>
    <row r="2753" spans="1:9" s="76" customFormat="1" ht="12" hidden="1" customHeight="1">
      <c r="A2753" s="8" t="str">
        <f>INDEX(master1!$A$10:$A$24,MATCH('KSB1 - Postings'!E2753,master1!$C$10:$C$24,0))</f>
        <v>HR</v>
      </c>
      <c r="B2753" s="9" t="str">
        <f>VLOOKUP(E2753,master1!$C$9:$E$24,3,0)</f>
        <v>Paula E</v>
      </c>
      <c r="C2753" s="8" t="str">
        <f>VLOOKUP(F2753,master2!$B$1:$C$24,2,0)</f>
        <v>RENT EXPENSES</v>
      </c>
      <c r="D2753" s="84">
        <v>4</v>
      </c>
      <c r="E2753" s="82" t="s">
        <v>74</v>
      </c>
      <c r="F2753" s="85" t="s">
        <v>130</v>
      </c>
      <c r="G2753" s="106">
        <v>89.5</v>
      </c>
      <c r="H2753" s="84" t="s">
        <v>86</v>
      </c>
      <c r="I2753" s="84"/>
    </row>
    <row r="2754" spans="1:9" s="76" customFormat="1" ht="12" hidden="1" customHeight="1">
      <c r="A2754" s="8" t="str">
        <f>INDEX(master1!$A$10:$A$24,MATCH('KSB1 - Postings'!E2754,master1!$C$10:$C$24,0))</f>
        <v>HR</v>
      </c>
      <c r="B2754" s="9" t="str">
        <f>VLOOKUP(E2754,master1!$C$9:$E$24,3,0)</f>
        <v>Paula E</v>
      </c>
      <c r="C2754" s="8" t="str">
        <f>VLOOKUP(F2754,master2!$B$1:$C$24,2,0)</f>
        <v>RENT EXPENSES</v>
      </c>
      <c r="D2754" s="84">
        <v>4</v>
      </c>
      <c r="E2754" s="82" t="s">
        <v>74</v>
      </c>
      <c r="F2754" s="85" t="s">
        <v>130</v>
      </c>
      <c r="G2754" s="106">
        <v>89.5</v>
      </c>
      <c r="H2754" s="84" t="s">
        <v>86</v>
      </c>
      <c r="I2754" s="84"/>
    </row>
    <row r="2755" spans="1:9" s="76" customFormat="1" ht="12" hidden="1" customHeight="1">
      <c r="A2755" s="8" t="str">
        <f>INDEX(master1!$A$10:$A$24,MATCH('KSB1 - Postings'!E2755,master1!$C$10:$C$24,0))</f>
        <v>HR</v>
      </c>
      <c r="B2755" s="9" t="str">
        <f>VLOOKUP(E2755,master1!$C$9:$E$24,3,0)</f>
        <v>Paula E</v>
      </c>
      <c r="C2755" s="8" t="str">
        <f>VLOOKUP(F2755,master2!$B$1:$C$24,2,0)</f>
        <v>RENT EXPENSES</v>
      </c>
      <c r="D2755" s="84">
        <v>4</v>
      </c>
      <c r="E2755" s="82" t="s">
        <v>74</v>
      </c>
      <c r="F2755" s="85" t="s">
        <v>130</v>
      </c>
      <c r="G2755" s="106">
        <v>80</v>
      </c>
      <c r="H2755" s="84" t="s">
        <v>86</v>
      </c>
      <c r="I2755" s="84"/>
    </row>
    <row r="2756" spans="1:9" s="76" customFormat="1" ht="12" hidden="1" customHeight="1">
      <c r="A2756" s="8" t="str">
        <f>INDEX(master1!$A$10:$A$24,MATCH('KSB1 - Postings'!E2756,master1!$C$10:$C$24,0))</f>
        <v>HR</v>
      </c>
      <c r="B2756" s="9" t="str">
        <f>VLOOKUP(E2756,master1!$C$9:$E$24,3,0)</f>
        <v>Paula E</v>
      </c>
      <c r="C2756" s="8" t="str">
        <f>VLOOKUP(F2756,master2!$B$1:$C$24,2,0)</f>
        <v>RENT EXPENSES</v>
      </c>
      <c r="D2756" s="84">
        <v>4</v>
      </c>
      <c r="E2756" s="82" t="s">
        <v>74</v>
      </c>
      <c r="F2756" s="85" t="s">
        <v>130</v>
      </c>
      <c r="G2756" s="106">
        <v>102.5</v>
      </c>
      <c r="H2756" s="84" t="s">
        <v>86</v>
      </c>
      <c r="I2756" s="84"/>
    </row>
    <row r="2757" spans="1:9" s="76" customFormat="1" ht="12" hidden="1" customHeight="1">
      <c r="A2757" s="8" t="str">
        <f>INDEX(master1!$A$10:$A$24,MATCH('KSB1 - Postings'!E2757,master1!$C$10:$C$24,0))</f>
        <v>HR</v>
      </c>
      <c r="B2757" s="9" t="str">
        <f>VLOOKUP(E2757,master1!$C$9:$E$24,3,0)</f>
        <v>Paula E</v>
      </c>
      <c r="C2757" s="8" t="str">
        <f>VLOOKUP(F2757,master2!$B$1:$C$24,2,0)</f>
        <v>RENT EXPENSES</v>
      </c>
      <c r="D2757" s="84">
        <v>4</v>
      </c>
      <c r="E2757" s="82" t="s">
        <v>74</v>
      </c>
      <c r="F2757" s="85" t="s">
        <v>130</v>
      </c>
      <c r="G2757" s="106">
        <v>98</v>
      </c>
      <c r="H2757" s="84" t="s">
        <v>86</v>
      </c>
      <c r="I2757" s="84"/>
    </row>
    <row r="2758" spans="1:9" s="76" customFormat="1" ht="12" hidden="1" customHeight="1">
      <c r="A2758" s="8" t="str">
        <f>INDEX(master1!$A$10:$A$24,MATCH('KSB1 - Postings'!E2758,master1!$C$10:$C$24,0))</f>
        <v>HR</v>
      </c>
      <c r="B2758" s="9" t="str">
        <f>VLOOKUP(E2758,master1!$C$9:$E$24,3,0)</f>
        <v>Paula E</v>
      </c>
      <c r="C2758" s="8" t="str">
        <f>VLOOKUP(F2758,master2!$B$1:$C$24,2,0)</f>
        <v>RENT EXPENSES</v>
      </c>
      <c r="D2758" s="84">
        <v>4</v>
      </c>
      <c r="E2758" s="82" t="s">
        <v>74</v>
      </c>
      <c r="F2758" s="85" t="s">
        <v>130</v>
      </c>
      <c r="G2758" s="106">
        <v>122.5</v>
      </c>
      <c r="H2758" s="84" t="s">
        <v>86</v>
      </c>
      <c r="I2758" s="84"/>
    </row>
    <row r="2759" spans="1:9" s="76" customFormat="1" ht="12" hidden="1" customHeight="1">
      <c r="A2759" s="8" t="str">
        <f>INDEX(master1!$A$10:$A$24,MATCH('KSB1 - Postings'!E2759,master1!$C$10:$C$24,0))</f>
        <v>HR</v>
      </c>
      <c r="B2759" s="9" t="str">
        <f>VLOOKUP(E2759,master1!$C$9:$E$24,3,0)</f>
        <v>Paula E</v>
      </c>
      <c r="C2759" s="8" t="str">
        <f>VLOOKUP(F2759,master2!$B$1:$C$24,2,0)</f>
        <v>RENT EXPENSES</v>
      </c>
      <c r="D2759" s="84">
        <v>4</v>
      </c>
      <c r="E2759" s="82" t="s">
        <v>74</v>
      </c>
      <c r="F2759" s="85" t="s">
        <v>130</v>
      </c>
      <c r="G2759" s="106">
        <v>739.45500000000004</v>
      </c>
      <c r="H2759" s="84" t="s">
        <v>86</v>
      </c>
      <c r="I2759" s="84"/>
    </row>
    <row r="2760" spans="1:9" s="76" customFormat="1" ht="12" hidden="1" customHeight="1">
      <c r="A2760" s="8" t="str">
        <f>INDEX(master1!$A$10:$A$24,MATCH('KSB1 - Postings'!E2760,master1!$C$10:$C$24,0))</f>
        <v>HR</v>
      </c>
      <c r="B2760" s="9" t="str">
        <f>VLOOKUP(E2760,master1!$C$9:$E$24,3,0)</f>
        <v>Paula E</v>
      </c>
      <c r="C2760" s="8" t="str">
        <f>VLOOKUP(F2760,master2!$B$1:$C$24,2,0)</f>
        <v>RENT EXPENSES</v>
      </c>
      <c r="D2760" s="84">
        <v>4</v>
      </c>
      <c r="E2760" s="82" t="s">
        <v>74</v>
      </c>
      <c r="F2760" s="85" t="s">
        <v>130</v>
      </c>
      <c r="G2760" s="106">
        <v>471.05500000000001</v>
      </c>
      <c r="H2760" s="84" t="s">
        <v>86</v>
      </c>
      <c r="I2760" s="84"/>
    </row>
    <row r="2761" spans="1:9" s="76" customFormat="1" ht="12" hidden="1" customHeight="1">
      <c r="A2761" s="8" t="str">
        <f>INDEX(master1!$A$10:$A$24,MATCH('KSB1 - Postings'!E2761,master1!$C$10:$C$24,0))</f>
        <v>HR</v>
      </c>
      <c r="B2761" s="9" t="str">
        <f>VLOOKUP(E2761,master1!$C$9:$E$24,3,0)</f>
        <v>Paula E</v>
      </c>
      <c r="C2761" s="8" t="str">
        <f>VLOOKUP(F2761,master2!$B$1:$C$24,2,0)</f>
        <v>RENT EXPENSES</v>
      </c>
      <c r="D2761" s="84">
        <v>4</v>
      </c>
      <c r="E2761" s="82" t="s">
        <v>74</v>
      </c>
      <c r="F2761" s="85" t="s">
        <v>130</v>
      </c>
      <c r="G2761" s="106">
        <v>471.05500000000001</v>
      </c>
      <c r="H2761" s="84" t="s">
        <v>86</v>
      </c>
      <c r="I2761" s="84"/>
    </row>
    <row r="2762" spans="1:9" s="76" customFormat="1" ht="12" hidden="1" customHeight="1">
      <c r="A2762" s="8" t="str">
        <f>INDEX(master1!$A$10:$A$24,MATCH('KSB1 - Postings'!E2762,master1!$C$10:$C$24,0))</f>
        <v>HR</v>
      </c>
      <c r="B2762" s="9" t="str">
        <f>VLOOKUP(E2762,master1!$C$9:$E$24,3,0)</f>
        <v>Paula E</v>
      </c>
      <c r="C2762" s="8" t="str">
        <f>VLOOKUP(F2762,master2!$B$1:$C$24,2,0)</f>
        <v>RENT EXPENSES</v>
      </c>
      <c r="D2762" s="84">
        <v>4</v>
      </c>
      <c r="E2762" s="82" t="s">
        <v>74</v>
      </c>
      <c r="F2762" s="85" t="s">
        <v>130</v>
      </c>
      <c r="G2762" s="106">
        <v>471.05500000000001</v>
      </c>
      <c r="H2762" s="84" t="s">
        <v>86</v>
      </c>
      <c r="I2762" s="84"/>
    </row>
    <row r="2763" spans="1:9" s="76" customFormat="1" ht="12" hidden="1" customHeight="1">
      <c r="A2763" s="8" t="str">
        <f>INDEX(master1!$A$10:$A$24,MATCH('KSB1 - Postings'!E2763,master1!$C$10:$C$24,0))</f>
        <v>HR</v>
      </c>
      <c r="B2763" s="9" t="str">
        <f>VLOOKUP(E2763,master1!$C$9:$E$24,3,0)</f>
        <v>Paula E</v>
      </c>
      <c r="C2763" s="8" t="str">
        <f>VLOOKUP(F2763,master2!$B$1:$C$24,2,0)</f>
        <v>RENT EXPENSES</v>
      </c>
      <c r="D2763" s="84">
        <v>4</v>
      </c>
      <c r="E2763" s="82" t="s">
        <v>74</v>
      </c>
      <c r="F2763" s="85" t="s">
        <v>130</v>
      </c>
      <c r="G2763" s="106">
        <v>566.63</v>
      </c>
      <c r="H2763" s="84" t="s">
        <v>86</v>
      </c>
      <c r="I2763" s="84"/>
    </row>
    <row r="2764" spans="1:9" s="76" customFormat="1" ht="12" hidden="1" customHeight="1">
      <c r="A2764" s="8" t="str">
        <f>INDEX(master1!$A$10:$A$24,MATCH('KSB1 - Postings'!E2764,master1!$C$10:$C$24,0))</f>
        <v>HR</v>
      </c>
      <c r="B2764" s="9" t="str">
        <f>VLOOKUP(E2764,master1!$C$9:$E$24,3,0)</f>
        <v>Paula E</v>
      </c>
      <c r="C2764" s="8" t="str">
        <f>VLOOKUP(F2764,master2!$B$1:$C$24,2,0)</f>
        <v>RENT EXPENSES</v>
      </c>
      <c r="D2764" s="84">
        <v>4</v>
      </c>
      <c r="E2764" s="82" t="s">
        <v>74</v>
      </c>
      <c r="F2764" s="85" t="s">
        <v>130</v>
      </c>
      <c r="G2764" s="106">
        <v>605.33000000000004</v>
      </c>
      <c r="H2764" s="84" t="s">
        <v>86</v>
      </c>
      <c r="I2764" s="84"/>
    </row>
    <row r="2765" spans="1:9" s="76" customFormat="1" ht="12" hidden="1" customHeight="1">
      <c r="A2765" s="8" t="str">
        <f>INDEX(master1!$A$10:$A$24,MATCH('KSB1 - Postings'!E2765,master1!$C$10:$C$24,0))</f>
        <v>HR</v>
      </c>
      <c r="B2765" s="9" t="str">
        <f>VLOOKUP(E2765,master1!$C$9:$E$24,3,0)</f>
        <v>Paula E</v>
      </c>
      <c r="C2765" s="8" t="str">
        <f>VLOOKUP(F2765,master2!$B$1:$C$24,2,0)</f>
        <v>RENT EXPENSES</v>
      </c>
      <c r="D2765" s="84">
        <v>4</v>
      </c>
      <c r="E2765" s="82" t="s">
        <v>74</v>
      </c>
      <c r="F2765" s="85" t="s">
        <v>130</v>
      </c>
      <c r="G2765" s="106">
        <v>648.72</v>
      </c>
      <c r="H2765" s="84" t="s">
        <v>86</v>
      </c>
      <c r="I2765" s="84"/>
    </row>
    <row r="2766" spans="1:9" s="76" customFormat="1" ht="12" hidden="1" customHeight="1">
      <c r="A2766" s="8" t="str">
        <f>INDEX(master1!$A$10:$A$24,MATCH('KSB1 - Postings'!E2766,master1!$C$10:$C$24,0))</f>
        <v>HR</v>
      </c>
      <c r="B2766" s="9" t="str">
        <f>VLOOKUP(E2766,master1!$C$9:$E$24,3,0)</f>
        <v>Paula E</v>
      </c>
      <c r="C2766" s="8" t="str">
        <f>VLOOKUP(F2766,master2!$B$1:$C$24,2,0)</f>
        <v>RENT EXPENSES</v>
      </c>
      <c r="D2766" s="84">
        <v>4</v>
      </c>
      <c r="E2766" s="82" t="s">
        <v>74</v>
      </c>
      <c r="F2766" s="85" t="s">
        <v>130</v>
      </c>
      <c r="G2766" s="106">
        <v>1445.96</v>
      </c>
      <c r="H2766" s="84" t="s">
        <v>86</v>
      </c>
      <c r="I2766" s="84"/>
    </row>
    <row r="2767" spans="1:9" s="76" customFormat="1" ht="12" hidden="1" customHeight="1">
      <c r="A2767" s="8" t="str">
        <f>INDEX(master1!$A$10:$A$24,MATCH('KSB1 - Postings'!E2767,master1!$C$10:$C$24,0))</f>
        <v>HR</v>
      </c>
      <c r="B2767" s="9" t="str">
        <f>VLOOKUP(E2767,master1!$C$9:$E$24,3,0)</f>
        <v>Paula E</v>
      </c>
      <c r="C2767" s="8" t="str">
        <f>VLOOKUP(F2767,master2!$B$1:$C$24,2,0)</f>
        <v>RENT EXPENSES</v>
      </c>
      <c r="D2767" s="84">
        <v>4</v>
      </c>
      <c r="E2767" s="82" t="s">
        <v>74</v>
      </c>
      <c r="F2767" s="85" t="s">
        <v>130</v>
      </c>
      <c r="G2767" s="106">
        <v>224.5</v>
      </c>
      <c r="H2767" s="84" t="s">
        <v>86</v>
      </c>
      <c r="I2767" s="84"/>
    </row>
    <row r="2768" spans="1:9" s="76" customFormat="1" ht="12" hidden="1" customHeight="1">
      <c r="A2768" s="8" t="str">
        <f>INDEX(master1!$A$10:$A$24,MATCH('KSB1 - Postings'!E2768,master1!$C$10:$C$24,0))</f>
        <v>HR</v>
      </c>
      <c r="B2768" s="9" t="str">
        <f>VLOOKUP(E2768,master1!$C$9:$E$24,3,0)</f>
        <v>Paula E</v>
      </c>
      <c r="C2768" s="8" t="str">
        <f>VLOOKUP(F2768,master2!$B$1:$C$24,2,0)</f>
        <v>RENT EXPENSES</v>
      </c>
      <c r="D2768" s="84">
        <v>4</v>
      </c>
      <c r="E2768" s="82" t="s">
        <v>74</v>
      </c>
      <c r="F2768" s="85" t="s">
        <v>130</v>
      </c>
      <c r="G2768" s="106">
        <v>89.5</v>
      </c>
      <c r="H2768" s="84" t="s">
        <v>86</v>
      </c>
      <c r="I2768" s="84"/>
    </row>
    <row r="2769" spans="1:9" s="76" customFormat="1" ht="12" hidden="1" customHeight="1">
      <c r="A2769" s="8" t="str">
        <f>INDEX(master1!$A$10:$A$24,MATCH('KSB1 - Postings'!E2769,master1!$C$10:$C$24,0))</f>
        <v>HR</v>
      </c>
      <c r="B2769" s="9" t="str">
        <f>VLOOKUP(E2769,master1!$C$9:$E$24,3,0)</f>
        <v>Paula E</v>
      </c>
      <c r="C2769" s="8" t="str">
        <f>VLOOKUP(F2769,master2!$B$1:$C$24,2,0)</f>
        <v>RENT EXPENSES</v>
      </c>
      <c r="D2769" s="84">
        <v>4</v>
      </c>
      <c r="E2769" s="82" t="s">
        <v>74</v>
      </c>
      <c r="F2769" s="85" t="s">
        <v>130</v>
      </c>
      <c r="G2769" s="106">
        <v>89.5</v>
      </c>
      <c r="H2769" s="84" t="s">
        <v>86</v>
      </c>
      <c r="I2769" s="84"/>
    </row>
    <row r="2770" spans="1:9" s="76" customFormat="1" ht="12" hidden="1" customHeight="1">
      <c r="A2770" s="8" t="str">
        <f>INDEX(master1!$A$10:$A$24,MATCH('KSB1 - Postings'!E2770,master1!$C$10:$C$24,0))</f>
        <v>HR</v>
      </c>
      <c r="B2770" s="9" t="str">
        <f>VLOOKUP(E2770,master1!$C$9:$E$24,3,0)</f>
        <v>Paula E</v>
      </c>
      <c r="C2770" s="8" t="str">
        <f>VLOOKUP(F2770,master2!$B$1:$C$24,2,0)</f>
        <v>RENT EXPENSES</v>
      </c>
      <c r="D2770" s="84">
        <v>4</v>
      </c>
      <c r="E2770" s="82" t="s">
        <v>74</v>
      </c>
      <c r="F2770" s="85" t="s">
        <v>130</v>
      </c>
      <c r="G2770" s="106">
        <v>89.5</v>
      </c>
      <c r="H2770" s="84" t="s">
        <v>86</v>
      </c>
      <c r="I2770" s="84"/>
    </row>
    <row r="2771" spans="1:9" s="76" customFormat="1" ht="12" hidden="1" customHeight="1">
      <c r="A2771" s="8" t="str">
        <f>INDEX(master1!$A$10:$A$24,MATCH('KSB1 - Postings'!E2771,master1!$C$10:$C$24,0))</f>
        <v>HR</v>
      </c>
      <c r="B2771" s="9" t="str">
        <f>VLOOKUP(E2771,master1!$C$9:$E$24,3,0)</f>
        <v>Paula E</v>
      </c>
      <c r="C2771" s="8" t="str">
        <f>VLOOKUP(F2771,master2!$B$1:$C$24,2,0)</f>
        <v>RENT EXPENSES</v>
      </c>
      <c r="D2771" s="84">
        <v>4</v>
      </c>
      <c r="E2771" s="82" t="s">
        <v>74</v>
      </c>
      <c r="F2771" s="85" t="s">
        <v>130</v>
      </c>
      <c r="G2771" s="106">
        <v>80</v>
      </c>
      <c r="H2771" s="84" t="s">
        <v>86</v>
      </c>
      <c r="I2771" s="84"/>
    </row>
    <row r="2772" spans="1:9" s="76" customFormat="1" ht="12" hidden="1" customHeight="1">
      <c r="A2772" s="8" t="str">
        <f>INDEX(master1!$A$10:$A$24,MATCH('KSB1 - Postings'!E2772,master1!$C$10:$C$24,0))</f>
        <v>HR</v>
      </c>
      <c r="B2772" s="9" t="str">
        <f>VLOOKUP(E2772,master1!$C$9:$E$24,3,0)</f>
        <v>Paula E</v>
      </c>
      <c r="C2772" s="8" t="str">
        <f>VLOOKUP(F2772,master2!$B$1:$C$24,2,0)</f>
        <v>RENT EXPENSES</v>
      </c>
      <c r="D2772" s="84">
        <v>4</v>
      </c>
      <c r="E2772" s="82" t="s">
        <v>74</v>
      </c>
      <c r="F2772" s="85" t="s">
        <v>130</v>
      </c>
      <c r="G2772" s="106">
        <v>102.5</v>
      </c>
      <c r="H2772" s="84" t="s">
        <v>86</v>
      </c>
      <c r="I2772" s="84"/>
    </row>
    <row r="2773" spans="1:9" s="76" customFormat="1" ht="12" hidden="1" customHeight="1">
      <c r="A2773" s="8" t="str">
        <f>INDEX(master1!$A$10:$A$24,MATCH('KSB1 - Postings'!E2773,master1!$C$10:$C$24,0))</f>
        <v>HR</v>
      </c>
      <c r="B2773" s="9" t="str">
        <f>VLOOKUP(E2773,master1!$C$9:$E$24,3,0)</f>
        <v>Paula E</v>
      </c>
      <c r="C2773" s="8" t="str">
        <f>VLOOKUP(F2773,master2!$B$1:$C$24,2,0)</f>
        <v>RENT EXPENSES</v>
      </c>
      <c r="D2773" s="84">
        <v>4</v>
      </c>
      <c r="E2773" s="82" t="s">
        <v>74</v>
      </c>
      <c r="F2773" s="85" t="s">
        <v>130</v>
      </c>
      <c r="G2773" s="106">
        <v>98</v>
      </c>
      <c r="H2773" s="84" t="s">
        <v>86</v>
      </c>
      <c r="I2773" s="84"/>
    </row>
    <row r="2774" spans="1:9" s="76" customFormat="1" ht="12" hidden="1" customHeight="1">
      <c r="A2774" s="8" t="str">
        <f>INDEX(master1!$A$10:$A$24,MATCH('KSB1 - Postings'!E2774,master1!$C$10:$C$24,0))</f>
        <v>HR</v>
      </c>
      <c r="B2774" s="9" t="str">
        <f>VLOOKUP(E2774,master1!$C$9:$E$24,3,0)</f>
        <v>Paula E</v>
      </c>
      <c r="C2774" s="8" t="str">
        <f>VLOOKUP(F2774,master2!$B$1:$C$24,2,0)</f>
        <v>RENT EXPENSES</v>
      </c>
      <c r="D2774" s="84">
        <v>4</v>
      </c>
      <c r="E2774" s="82" t="s">
        <v>74</v>
      </c>
      <c r="F2774" s="85" t="s">
        <v>130</v>
      </c>
      <c r="G2774" s="106">
        <v>122.5</v>
      </c>
      <c r="H2774" s="84" t="s">
        <v>86</v>
      </c>
      <c r="I2774" s="84"/>
    </row>
    <row r="2775" spans="1:9" s="76" customFormat="1" ht="12" hidden="1" customHeight="1">
      <c r="A2775" s="8" t="str">
        <f>INDEX(master1!$A$10:$A$24,MATCH('KSB1 - Postings'!E2775,master1!$C$10:$C$24,0))</f>
        <v>HR</v>
      </c>
      <c r="B2775" s="9" t="str">
        <f>VLOOKUP(E2775,master1!$C$9:$E$24,3,0)</f>
        <v>Paula E</v>
      </c>
      <c r="C2775" s="8" t="str">
        <f>VLOOKUP(F2775,master2!$B$1:$C$24,2,0)</f>
        <v>RENT EXPENSES</v>
      </c>
      <c r="D2775" s="84">
        <v>4</v>
      </c>
      <c r="E2775" s="82" t="s">
        <v>74</v>
      </c>
      <c r="F2775" s="85" t="s">
        <v>130</v>
      </c>
      <c r="G2775" s="106">
        <v>739.45500000000004</v>
      </c>
      <c r="H2775" s="84" t="s">
        <v>86</v>
      </c>
      <c r="I2775" s="84"/>
    </row>
    <row r="2776" spans="1:9" s="76" customFormat="1" ht="12" hidden="1" customHeight="1">
      <c r="A2776" s="8" t="str">
        <f>INDEX(master1!$A$10:$A$24,MATCH('KSB1 - Postings'!E2776,master1!$C$10:$C$24,0))</f>
        <v>HR</v>
      </c>
      <c r="B2776" s="9" t="str">
        <f>VLOOKUP(E2776,master1!$C$9:$E$24,3,0)</f>
        <v>Paula E</v>
      </c>
      <c r="C2776" s="8" t="str">
        <f>VLOOKUP(F2776,master2!$B$1:$C$24,2,0)</f>
        <v>RENT EXPENSES</v>
      </c>
      <c r="D2776" s="84">
        <v>4</v>
      </c>
      <c r="E2776" s="82" t="s">
        <v>74</v>
      </c>
      <c r="F2776" s="85" t="s">
        <v>130</v>
      </c>
      <c r="G2776" s="106">
        <v>471.05500000000001</v>
      </c>
      <c r="H2776" s="84" t="s">
        <v>86</v>
      </c>
      <c r="I2776" s="84"/>
    </row>
    <row r="2777" spans="1:9" s="76" customFormat="1" ht="12" hidden="1" customHeight="1">
      <c r="A2777" s="8" t="str">
        <f>INDEX(master1!$A$10:$A$24,MATCH('KSB1 - Postings'!E2777,master1!$C$10:$C$24,0))</f>
        <v>HR</v>
      </c>
      <c r="B2777" s="9" t="str">
        <f>VLOOKUP(E2777,master1!$C$9:$E$24,3,0)</f>
        <v>Paula E</v>
      </c>
      <c r="C2777" s="8" t="str">
        <f>VLOOKUP(F2777,master2!$B$1:$C$24,2,0)</f>
        <v>RENT EXPENSES</v>
      </c>
      <c r="D2777" s="84">
        <v>4</v>
      </c>
      <c r="E2777" s="82" t="s">
        <v>74</v>
      </c>
      <c r="F2777" s="85" t="s">
        <v>130</v>
      </c>
      <c r="G2777" s="106">
        <v>471.05500000000001</v>
      </c>
      <c r="H2777" s="84" t="s">
        <v>86</v>
      </c>
      <c r="I2777" s="84"/>
    </row>
    <row r="2778" spans="1:9" s="76" customFormat="1" ht="12" hidden="1" customHeight="1">
      <c r="A2778" s="8" t="str">
        <f>INDEX(master1!$A$10:$A$24,MATCH('KSB1 - Postings'!E2778,master1!$C$10:$C$24,0))</f>
        <v>HR</v>
      </c>
      <c r="B2778" s="9" t="str">
        <f>VLOOKUP(E2778,master1!$C$9:$E$24,3,0)</f>
        <v>Paula E</v>
      </c>
      <c r="C2778" s="8" t="str">
        <f>VLOOKUP(F2778,master2!$B$1:$C$24,2,0)</f>
        <v>RENT EXPENSES</v>
      </c>
      <c r="D2778" s="84">
        <v>4</v>
      </c>
      <c r="E2778" s="82" t="s">
        <v>74</v>
      </c>
      <c r="F2778" s="85" t="s">
        <v>130</v>
      </c>
      <c r="G2778" s="106">
        <v>471.05500000000001</v>
      </c>
      <c r="H2778" s="84" t="s">
        <v>86</v>
      </c>
      <c r="I2778" s="84"/>
    </row>
    <row r="2779" spans="1:9" s="76" customFormat="1" ht="12" hidden="1" customHeight="1">
      <c r="A2779" s="8" t="str">
        <f>INDEX(master1!$A$10:$A$24,MATCH('KSB1 - Postings'!E2779,master1!$C$10:$C$24,0))</f>
        <v>HR</v>
      </c>
      <c r="B2779" s="9" t="str">
        <f>VLOOKUP(E2779,master1!$C$9:$E$24,3,0)</f>
        <v>Paula E</v>
      </c>
      <c r="C2779" s="8" t="str">
        <f>VLOOKUP(F2779,master2!$B$1:$C$24,2,0)</f>
        <v>RENT EXPENSES</v>
      </c>
      <c r="D2779" s="84">
        <v>4</v>
      </c>
      <c r="E2779" s="82" t="s">
        <v>74</v>
      </c>
      <c r="F2779" s="85" t="s">
        <v>130</v>
      </c>
      <c r="G2779" s="106">
        <v>566.63</v>
      </c>
      <c r="H2779" s="84" t="s">
        <v>86</v>
      </c>
      <c r="I2779" s="84"/>
    </row>
    <row r="2780" spans="1:9" s="76" customFormat="1" ht="12" hidden="1" customHeight="1">
      <c r="A2780" s="8" t="str">
        <f>INDEX(master1!$A$10:$A$24,MATCH('KSB1 - Postings'!E2780,master1!$C$10:$C$24,0))</f>
        <v>HR</v>
      </c>
      <c r="B2780" s="9" t="str">
        <f>VLOOKUP(E2780,master1!$C$9:$E$24,3,0)</f>
        <v>Paula E</v>
      </c>
      <c r="C2780" s="8" t="str">
        <f>VLOOKUP(F2780,master2!$B$1:$C$24,2,0)</f>
        <v>RENT EXPENSES</v>
      </c>
      <c r="D2780" s="84">
        <v>4</v>
      </c>
      <c r="E2780" s="82" t="s">
        <v>74</v>
      </c>
      <c r="F2780" s="85" t="s">
        <v>130</v>
      </c>
      <c r="G2780" s="106">
        <v>605.33000000000004</v>
      </c>
      <c r="H2780" s="84" t="s">
        <v>86</v>
      </c>
      <c r="I2780" s="84"/>
    </row>
    <row r="2781" spans="1:9" s="76" customFormat="1" ht="12" hidden="1" customHeight="1">
      <c r="A2781" s="8" t="str">
        <f>INDEX(master1!$A$10:$A$24,MATCH('KSB1 - Postings'!E2781,master1!$C$10:$C$24,0))</f>
        <v>HR</v>
      </c>
      <c r="B2781" s="9" t="str">
        <f>VLOOKUP(E2781,master1!$C$9:$E$24,3,0)</f>
        <v>Paula E</v>
      </c>
      <c r="C2781" s="8" t="str">
        <f>VLOOKUP(F2781,master2!$B$1:$C$24,2,0)</f>
        <v>RENT EXPENSES</v>
      </c>
      <c r="D2781" s="84">
        <v>4</v>
      </c>
      <c r="E2781" s="82" t="s">
        <v>74</v>
      </c>
      <c r="F2781" s="85" t="s">
        <v>130</v>
      </c>
      <c r="G2781" s="106">
        <v>648.72</v>
      </c>
      <c r="H2781" s="84" t="s">
        <v>86</v>
      </c>
      <c r="I2781" s="84"/>
    </row>
    <row r="2782" spans="1:9" s="76" customFormat="1" ht="12" hidden="1" customHeight="1">
      <c r="A2782" s="8" t="str">
        <f>INDEX(master1!$A$10:$A$24,MATCH('KSB1 - Postings'!E2782,master1!$C$10:$C$24,0))</f>
        <v>HR</v>
      </c>
      <c r="B2782" s="9" t="str">
        <f>VLOOKUP(E2782,master1!$C$9:$E$24,3,0)</f>
        <v>Paula E</v>
      </c>
      <c r="C2782" s="8" t="str">
        <f>VLOOKUP(F2782,master2!$B$1:$C$24,2,0)</f>
        <v>RENT EXPENSES</v>
      </c>
      <c r="D2782" s="84">
        <v>4</v>
      </c>
      <c r="E2782" s="82" t="s">
        <v>74</v>
      </c>
      <c r="F2782" s="85" t="s">
        <v>130</v>
      </c>
      <c r="G2782" s="106">
        <v>788.70500000000004</v>
      </c>
      <c r="H2782" s="84" t="s">
        <v>86</v>
      </c>
      <c r="I2782" s="84"/>
    </row>
    <row r="2783" spans="1:9" s="76" customFormat="1" ht="12" hidden="1" customHeight="1">
      <c r="A2783" s="8" t="str">
        <f>INDEX(master1!$A$10:$A$24,MATCH('KSB1 - Postings'!E2783,master1!$C$10:$C$24,0))</f>
        <v>HR</v>
      </c>
      <c r="B2783" s="9" t="str">
        <f>VLOOKUP(E2783,master1!$C$9:$E$24,3,0)</f>
        <v>Paula E</v>
      </c>
      <c r="C2783" s="8" t="str">
        <f>VLOOKUP(F2783,master2!$B$1:$C$24,2,0)</f>
        <v>RENT EXPENSES</v>
      </c>
      <c r="D2783" s="84">
        <v>4</v>
      </c>
      <c r="E2783" s="82" t="s">
        <v>74</v>
      </c>
      <c r="F2783" s="85" t="s">
        <v>130</v>
      </c>
      <c r="G2783" s="106">
        <v>493.72</v>
      </c>
      <c r="H2783" s="84" t="s">
        <v>86</v>
      </c>
      <c r="I2783" s="84"/>
    </row>
    <row r="2784" spans="1:9" s="76" customFormat="1" ht="12" hidden="1" customHeight="1">
      <c r="A2784" s="8" t="str">
        <f>INDEX(master1!$A$10:$A$24,MATCH('KSB1 - Postings'!E2784,master1!$C$10:$C$24,0))</f>
        <v>HR</v>
      </c>
      <c r="B2784" s="9" t="str">
        <f>VLOOKUP(E2784,master1!$C$9:$E$24,3,0)</f>
        <v>Paula E</v>
      </c>
      <c r="C2784" s="8" t="str">
        <f>VLOOKUP(F2784,master2!$B$1:$C$24,2,0)</f>
        <v>RENT EXPENSES</v>
      </c>
      <c r="D2784" s="84">
        <v>4</v>
      </c>
      <c r="E2784" s="82" t="s">
        <v>74</v>
      </c>
      <c r="F2784" s="85" t="s">
        <v>130</v>
      </c>
      <c r="G2784" s="106">
        <v>381.52499999999998</v>
      </c>
      <c r="H2784" s="84" t="s">
        <v>86</v>
      </c>
      <c r="I2784" s="84"/>
    </row>
    <row r="2785" spans="1:9" s="76" customFormat="1" ht="12" hidden="1" customHeight="1">
      <c r="A2785" s="8" t="str">
        <f>INDEX(master1!$A$10:$A$24,MATCH('KSB1 - Postings'!E2785,master1!$C$10:$C$24,0))</f>
        <v>HR</v>
      </c>
      <c r="B2785" s="9" t="str">
        <f>VLOOKUP(E2785,master1!$C$9:$E$24,3,0)</f>
        <v>Paula E</v>
      </c>
      <c r="C2785" s="8" t="str">
        <f>VLOOKUP(F2785,master2!$B$1:$C$24,2,0)</f>
        <v>RENT EXPENSES</v>
      </c>
      <c r="D2785" s="84">
        <v>4</v>
      </c>
      <c r="E2785" s="82" t="s">
        <v>74</v>
      </c>
      <c r="F2785" s="85" t="s">
        <v>130</v>
      </c>
      <c r="G2785" s="106">
        <v>122.13500000000001</v>
      </c>
      <c r="H2785" s="84" t="s">
        <v>86</v>
      </c>
      <c r="I2785" s="84"/>
    </row>
    <row r="2786" spans="1:9" s="76" customFormat="1" ht="12" hidden="1" customHeight="1">
      <c r="A2786" s="8" t="str">
        <f>INDEX(master1!$A$10:$A$24,MATCH('KSB1 - Postings'!E2786,master1!$C$10:$C$24,0))</f>
        <v>HR</v>
      </c>
      <c r="B2786" s="9" t="str">
        <f>VLOOKUP(E2786,master1!$C$9:$E$24,3,0)</f>
        <v>Paula E</v>
      </c>
      <c r="C2786" s="8" t="str">
        <f>VLOOKUP(F2786,master2!$B$1:$C$24,2,0)</f>
        <v>RENT EXPENSES</v>
      </c>
      <c r="D2786" s="84">
        <v>4</v>
      </c>
      <c r="E2786" s="82" t="s">
        <v>74</v>
      </c>
      <c r="F2786" s="85" t="s">
        <v>130</v>
      </c>
      <c r="G2786" s="106">
        <v>120.21</v>
      </c>
      <c r="H2786" s="84" t="s">
        <v>86</v>
      </c>
      <c r="I2786" s="84"/>
    </row>
    <row r="2787" spans="1:9" s="76" customFormat="1" ht="12" hidden="1" customHeight="1">
      <c r="A2787" s="8" t="str">
        <f>INDEX(master1!$A$10:$A$24,MATCH('KSB1 - Postings'!E2787,master1!$C$10:$C$24,0))</f>
        <v>HR</v>
      </c>
      <c r="B2787" s="9" t="str">
        <f>VLOOKUP(E2787,master1!$C$9:$E$24,3,0)</f>
        <v>Paula E</v>
      </c>
      <c r="C2787" s="8" t="str">
        <f>VLOOKUP(F2787,master2!$B$1:$C$24,2,0)</f>
        <v>RENT EXPENSES</v>
      </c>
      <c r="D2787" s="84">
        <v>4</v>
      </c>
      <c r="E2787" s="82" t="s">
        <v>74</v>
      </c>
      <c r="F2787" s="85" t="s">
        <v>130</v>
      </c>
      <c r="G2787" s="106">
        <v>129.41499999999999</v>
      </c>
      <c r="H2787" s="84" t="s">
        <v>86</v>
      </c>
      <c r="I2787" s="84"/>
    </row>
    <row r="2788" spans="1:9" s="76" customFormat="1" ht="12" hidden="1" customHeight="1">
      <c r="A2788" s="8" t="str">
        <f>INDEX(master1!$A$10:$A$24,MATCH('KSB1 - Postings'!E2788,master1!$C$10:$C$24,0))</f>
        <v>HR</v>
      </c>
      <c r="B2788" s="9" t="str">
        <f>VLOOKUP(E2788,master1!$C$9:$E$24,3,0)</f>
        <v>Paula E</v>
      </c>
      <c r="C2788" s="8" t="str">
        <f>VLOOKUP(F2788,master2!$B$1:$C$24,2,0)</f>
        <v>RENT EXPENSES</v>
      </c>
      <c r="D2788" s="84">
        <v>4</v>
      </c>
      <c r="E2788" s="82" t="s">
        <v>74</v>
      </c>
      <c r="F2788" s="85" t="s">
        <v>130</v>
      </c>
      <c r="G2788" s="106">
        <v>129.41499999999999</v>
      </c>
      <c r="H2788" s="84" t="s">
        <v>86</v>
      </c>
      <c r="I2788" s="84"/>
    </row>
    <row r="2789" spans="1:9" s="76" customFormat="1" ht="12" hidden="1" customHeight="1">
      <c r="A2789" s="8" t="str">
        <f>INDEX(master1!$A$10:$A$24,MATCH('KSB1 - Postings'!E2789,master1!$C$10:$C$24,0))</f>
        <v>HR</v>
      </c>
      <c r="B2789" s="9" t="str">
        <f>VLOOKUP(E2789,master1!$C$9:$E$24,3,0)</f>
        <v>Paula E</v>
      </c>
      <c r="C2789" s="8" t="str">
        <f>VLOOKUP(F2789,master2!$B$1:$C$24,2,0)</f>
        <v>RENT EXPENSES</v>
      </c>
      <c r="D2789" s="84">
        <v>4</v>
      </c>
      <c r="E2789" s="82" t="s">
        <v>74</v>
      </c>
      <c r="F2789" s="85" t="s">
        <v>130</v>
      </c>
      <c r="G2789" s="106">
        <v>129.41499999999999</v>
      </c>
      <c r="H2789" s="84" t="s">
        <v>86</v>
      </c>
      <c r="I2789" s="84"/>
    </row>
    <row r="2790" spans="1:9" s="76" customFormat="1" ht="12" hidden="1" customHeight="1">
      <c r="A2790" s="8" t="str">
        <f>INDEX(master1!$A$10:$A$24,MATCH('KSB1 - Postings'!E2790,master1!$C$10:$C$24,0))</f>
        <v>HR</v>
      </c>
      <c r="B2790" s="9" t="str">
        <f>VLOOKUP(E2790,master1!$C$9:$E$24,3,0)</f>
        <v>Paula E</v>
      </c>
      <c r="C2790" s="8" t="str">
        <f>VLOOKUP(F2790,master2!$B$1:$C$24,2,0)</f>
        <v>RENT EXPENSES</v>
      </c>
      <c r="D2790" s="84">
        <v>4</v>
      </c>
      <c r="E2790" s="82" t="s">
        <v>74</v>
      </c>
      <c r="F2790" s="85" t="s">
        <v>130</v>
      </c>
      <c r="G2790" s="106">
        <v>166.58500000000001</v>
      </c>
      <c r="H2790" s="84" t="s">
        <v>86</v>
      </c>
      <c r="I2790" s="84"/>
    </row>
    <row r="2791" spans="1:9" s="76" customFormat="1" ht="12" hidden="1" customHeight="1">
      <c r="A2791" s="8" t="str">
        <f>INDEX(master1!$A$10:$A$24,MATCH('KSB1 - Postings'!E2791,master1!$C$10:$C$24,0))</f>
        <v>HR</v>
      </c>
      <c r="B2791" s="9" t="str">
        <f>VLOOKUP(E2791,master1!$C$9:$E$24,3,0)</f>
        <v>Paula E</v>
      </c>
      <c r="C2791" s="8" t="str">
        <f>VLOOKUP(F2791,master2!$B$1:$C$24,2,0)</f>
        <v>RENT EXPENSES</v>
      </c>
      <c r="D2791" s="84">
        <v>4</v>
      </c>
      <c r="E2791" s="82" t="s">
        <v>74</v>
      </c>
      <c r="F2791" s="85" t="s">
        <v>130</v>
      </c>
      <c r="G2791" s="106">
        <v>172.91499999999999</v>
      </c>
      <c r="H2791" s="84" t="s">
        <v>86</v>
      </c>
      <c r="I2791" s="84"/>
    </row>
    <row r="2792" spans="1:9" s="76" customFormat="1" ht="12" hidden="1" customHeight="1">
      <c r="A2792" s="8" t="str">
        <f>INDEX(master1!$A$10:$A$24,MATCH('KSB1 - Postings'!E2792,master1!$C$10:$C$24,0))</f>
        <v>HR</v>
      </c>
      <c r="B2792" s="9" t="str">
        <f>VLOOKUP(E2792,master1!$C$9:$E$24,3,0)</f>
        <v>Paula E</v>
      </c>
      <c r="C2792" s="8" t="str">
        <f>VLOOKUP(F2792,master2!$B$1:$C$24,2,0)</f>
        <v>RENT EXPENSES</v>
      </c>
      <c r="D2792" s="84">
        <v>4</v>
      </c>
      <c r="E2792" s="82" t="s">
        <v>74</v>
      </c>
      <c r="F2792" s="85" t="s">
        <v>130</v>
      </c>
      <c r="G2792" s="106">
        <v>157.875</v>
      </c>
      <c r="H2792" s="84" t="s">
        <v>86</v>
      </c>
      <c r="I2792" s="84"/>
    </row>
    <row r="2793" spans="1:9" s="76" customFormat="1" ht="12" hidden="1" customHeight="1">
      <c r="A2793" s="8" t="str">
        <f>INDEX(master1!$A$10:$A$24,MATCH('KSB1 - Postings'!E2793,master1!$C$10:$C$24,0))</f>
        <v>HR</v>
      </c>
      <c r="B2793" s="9" t="str">
        <f>VLOOKUP(E2793,master1!$C$9:$E$24,3,0)</f>
        <v>Paula E</v>
      </c>
      <c r="C2793" s="8" t="str">
        <f>VLOOKUP(F2793,master2!$B$1:$C$24,2,0)</f>
        <v>RENT EXPENSES</v>
      </c>
      <c r="D2793" s="84">
        <v>4</v>
      </c>
      <c r="E2793" s="82" t="s">
        <v>74</v>
      </c>
      <c r="F2793" s="85" t="s">
        <v>130</v>
      </c>
      <c r="G2793" s="106">
        <v>211.46</v>
      </c>
      <c r="H2793" s="84" t="s">
        <v>86</v>
      </c>
      <c r="I2793" s="84"/>
    </row>
    <row r="2794" spans="1:9" s="76" customFormat="1" ht="12" hidden="1" customHeight="1">
      <c r="A2794" s="8" t="str">
        <f>INDEX(master1!$A$10:$A$24,MATCH('KSB1 - Postings'!E2794,master1!$C$10:$C$24,0))</f>
        <v>LOGISTICS</v>
      </c>
      <c r="B2794" s="9" t="str">
        <f>VLOOKUP(E2794,master1!$C$9:$E$24,3,0)</f>
        <v>María L</v>
      </c>
      <c r="C2794" s="8" t="str">
        <f>VLOOKUP(F2794,master2!$B$1:$C$24,2,0)</f>
        <v>FREIGHT</v>
      </c>
      <c r="D2794" s="84">
        <v>4</v>
      </c>
      <c r="E2794" s="82" t="s">
        <v>68</v>
      </c>
      <c r="F2794" s="85" t="s">
        <v>132</v>
      </c>
      <c r="G2794" s="106">
        <v>5809.7250000000004</v>
      </c>
      <c r="H2794" s="84" t="s">
        <v>86</v>
      </c>
      <c r="I2794" s="84"/>
    </row>
    <row r="2795" spans="1:9" s="76" customFormat="1" ht="12" hidden="1" customHeight="1">
      <c r="A2795" s="8" t="str">
        <f>INDEX(master1!$A$10:$A$24,MATCH('KSB1 - Postings'!E2795,master1!$C$10:$C$24,0))</f>
        <v>HR</v>
      </c>
      <c r="B2795" s="9" t="str">
        <f>VLOOKUP(E2795,master1!$C$9:$E$24,3,0)</f>
        <v>Paula E</v>
      </c>
      <c r="C2795" s="8" t="str">
        <f>VLOOKUP(F2795,master2!$B$1:$C$24,2,0)</f>
        <v>OTHER SOCIAL EXPENSES</v>
      </c>
      <c r="D2795" s="84">
        <v>4</v>
      </c>
      <c r="E2795" s="82" t="s">
        <v>75</v>
      </c>
      <c r="F2795" s="85" t="s">
        <v>139</v>
      </c>
      <c r="G2795" s="106">
        <v>86.2</v>
      </c>
      <c r="H2795" s="84" t="s">
        <v>86</v>
      </c>
      <c r="I2795" s="84"/>
    </row>
    <row r="2796" spans="1:9" s="76" customFormat="1" ht="12" hidden="1" customHeight="1">
      <c r="A2796" s="8" t="str">
        <f>INDEX(master1!$A$10:$A$24,MATCH('KSB1 - Postings'!E2796,master1!$C$10:$C$24,0))</f>
        <v>MAINTE</v>
      </c>
      <c r="B2796" s="9" t="str">
        <f>VLOOKUP(E2796,master1!$C$9:$E$24,3,0)</f>
        <v>Joaquin P</v>
      </c>
      <c r="C2796" s="8" t="str">
        <f>VLOOKUP(F2796,master2!$B$1:$C$24,2,0)</f>
        <v>SPARE PARTS</v>
      </c>
      <c r="D2796" s="84">
        <v>4</v>
      </c>
      <c r="E2796" s="82" t="s">
        <v>55</v>
      </c>
      <c r="F2796" s="85" t="s">
        <v>136</v>
      </c>
      <c r="G2796" s="106">
        <v>819.94</v>
      </c>
      <c r="H2796" s="84" t="s">
        <v>86</v>
      </c>
      <c r="I2796" s="84"/>
    </row>
    <row r="2797" spans="1:9" s="76" customFormat="1" ht="12" hidden="1" customHeight="1">
      <c r="A2797" s="8" t="str">
        <f>INDEX(master1!$A$10:$A$24,MATCH('KSB1 - Postings'!E2797,master1!$C$10:$C$24,0))</f>
        <v>MAINTE</v>
      </c>
      <c r="B2797" s="9" t="str">
        <f>VLOOKUP(E2797,master1!$C$9:$E$24,3,0)</f>
        <v>Joaquin P</v>
      </c>
      <c r="C2797" s="8" t="str">
        <f>VLOOKUP(F2797,master2!$B$1:$C$24,2,0)</f>
        <v>SPARE PARTS</v>
      </c>
      <c r="D2797" s="84">
        <v>4</v>
      </c>
      <c r="E2797" s="82" t="s">
        <v>55</v>
      </c>
      <c r="F2797" s="85" t="s">
        <v>136</v>
      </c>
      <c r="G2797" s="106">
        <v>640.13499999999999</v>
      </c>
      <c r="H2797" s="84" t="s">
        <v>86</v>
      </c>
      <c r="I2797" s="84"/>
    </row>
    <row r="2798" spans="1:9" s="76" customFormat="1" ht="12" hidden="1" customHeight="1">
      <c r="A2798" s="8" t="str">
        <f>INDEX(master1!$A$10:$A$24,MATCH('KSB1 - Postings'!E2798,master1!$C$10:$C$24,0))</f>
        <v>MAINTE</v>
      </c>
      <c r="B2798" s="9" t="str">
        <f>VLOOKUP(E2798,master1!$C$9:$E$24,3,0)</f>
        <v>Joaquin P</v>
      </c>
      <c r="C2798" s="8" t="str">
        <f>VLOOKUP(F2798,master2!$B$1:$C$24,2,0)</f>
        <v>SPARE PARTS</v>
      </c>
      <c r="D2798" s="84">
        <v>4</v>
      </c>
      <c r="E2798" s="82" t="s">
        <v>55</v>
      </c>
      <c r="F2798" s="85" t="s">
        <v>136</v>
      </c>
      <c r="G2798" s="106">
        <v>261.38499999999999</v>
      </c>
      <c r="H2798" s="84" t="s">
        <v>86</v>
      </c>
      <c r="I2798" s="84"/>
    </row>
    <row r="2799" spans="1:9" s="76" customFormat="1" ht="12" hidden="1" customHeight="1">
      <c r="A2799" s="8" t="str">
        <f>INDEX(master1!$A$10:$A$24,MATCH('KSB1 - Postings'!E2799,master1!$C$10:$C$24,0))</f>
        <v>MAINTE</v>
      </c>
      <c r="B2799" s="9" t="str">
        <f>VLOOKUP(E2799,master1!$C$9:$E$24,3,0)</f>
        <v>Joaquin P</v>
      </c>
      <c r="C2799" s="8" t="str">
        <f>VLOOKUP(F2799,master2!$B$1:$C$24,2,0)</f>
        <v>SPARE PARTS</v>
      </c>
      <c r="D2799" s="84">
        <v>4</v>
      </c>
      <c r="E2799" s="82" t="s">
        <v>55</v>
      </c>
      <c r="F2799" s="85" t="s">
        <v>136</v>
      </c>
      <c r="G2799" s="106">
        <v>28</v>
      </c>
      <c r="H2799" s="84" t="s">
        <v>86</v>
      </c>
      <c r="I2799" s="84"/>
    </row>
    <row r="2800" spans="1:9" s="76" customFormat="1" ht="12" hidden="1" customHeight="1">
      <c r="A2800" s="8" t="str">
        <f>INDEX(master1!$A$10:$A$24,MATCH('KSB1 - Postings'!E2800,master1!$C$10:$C$24,0))</f>
        <v>MAINTE</v>
      </c>
      <c r="B2800" s="9" t="str">
        <f>VLOOKUP(E2800,master1!$C$9:$E$24,3,0)</f>
        <v>Joaquin P</v>
      </c>
      <c r="C2800" s="8" t="str">
        <f>VLOOKUP(F2800,master2!$B$1:$C$24,2,0)</f>
        <v>SPARE PARTS</v>
      </c>
      <c r="D2800" s="84">
        <v>4</v>
      </c>
      <c r="E2800" s="82" t="s">
        <v>55</v>
      </c>
      <c r="F2800" s="85" t="s">
        <v>136</v>
      </c>
      <c r="G2800" s="106">
        <v>261.38499999999999</v>
      </c>
      <c r="H2800" s="84" t="s">
        <v>86</v>
      </c>
      <c r="I2800" s="84"/>
    </row>
    <row r="2801" spans="1:9" s="76" customFormat="1" ht="12" hidden="1" customHeight="1">
      <c r="A2801" s="8" t="str">
        <f>INDEX(master1!$A$10:$A$24,MATCH('KSB1 - Postings'!E2801,master1!$C$10:$C$24,0))</f>
        <v>MAINTE</v>
      </c>
      <c r="B2801" s="9" t="str">
        <f>VLOOKUP(E2801,master1!$C$9:$E$24,3,0)</f>
        <v>Joaquin P</v>
      </c>
      <c r="C2801" s="8" t="str">
        <f>VLOOKUP(F2801,master2!$B$1:$C$24,2,0)</f>
        <v>SPARE PARTS</v>
      </c>
      <c r="D2801" s="84">
        <v>4</v>
      </c>
      <c r="E2801" s="82" t="s">
        <v>55</v>
      </c>
      <c r="F2801" s="85" t="s">
        <v>136</v>
      </c>
      <c r="G2801" s="106">
        <v>106.97</v>
      </c>
      <c r="H2801" s="84" t="s">
        <v>86</v>
      </c>
      <c r="I2801" s="84"/>
    </row>
    <row r="2802" spans="1:9" s="76" customFormat="1" ht="12" hidden="1" customHeight="1">
      <c r="A2802" s="8" t="str">
        <f>INDEX(master1!$A$10:$A$24,MATCH('KSB1 - Postings'!E2802,master1!$C$10:$C$24,0))</f>
        <v>MAINTE</v>
      </c>
      <c r="B2802" s="9" t="str">
        <f>VLOOKUP(E2802,master1!$C$9:$E$24,3,0)</f>
        <v>Joaquin P</v>
      </c>
      <c r="C2802" s="8" t="str">
        <f>VLOOKUP(F2802,master2!$B$1:$C$24,2,0)</f>
        <v>SPARE PARTS</v>
      </c>
      <c r="D2802" s="84">
        <v>4</v>
      </c>
      <c r="E2802" s="82" t="s">
        <v>55</v>
      </c>
      <c r="F2802" s="85" t="s">
        <v>136</v>
      </c>
      <c r="G2802" s="106">
        <v>442.61</v>
      </c>
      <c r="H2802" s="84" t="s">
        <v>86</v>
      </c>
      <c r="I2802" s="84"/>
    </row>
    <row r="2803" spans="1:9" s="76" customFormat="1" ht="12" hidden="1" customHeight="1">
      <c r="A2803" s="8" t="str">
        <f>INDEX(master1!$A$10:$A$24,MATCH('KSB1 - Postings'!E2803,master1!$C$10:$C$24,0))</f>
        <v>MAINTE</v>
      </c>
      <c r="B2803" s="9" t="str">
        <f>VLOOKUP(E2803,master1!$C$9:$E$24,3,0)</f>
        <v>Joaquin P</v>
      </c>
      <c r="C2803" s="8" t="str">
        <f>VLOOKUP(F2803,master2!$B$1:$C$24,2,0)</f>
        <v>SPARE PARTS</v>
      </c>
      <c r="D2803" s="84">
        <v>4</v>
      </c>
      <c r="E2803" s="82" t="s">
        <v>55</v>
      </c>
      <c r="F2803" s="85" t="s">
        <v>136</v>
      </c>
      <c r="G2803" s="106">
        <v>39.645000000000003</v>
      </c>
      <c r="H2803" s="84" t="s">
        <v>86</v>
      </c>
      <c r="I2803" s="84"/>
    </row>
    <row r="2804" spans="1:9" s="76" customFormat="1" ht="12" hidden="1" customHeight="1">
      <c r="A2804" s="8" t="str">
        <f>INDEX(master1!$A$10:$A$24,MATCH('KSB1 - Postings'!E2804,master1!$C$10:$C$24,0))</f>
        <v>MAINTE</v>
      </c>
      <c r="B2804" s="9" t="str">
        <f>VLOOKUP(E2804,master1!$C$9:$E$24,3,0)</f>
        <v>Joaquin P</v>
      </c>
      <c r="C2804" s="8" t="str">
        <f>VLOOKUP(F2804,master2!$B$1:$C$24,2,0)</f>
        <v>SPARE PARTS</v>
      </c>
      <c r="D2804" s="84">
        <v>4</v>
      </c>
      <c r="E2804" s="82" t="s">
        <v>55</v>
      </c>
      <c r="F2804" s="85" t="s">
        <v>136</v>
      </c>
      <c r="G2804" s="106">
        <v>37.005000000000003</v>
      </c>
      <c r="H2804" s="84" t="s">
        <v>86</v>
      </c>
      <c r="I2804" s="84"/>
    </row>
    <row r="2805" spans="1:9" s="76" customFormat="1" ht="12" hidden="1" customHeight="1">
      <c r="A2805" s="8" t="str">
        <f>INDEX(master1!$A$10:$A$24,MATCH('KSB1 - Postings'!E2805,master1!$C$10:$C$24,0))</f>
        <v>MAINTE</v>
      </c>
      <c r="B2805" s="9" t="str">
        <f>VLOOKUP(E2805,master1!$C$9:$E$24,3,0)</f>
        <v>Joaquin P</v>
      </c>
      <c r="C2805" s="8" t="str">
        <f>VLOOKUP(F2805,master2!$B$1:$C$24,2,0)</f>
        <v>SPARE PARTS</v>
      </c>
      <c r="D2805" s="84">
        <v>4</v>
      </c>
      <c r="E2805" s="82" t="s">
        <v>55</v>
      </c>
      <c r="F2805" s="85" t="s">
        <v>136</v>
      </c>
      <c r="G2805" s="106">
        <v>847.64</v>
      </c>
      <c r="H2805" s="84" t="s">
        <v>86</v>
      </c>
      <c r="I2805" s="84"/>
    </row>
    <row r="2806" spans="1:9" s="76" customFormat="1" ht="12" hidden="1" customHeight="1">
      <c r="A2806" s="8" t="str">
        <f>INDEX(master1!$A$10:$A$24,MATCH('KSB1 - Postings'!E2806,master1!$C$10:$C$24,0))</f>
        <v>MAINTE</v>
      </c>
      <c r="B2806" s="9" t="str">
        <f>VLOOKUP(E2806,master1!$C$9:$E$24,3,0)</f>
        <v>Joaquin P</v>
      </c>
      <c r="C2806" s="8" t="str">
        <f>VLOOKUP(F2806,master2!$B$1:$C$24,2,0)</f>
        <v>SPARE PARTS</v>
      </c>
      <c r="D2806" s="84">
        <v>4</v>
      </c>
      <c r="E2806" s="82" t="s">
        <v>55</v>
      </c>
      <c r="F2806" s="85" t="s">
        <v>136</v>
      </c>
      <c r="G2806" s="106">
        <v>327.06</v>
      </c>
      <c r="H2806" s="84" t="s">
        <v>86</v>
      </c>
      <c r="I2806" s="84"/>
    </row>
    <row r="2807" spans="1:9" s="76" customFormat="1" ht="12" hidden="1" customHeight="1">
      <c r="A2807" s="8" t="str">
        <f>INDEX(master1!$A$10:$A$24,MATCH('KSB1 - Postings'!E2807,master1!$C$10:$C$24,0))</f>
        <v>MAINTE</v>
      </c>
      <c r="B2807" s="9" t="str">
        <f>VLOOKUP(E2807,master1!$C$9:$E$24,3,0)</f>
        <v>Joaquin P</v>
      </c>
      <c r="C2807" s="8" t="str">
        <f>VLOOKUP(F2807,master2!$B$1:$C$24,2,0)</f>
        <v>SPARE PARTS</v>
      </c>
      <c r="D2807" s="84">
        <v>4</v>
      </c>
      <c r="E2807" s="82" t="s">
        <v>55</v>
      </c>
      <c r="F2807" s="85" t="s">
        <v>136</v>
      </c>
      <c r="G2807" s="106">
        <v>327.45</v>
      </c>
      <c r="H2807" s="84" t="s">
        <v>86</v>
      </c>
      <c r="I2807" s="84"/>
    </row>
    <row r="2808" spans="1:9" s="76" customFormat="1" ht="12" hidden="1" customHeight="1">
      <c r="A2808" s="8" t="str">
        <f>INDEX(master1!$A$10:$A$24,MATCH('KSB1 - Postings'!E2808,master1!$C$10:$C$24,0))</f>
        <v>MAINTE</v>
      </c>
      <c r="B2808" s="9" t="str">
        <f>VLOOKUP(E2808,master1!$C$9:$E$24,3,0)</f>
        <v>Joaquin P</v>
      </c>
      <c r="C2808" s="8" t="str">
        <f>VLOOKUP(F2808,master2!$B$1:$C$24,2,0)</f>
        <v>SPARE PARTS</v>
      </c>
      <c r="D2808" s="84">
        <v>4</v>
      </c>
      <c r="E2808" s="82" t="s">
        <v>55</v>
      </c>
      <c r="F2808" s="85" t="s">
        <v>136</v>
      </c>
      <c r="G2808" s="106">
        <v>326.10000000000002</v>
      </c>
      <c r="H2808" s="84" t="s">
        <v>86</v>
      </c>
      <c r="I2808" s="84"/>
    </row>
    <row r="2809" spans="1:9" s="76" customFormat="1" ht="12" hidden="1" customHeight="1">
      <c r="A2809" s="8" t="str">
        <f>INDEX(master1!$A$10:$A$24,MATCH('KSB1 - Postings'!E2809,master1!$C$10:$C$24,0))</f>
        <v>MAINTE</v>
      </c>
      <c r="B2809" s="9" t="str">
        <f>VLOOKUP(E2809,master1!$C$9:$E$24,3,0)</f>
        <v>Joaquin P</v>
      </c>
      <c r="C2809" s="8" t="str">
        <f>VLOOKUP(F2809,master2!$B$1:$C$24,2,0)</f>
        <v>SPARE PARTS</v>
      </c>
      <c r="D2809" s="84">
        <v>4</v>
      </c>
      <c r="E2809" s="82" t="s">
        <v>55</v>
      </c>
      <c r="F2809" s="85" t="s">
        <v>136</v>
      </c>
      <c r="G2809" s="106">
        <v>262.29000000000002</v>
      </c>
      <c r="H2809" s="84" t="s">
        <v>86</v>
      </c>
      <c r="I2809" s="84"/>
    </row>
    <row r="2810" spans="1:9" s="76" customFormat="1" ht="12" hidden="1" customHeight="1">
      <c r="A2810" s="8" t="str">
        <f>INDEX(master1!$A$10:$A$24,MATCH('KSB1 - Postings'!E2810,master1!$C$10:$C$24,0))</f>
        <v>MAINTE</v>
      </c>
      <c r="B2810" s="9" t="str">
        <f>VLOOKUP(E2810,master1!$C$9:$E$24,3,0)</f>
        <v>Joaquin P</v>
      </c>
      <c r="C2810" s="8" t="str">
        <f>VLOOKUP(F2810,master2!$B$1:$C$24,2,0)</f>
        <v>SPARE PARTS</v>
      </c>
      <c r="D2810" s="84">
        <v>4</v>
      </c>
      <c r="E2810" s="82" t="s">
        <v>55</v>
      </c>
      <c r="F2810" s="85" t="s">
        <v>136</v>
      </c>
      <c r="G2810" s="106">
        <v>13.105</v>
      </c>
      <c r="H2810" s="84" t="s">
        <v>86</v>
      </c>
      <c r="I2810" s="84"/>
    </row>
    <row r="2811" spans="1:9" s="76" customFormat="1" ht="12" hidden="1" customHeight="1">
      <c r="A2811" s="8" t="str">
        <f>INDEX(master1!$A$10:$A$24,MATCH('KSB1 - Postings'!E2811,master1!$C$10:$C$24,0))</f>
        <v>MAINTE</v>
      </c>
      <c r="B2811" s="9" t="str">
        <f>VLOOKUP(E2811,master1!$C$9:$E$24,3,0)</f>
        <v>Joaquin P</v>
      </c>
      <c r="C2811" s="8" t="str">
        <f>VLOOKUP(F2811,master2!$B$1:$C$24,2,0)</f>
        <v>SPARE PARTS</v>
      </c>
      <c r="D2811" s="84">
        <v>4</v>
      </c>
      <c r="E2811" s="82" t="s">
        <v>55</v>
      </c>
      <c r="F2811" s="85" t="s">
        <v>136</v>
      </c>
      <c r="G2811" s="106">
        <v>385.22</v>
      </c>
      <c r="H2811" s="84" t="s">
        <v>86</v>
      </c>
      <c r="I2811" s="84"/>
    </row>
    <row r="2812" spans="1:9" s="76" customFormat="1" ht="12" hidden="1" customHeight="1">
      <c r="A2812" s="8" t="str">
        <f>INDEX(master1!$A$10:$A$24,MATCH('KSB1 - Postings'!E2812,master1!$C$10:$C$24,0))</f>
        <v>QUALITY</v>
      </c>
      <c r="B2812" s="9" t="str">
        <f>VLOOKUP(E2812,master1!$C$9:$E$24,3,0)</f>
        <v>Jennifer A</v>
      </c>
      <c r="C2812" s="8" t="str">
        <f>VLOOKUP(F2812,master2!$B$1:$C$24,2,0)</f>
        <v>OTHER EXTERNAL SERVICES</v>
      </c>
      <c r="D2812" s="84">
        <v>4</v>
      </c>
      <c r="E2812" s="82" t="s">
        <v>73</v>
      </c>
      <c r="F2812" s="85" t="s">
        <v>138</v>
      </c>
      <c r="G2812" s="106">
        <v>1870.675</v>
      </c>
      <c r="H2812" s="84" t="s">
        <v>86</v>
      </c>
      <c r="I2812" s="84"/>
    </row>
    <row r="2813" spans="1:9" s="76" customFormat="1" ht="12" hidden="1" customHeight="1">
      <c r="A2813" s="8" t="str">
        <f>INDEX(master1!$A$10:$A$24,MATCH('KSB1 - Postings'!E2813,master1!$C$10:$C$24,0))</f>
        <v>QUALITY</v>
      </c>
      <c r="B2813" s="9" t="str">
        <f>VLOOKUP(E2813,master1!$C$9:$E$24,3,0)</f>
        <v>Jennifer A</v>
      </c>
      <c r="C2813" s="8" t="str">
        <f>VLOOKUP(F2813,master2!$B$1:$C$24,2,0)</f>
        <v>OTHER EXTERNAL SERVICES</v>
      </c>
      <c r="D2813" s="84">
        <v>4</v>
      </c>
      <c r="E2813" s="82" t="s">
        <v>73</v>
      </c>
      <c r="F2813" s="85" t="s">
        <v>138</v>
      </c>
      <c r="G2813" s="106">
        <v>3676.84</v>
      </c>
      <c r="H2813" s="84" t="s">
        <v>86</v>
      </c>
      <c r="I2813" s="84"/>
    </row>
    <row r="2814" spans="1:9" s="76" customFormat="1" ht="12" hidden="1" customHeight="1">
      <c r="A2814" s="8" t="str">
        <f>INDEX(master1!$A$10:$A$24,MATCH('KSB1 - Postings'!E2814,master1!$C$10:$C$24,0))</f>
        <v>MAINTE</v>
      </c>
      <c r="B2814" s="9" t="str">
        <f>VLOOKUP(E2814,master1!$C$9:$E$24,3,0)</f>
        <v>Joaquin P</v>
      </c>
      <c r="C2814" s="8" t="str">
        <f>VLOOKUP(F2814,master2!$B$1:$C$24,2,0)</f>
        <v>SPARE PARTS</v>
      </c>
      <c r="D2814" s="84">
        <v>4</v>
      </c>
      <c r="E2814" s="82" t="s">
        <v>54</v>
      </c>
      <c r="F2814" s="85" t="s">
        <v>136</v>
      </c>
      <c r="G2814" s="106">
        <v>1896.625</v>
      </c>
      <c r="H2814" s="84" t="s">
        <v>86</v>
      </c>
      <c r="I2814" s="84"/>
    </row>
    <row r="2815" spans="1:9" s="76" customFormat="1" ht="12" hidden="1" customHeight="1">
      <c r="A2815" s="8" t="str">
        <f>INDEX(master1!$A$10:$A$24,MATCH('KSB1 - Postings'!E2815,master1!$C$10:$C$24,0))</f>
        <v>MAINTE</v>
      </c>
      <c r="B2815" s="9" t="str">
        <f>VLOOKUP(E2815,master1!$C$9:$E$24,3,0)</f>
        <v>Joaquin P</v>
      </c>
      <c r="C2815" s="8" t="str">
        <f>VLOOKUP(F2815,master2!$B$1:$C$24,2,0)</f>
        <v>SPARE PARTS</v>
      </c>
      <c r="D2815" s="84">
        <v>4</v>
      </c>
      <c r="E2815" s="82" t="s">
        <v>54</v>
      </c>
      <c r="F2815" s="85" t="s">
        <v>136</v>
      </c>
      <c r="G2815" s="106">
        <v>113.325</v>
      </c>
      <c r="H2815" s="84" t="s">
        <v>86</v>
      </c>
      <c r="I2815" s="84"/>
    </row>
    <row r="2816" spans="1:9" s="76" customFormat="1" ht="12" hidden="1" customHeight="1">
      <c r="A2816" s="8" t="str">
        <f>INDEX(master1!$A$10:$A$24,MATCH('KSB1 - Postings'!E2816,master1!$C$10:$C$24,0))</f>
        <v>MAINTE</v>
      </c>
      <c r="B2816" s="9" t="str">
        <f>VLOOKUP(E2816,master1!$C$9:$E$24,3,0)</f>
        <v>Joaquin P</v>
      </c>
      <c r="C2816" s="8" t="str">
        <f>VLOOKUP(F2816,master2!$B$1:$C$24,2,0)</f>
        <v>SPARE PARTS</v>
      </c>
      <c r="D2816" s="84">
        <v>4</v>
      </c>
      <c r="E2816" s="82" t="s">
        <v>54</v>
      </c>
      <c r="F2816" s="85" t="s">
        <v>136</v>
      </c>
      <c r="G2816" s="106">
        <v>193.61500000000001</v>
      </c>
      <c r="H2816" s="84" t="s">
        <v>86</v>
      </c>
      <c r="I2816" s="84"/>
    </row>
    <row r="2817" spans="1:9" s="76" customFormat="1" ht="12" hidden="1" customHeight="1">
      <c r="A2817" s="8" t="str">
        <f>INDEX(master1!$A$10:$A$24,MATCH('KSB1 - Postings'!E2817,master1!$C$10:$C$24,0))</f>
        <v>MAINTE</v>
      </c>
      <c r="B2817" s="9" t="str">
        <f>VLOOKUP(E2817,master1!$C$9:$E$24,3,0)</f>
        <v>Joaquin P</v>
      </c>
      <c r="C2817" s="8" t="str">
        <f>VLOOKUP(F2817,master2!$B$1:$C$24,2,0)</f>
        <v>SPARE PARTS</v>
      </c>
      <c r="D2817" s="84">
        <v>4</v>
      </c>
      <c r="E2817" s="82" t="s">
        <v>54</v>
      </c>
      <c r="F2817" s="85" t="s">
        <v>136</v>
      </c>
      <c r="G2817" s="106">
        <v>22.335000000000001</v>
      </c>
      <c r="H2817" s="84" t="s">
        <v>86</v>
      </c>
      <c r="I2817" s="84"/>
    </row>
    <row r="2818" spans="1:9" s="76" customFormat="1" ht="12" hidden="1" customHeight="1">
      <c r="A2818" s="8" t="str">
        <f>INDEX(master1!$A$10:$A$24,MATCH('KSB1 - Postings'!E2818,master1!$C$10:$C$24,0))</f>
        <v>MAINTE</v>
      </c>
      <c r="B2818" s="9" t="str">
        <f>VLOOKUP(E2818,master1!$C$9:$E$24,3,0)</f>
        <v>Joaquin P</v>
      </c>
      <c r="C2818" s="8" t="str">
        <f>VLOOKUP(F2818,master2!$B$1:$C$24,2,0)</f>
        <v>SPARE PARTS</v>
      </c>
      <c r="D2818" s="84">
        <v>4</v>
      </c>
      <c r="E2818" s="82" t="s">
        <v>54</v>
      </c>
      <c r="F2818" s="85" t="s">
        <v>136</v>
      </c>
      <c r="G2818" s="106">
        <v>16.704999999999998</v>
      </c>
      <c r="H2818" s="84" t="s">
        <v>86</v>
      </c>
      <c r="I2818" s="84"/>
    </row>
    <row r="2819" spans="1:9" s="76" customFormat="1" ht="12" hidden="1" customHeight="1">
      <c r="A2819" s="8" t="str">
        <f>INDEX(master1!$A$10:$A$24,MATCH('KSB1 - Postings'!E2819,master1!$C$10:$C$24,0))</f>
        <v>MAINTE</v>
      </c>
      <c r="B2819" s="9" t="str">
        <f>VLOOKUP(E2819,master1!$C$9:$E$24,3,0)</f>
        <v>Joaquin P</v>
      </c>
      <c r="C2819" s="8" t="str">
        <f>VLOOKUP(F2819,master2!$B$1:$C$24,2,0)</f>
        <v>SPARE PARTS</v>
      </c>
      <c r="D2819" s="84">
        <v>4</v>
      </c>
      <c r="E2819" s="82" t="s">
        <v>54</v>
      </c>
      <c r="F2819" s="85" t="s">
        <v>136</v>
      </c>
      <c r="G2819" s="106">
        <v>49.01</v>
      </c>
      <c r="H2819" s="84" t="s">
        <v>86</v>
      </c>
      <c r="I2819" s="84"/>
    </row>
    <row r="2820" spans="1:9" s="76" customFormat="1" ht="12" hidden="1" customHeight="1">
      <c r="A2820" s="8" t="str">
        <f>INDEX(master1!$A$10:$A$24,MATCH('KSB1 - Postings'!E2820,master1!$C$10:$C$24,0))</f>
        <v>MAINTE</v>
      </c>
      <c r="B2820" s="9" t="str">
        <f>VLOOKUP(E2820,master1!$C$9:$E$24,3,0)</f>
        <v>Joaquin P</v>
      </c>
      <c r="C2820" s="8" t="str">
        <f>VLOOKUP(F2820,master2!$B$1:$C$24,2,0)</f>
        <v>SPARE PARTS</v>
      </c>
      <c r="D2820" s="84">
        <v>4</v>
      </c>
      <c r="E2820" s="82" t="s">
        <v>54</v>
      </c>
      <c r="F2820" s="85" t="s">
        <v>136</v>
      </c>
      <c r="G2820" s="106">
        <v>51.914999999999999</v>
      </c>
      <c r="H2820" s="84" t="s">
        <v>86</v>
      </c>
      <c r="I2820" s="84"/>
    </row>
    <row r="2821" spans="1:9" s="76" customFormat="1" ht="12" hidden="1" customHeight="1">
      <c r="A2821" s="8" t="str">
        <f>INDEX(master1!$A$10:$A$24,MATCH('KSB1 - Postings'!E2821,master1!$C$10:$C$24,0))</f>
        <v>MAINTE</v>
      </c>
      <c r="B2821" s="9" t="str">
        <f>VLOOKUP(E2821,master1!$C$9:$E$24,3,0)</f>
        <v>Joaquin P</v>
      </c>
      <c r="C2821" s="8" t="str">
        <f>VLOOKUP(F2821,master2!$B$1:$C$24,2,0)</f>
        <v>SPARE PARTS</v>
      </c>
      <c r="D2821" s="84">
        <v>4</v>
      </c>
      <c r="E2821" s="82" t="s">
        <v>54</v>
      </c>
      <c r="F2821" s="85" t="s">
        <v>136</v>
      </c>
      <c r="G2821" s="106">
        <v>13.505000000000001</v>
      </c>
      <c r="H2821" s="84" t="s">
        <v>86</v>
      </c>
      <c r="I2821" s="84"/>
    </row>
    <row r="2822" spans="1:9" s="76" customFormat="1" ht="12" hidden="1" customHeight="1">
      <c r="A2822" s="8" t="str">
        <f>INDEX(master1!$A$10:$A$24,MATCH('KSB1 - Postings'!E2822,master1!$C$10:$C$24,0))</f>
        <v>MAINTE</v>
      </c>
      <c r="B2822" s="9" t="str">
        <f>VLOOKUP(E2822,master1!$C$9:$E$24,3,0)</f>
        <v>Joaquin P</v>
      </c>
      <c r="C2822" s="8" t="str">
        <f>VLOOKUP(F2822,master2!$B$1:$C$24,2,0)</f>
        <v>SPARE PARTS</v>
      </c>
      <c r="D2822" s="84">
        <v>4</v>
      </c>
      <c r="E2822" s="82" t="s">
        <v>56</v>
      </c>
      <c r="F2822" s="85" t="s">
        <v>136</v>
      </c>
      <c r="G2822" s="106">
        <v>1987.8050000000001</v>
      </c>
      <c r="H2822" s="84" t="s">
        <v>86</v>
      </c>
      <c r="I2822" s="84"/>
    </row>
    <row r="2823" spans="1:9" s="76" customFormat="1" ht="12" hidden="1" customHeight="1">
      <c r="A2823" s="8" t="str">
        <f>INDEX(master1!$A$10:$A$24,MATCH('KSB1 - Postings'!E2823,master1!$C$10:$C$24,0))</f>
        <v>MAINTE</v>
      </c>
      <c r="B2823" s="9" t="str">
        <f>VLOOKUP(E2823,master1!$C$9:$E$24,3,0)</f>
        <v>Joaquin P</v>
      </c>
      <c r="C2823" s="8" t="str">
        <f>VLOOKUP(F2823,master2!$B$1:$C$24,2,0)</f>
        <v>SPARE PARTS</v>
      </c>
      <c r="D2823" s="84">
        <v>4</v>
      </c>
      <c r="E2823" s="82" t="s">
        <v>56</v>
      </c>
      <c r="F2823" s="85" t="s">
        <v>136</v>
      </c>
      <c r="G2823" s="106">
        <v>1435.425</v>
      </c>
      <c r="H2823" s="84" t="s">
        <v>86</v>
      </c>
      <c r="I2823" s="84"/>
    </row>
    <row r="2824" spans="1:9" s="76" customFormat="1" ht="12" hidden="1" customHeight="1">
      <c r="A2824" s="8" t="str">
        <f>INDEX(master1!$A$10:$A$24,MATCH('KSB1 - Postings'!E2824,master1!$C$10:$C$24,0))</f>
        <v>MAINTE</v>
      </c>
      <c r="B2824" s="9" t="str">
        <f>VLOOKUP(E2824,master1!$C$9:$E$24,3,0)</f>
        <v>Joaquin P</v>
      </c>
      <c r="C2824" s="8" t="str">
        <f>VLOOKUP(F2824,master2!$B$1:$C$24,2,0)</f>
        <v>SPARE PARTS</v>
      </c>
      <c r="D2824" s="84">
        <v>4</v>
      </c>
      <c r="E2824" s="82" t="s">
        <v>56</v>
      </c>
      <c r="F2824" s="85" t="s">
        <v>136</v>
      </c>
      <c r="G2824" s="106">
        <v>51.914999999999999</v>
      </c>
      <c r="H2824" s="84" t="s">
        <v>86</v>
      </c>
      <c r="I2824" s="84"/>
    </row>
    <row r="2825" spans="1:9" s="76" customFormat="1" ht="12" hidden="1" customHeight="1">
      <c r="A2825" s="8" t="str">
        <f>INDEX(master1!$A$10:$A$24,MATCH('KSB1 - Postings'!E2825,master1!$C$10:$C$24,0))</f>
        <v>MAINTE</v>
      </c>
      <c r="B2825" s="9" t="str">
        <f>VLOOKUP(E2825,master1!$C$9:$E$24,3,0)</f>
        <v>Joaquin P</v>
      </c>
      <c r="C2825" s="8" t="str">
        <f>VLOOKUP(F2825,master2!$B$1:$C$24,2,0)</f>
        <v>SPARE PARTS</v>
      </c>
      <c r="D2825" s="84">
        <v>4</v>
      </c>
      <c r="E2825" s="82" t="s">
        <v>56</v>
      </c>
      <c r="F2825" s="85" t="s">
        <v>136</v>
      </c>
      <c r="G2825" s="106">
        <v>89.46</v>
      </c>
      <c r="H2825" s="84" t="s">
        <v>86</v>
      </c>
      <c r="I2825" s="84"/>
    </row>
    <row r="2826" spans="1:9" s="76" customFormat="1" ht="12" hidden="1" customHeight="1">
      <c r="A2826" s="8" t="str">
        <f>INDEX(master1!$A$10:$A$24,MATCH('KSB1 - Postings'!E2826,master1!$C$10:$C$24,0))</f>
        <v>MAINTE</v>
      </c>
      <c r="B2826" s="9" t="str">
        <f>VLOOKUP(E2826,master1!$C$9:$E$24,3,0)</f>
        <v>Joaquin P</v>
      </c>
      <c r="C2826" s="8" t="str">
        <f>VLOOKUP(F2826,master2!$B$1:$C$24,2,0)</f>
        <v>SPARE PARTS</v>
      </c>
      <c r="D2826" s="84">
        <v>4</v>
      </c>
      <c r="E2826" s="82" t="s">
        <v>56</v>
      </c>
      <c r="F2826" s="85" t="s">
        <v>136</v>
      </c>
      <c r="G2826" s="106">
        <v>63.32</v>
      </c>
      <c r="H2826" s="84" t="s">
        <v>86</v>
      </c>
      <c r="I2826" s="84"/>
    </row>
    <row r="2827" spans="1:9" s="76" customFormat="1" ht="12" hidden="1" customHeight="1">
      <c r="A2827" s="8" t="str">
        <f>INDEX(master1!$A$10:$A$24,MATCH('KSB1 - Postings'!E2827,master1!$C$10:$C$24,0))</f>
        <v>MAINTE</v>
      </c>
      <c r="B2827" s="9" t="str">
        <f>VLOOKUP(E2827,master1!$C$9:$E$24,3,0)</f>
        <v>Joaquin P</v>
      </c>
      <c r="C2827" s="8" t="str">
        <f>VLOOKUP(F2827,master2!$B$1:$C$24,2,0)</f>
        <v>SPARE PARTS</v>
      </c>
      <c r="D2827" s="84">
        <v>4</v>
      </c>
      <c r="E2827" s="82" t="s">
        <v>56</v>
      </c>
      <c r="F2827" s="85" t="s">
        <v>136</v>
      </c>
      <c r="G2827" s="106">
        <v>59.18</v>
      </c>
      <c r="H2827" s="84" t="s">
        <v>86</v>
      </c>
      <c r="I2827" s="84"/>
    </row>
    <row r="2828" spans="1:9" s="76" customFormat="1" ht="12" hidden="1" customHeight="1">
      <c r="A2828" s="8" t="str">
        <f>INDEX(master1!$A$10:$A$24,MATCH('KSB1 - Postings'!E2828,master1!$C$10:$C$24,0))</f>
        <v>MAINTE</v>
      </c>
      <c r="B2828" s="9" t="str">
        <f>VLOOKUP(E2828,master1!$C$9:$E$24,3,0)</f>
        <v>Joaquin P</v>
      </c>
      <c r="C2828" s="8" t="str">
        <f>VLOOKUP(F2828,master2!$B$1:$C$24,2,0)</f>
        <v>SPARE PARTS</v>
      </c>
      <c r="D2828" s="84">
        <v>4</v>
      </c>
      <c r="E2828" s="82" t="s">
        <v>56</v>
      </c>
      <c r="F2828" s="85" t="s">
        <v>136</v>
      </c>
      <c r="G2828" s="106">
        <v>11.45</v>
      </c>
      <c r="H2828" s="84" t="s">
        <v>86</v>
      </c>
      <c r="I2828" s="84"/>
    </row>
    <row r="2829" spans="1:9" s="76" customFormat="1" ht="12" hidden="1" customHeight="1">
      <c r="A2829" s="8" t="str">
        <f>INDEX(master1!$A$10:$A$24,MATCH('KSB1 - Postings'!E2829,master1!$C$10:$C$24,0))</f>
        <v>MAINTE</v>
      </c>
      <c r="B2829" s="9" t="str">
        <f>VLOOKUP(E2829,master1!$C$9:$E$24,3,0)</f>
        <v>Joaquin P</v>
      </c>
      <c r="C2829" s="8" t="str">
        <f>VLOOKUP(F2829,master2!$B$1:$C$24,2,0)</f>
        <v>SPARE PARTS</v>
      </c>
      <c r="D2829" s="84">
        <v>4</v>
      </c>
      <c r="E2829" s="82" t="s">
        <v>56</v>
      </c>
      <c r="F2829" s="85" t="s">
        <v>136</v>
      </c>
      <c r="G2829" s="106">
        <v>16.53</v>
      </c>
      <c r="H2829" s="84" t="s">
        <v>86</v>
      </c>
      <c r="I2829" s="84"/>
    </row>
    <row r="2830" spans="1:9" s="76" customFormat="1" ht="12" hidden="1" customHeight="1">
      <c r="A2830" s="8" t="str">
        <f>INDEX(master1!$A$10:$A$24,MATCH('KSB1 - Postings'!E2830,master1!$C$10:$C$24,0))</f>
        <v>MAINTE</v>
      </c>
      <c r="B2830" s="9" t="str">
        <f>VLOOKUP(E2830,master1!$C$9:$E$24,3,0)</f>
        <v>Joaquin P</v>
      </c>
      <c r="C2830" s="8" t="str">
        <f>VLOOKUP(F2830,master2!$B$1:$C$24,2,0)</f>
        <v>SPARE PARTS</v>
      </c>
      <c r="D2830" s="84">
        <v>4</v>
      </c>
      <c r="E2830" s="82" t="s">
        <v>56</v>
      </c>
      <c r="F2830" s="85" t="s">
        <v>136</v>
      </c>
      <c r="G2830" s="106">
        <v>1002.32</v>
      </c>
      <c r="H2830" s="84" t="s">
        <v>86</v>
      </c>
      <c r="I2830" s="84"/>
    </row>
    <row r="2831" spans="1:9" s="76" customFormat="1" ht="12" hidden="1" customHeight="1">
      <c r="A2831" s="8" t="str">
        <f>INDEX(master1!$A$10:$A$24,MATCH('KSB1 - Postings'!E2831,master1!$C$10:$C$24,0))</f>
        <v>MAINTE</v>
      </c>
      <c r="B2831" s="9" t="str">
        <f>VLOOKUP(E2831,master1!$C$9:$E$24,3,0)</f>
        <v>Joaquin P</v>
      </c>
      <c r="C2831" s="8" t="str">
        <f>VLOOKUP(F2831,master2!$B$1:$C$24,2,0)</f>
        <v>SPARE PARTS</v>
      </c>
      <c r="D2831" s="84">
        <v>4</v>
      </c>
      <c r="E2831" s="82" t="s">
        <v>56</v>
      </c>
      <c r="F2831" s="85" t="s">
        <v>136</v>
      </c>
      <c r="G2831" s="106">
        <v>364.85</v>
      </c>
      <c r="H2831" s="84" t="s">
        <v>86</v>
      </c>
      <c r="I2831" s="84"/>
    </row>
    <row r="2832" spans="1:9" s="76" customFormat="1" ht="12" hidden="1" customHeight="1">
      <c r="A2832" s="8" t="str">
        <f>INDEX(master1!$A$10:$A$24,MATCH('KSB1 - Postings'!E2832,master1!$C$10:$C$24,0))</f>
        <v>MAINTE</v>
      </c>
      <c r="B2832" s="9" t="str">
        <f>VLOOKUP(E2832,master1!$C$9:$E$24,3,0)</f>
        <v>Joaquin P</v>
      </c>
      <c r="C2832" s="8" t="str">
        <f>VLOOKUP(F2832,master2!$B$1:$C$24,2,0)</f>
        <v>SPARE PARTS</v>
      </c>
      <c r="D2832" s="84">
        <v>4</v>
      </c>
      <c r="E2832" s="82" t="s">
        <v>56</v>
      </c>
      <c r="F2832" s="85" t="s">
        <v>136</v>
      </c>
      <c r="G2832" s="106">
        <v>949.67499999999995</v>
      </c>
      <c r="H2832" s="84" t="s">
        <v>86</v>
      </c>
      <c r="I2832" s="84"/>
    </row>
    <row r="2833" spans="1:9" s="76" customFormat="1" ht="12" hidden="1" customHeight="1">
      <c r="A2833" s="8" t="str">
        <f>INDEX(master1!$A$10:$A$24,MATCH('KSB1 - Postings'!E2833,master1!$C$10:$C$24,0))</f>
        <v>MAINTE</v>
      </c>
      <c r="B2833" s="9" t="str">
        <f>VLOOKUP(E2833,master1!$C$9:$E$24,3,0)</f>
        <v>Joaquin P</v>
      </c>
      <c r="C2833" s="8" t="str">
        <f>VLOOKUP(F2833,master2!$B$1:$C$24,2,0)</f>
        <v>SPARE PARTS</v>
      </c>
      <c r="D2833" s="84">
        <v>4</v>
      </c>
      <c r="E2833" s="82" t="s">
        <v>56</v>
      </c>
      <c r="F2833" s="85" t="s">
        <v>136</v>
      </c>
      <c r="G2833" s="106">
        <v>27.01</v>
      </c>
      <c r="H2833" s="84" t="s">
        <v>86</v>
      </c>
      <c r="I2833" s="84"/>
    </row>
    <row r="2834" spans="1:9" s="76" customFormat="1" ht="12" hidden="1" customHeight="1">
      <c r="A2834" s="8" t="str">
        <f>INDEX(master1!$A$10:$A$24,MATCH('KSB1 - Postings'!E2834,master1!$C$10:$C$24,0))</f>
        <v>MAINTE</v>
      </c>
      <c r="B2834" s="9" t="str">
        <f>VLOOKUP(E2834,master1!$C$9:$E$24,3,0)</f>
        <v>Joaquin P</v>
      </c>
      <c r="C2834" s="8" t="str">
        <f>VLOOKUP(F2834,master2!$B$1:$C$24,2,0)</f>
        <v>SPARE PARTS</v>
      </c>
      <c r="D2834" s="84">
        <v>4</v>
      </c>
      <c r="E2834" s="82" t="s">
        <v>56</v>
      </c>
      <c r="F2834" s="85" t="s">
        <v>136</v>
      </c>
      <c r="G2834" s="106">
        <v>128.30500000000001</v>
      </c>
      <c r="H2834" s="84" t="s">
        <v>86</v>
      </c>
      <c r="I2834" s="84"/>
    </row>
    <row r="2835" spans="1:9" s="76" customFormat="1" ht="12" hidden="1" customHeight="1">
      <c r="A2835" s="8" t="str">
        <f>INDEX(master1!$A$10:$A$24,MATCH('KSB1 - Postings'!E2835,master1!$C$10:$C$24,0))</f>
        <v>MAINTE</v>
      </c>
      <c r="B2835" s="9" t="str">
        <f>VLOOKUP(E2835,master1!$C$9:$E$24,3,0)</f>
        <v>Joaquin P</v>
      </c>
      <c r="C2835" s="8" t="str">
        <f>VLOOKUP(F2835,master2!$B$1:$C$24,2,0)</f>
        <v>SPARE PARTS</v>
      </c>
      <c r="D2835" s="84">
        <v>4</v>
      </c>
      <c r="E2835" s="82" t="s">
        <v>56</v>
      </c>
      <c r="F2835" s="85" t="s">
        <v>136</v>
      </c>
      <c r="G2835" s="106">
        <v>22.9</v>
      </c>
      <c r="H2835" s="84" t="s">
        <v>86</v>
      </c>
      <c r="I2835" s="84"/>
    </row>
    <row r="2836" spans="1:9" s="76" customFormat="1" ht="12" hidden="1" customHeight="1">
      <c r="A2836" s="8" t="str">
        <f>INDEX(master1!$A$10:$A$24,MATCH('KSB1 - Postings'!E2836,master1!$C$10:$C$24,0))</f>
        <v>MAINTE</v>
      </c>
      <c r="B2836" s="9" t="str">
        <f>VLOOKUP(E2836,master1!$C$9:$E$24,3,0)</f>
        <v>Joaquin P</v>
      </c>
      <c r="C2836" s="8" t="str">
        <f>VLOOKUP(F2836,master2!$B$1:$C$24,2,0)</f>
        <v>SPARE PARTS</v>
      </c>
      <c r="D2836" s="84">
        <v>4</v>
      </c>
      <c r="E2836" s="82" t="s">
        <v>56</v>
      </c>
      <c r="F2836" s="85" t="s">
        <v>136</v>
      </c>
      <c r="G2836" s="106">
        <v>58.984999999999999</v>
      </c>
      <c r="H2836" s="84" t="s">
        <v>86</v>
      </c>
      <c r="I2836" s="84"/>
    </row>
    <row r="2837" spans="1:9" s="76" customFormat="1" ht="12" hidden="1" customHeight="1">
      <c r="A2837" s="8" t="str">
        <f>INDEX(master1!$A$10:$A$24,MATCH('KSB1 - Postings'!E2837,master1!$C$10:$C$24,0))</f>
        <v>MAINTE</v>
      </c>
      <c r="B2837" s="9" t="str">
        <f>VLOOKUP(E2837,master1!$C$9:$E$24,3,0)</f>
        <v>Joaquin P</v>
      </c>
      <c r="C2837" s="8" t="str">
        <f>VLOOKUP(F2837,master2!$B$1:$C$24,2,0)</f>
        <v>SPARE PARTS</v>
      </c>
      <c r="D2837" s="84">
        <v>4</v>
      </c>
      <c r="E2837" s="82" t="s">
        <v>56</v>
      </c>
      <c r="F2837" s="85" t="s">
        <v>136</v>
      </c>
      <c r="G2837" s="106">
        <v>50.1</v>
      </c>
      <c r="H2837" s="84" t="s">
        <v>86</v>
      </c>
      <c r="I2837" s="84"/>
    </row>
    <row r="2838" spans="1:9" s="76" customFormat="1" ht="12" hidden="1" customHeight="1">
      <c r="A2838" s="8" t="str">
        <f>INDEX(master1!$A$10:$A$24,MATCH('KSB1 - Postings'!E2838,master1!$C$10:$C$24,0))</f>
        <v>MAINTE</v>
      </c>
      <c r="B2838" s="9" t="str">
        <f>VLOOKUP(E2838,master1!$C$9:$E$24,3,0)</f>
        <v>Joaquin P</v>
      </c>
      <c r="C2838" s="8" t="str">
        <f>VLOOKUP(F2838,master2!$B$1:$C$24,2,0)</f>
        <v>SPARE PARTS</v>
      </c>
      <c r="D2838" s="84">
        <v>4</v>
      </c>
      <c r="E2838" s="82" t="s">
        <v>56</v>
      </c>
      <c r="F2838" s="85" t="s">
        <v>136</v>
      </c>
      <c r="G2838" s="106">
        <v>623.48</v>
      </c>
      <c r="H2838" s="84" t="s">
        <v>86</v>
      </c>
      <c r="I2838" s="84"/>
    </row>
    <row r="2839" spans="1:9" s="76" customFormat="1" ht="12" hidden="1" customHeight="1">
      <c r="A2839" s="8" t="str">
        <f>INDEX(master1!$A$10:$A$24,MATCH('KSB1 - Postings'!E2839,master1!$C$10:$C$24,0))</f>
        <v>MAINTE</v>
      </c>
      <c r="B2839" s="9" t="str">
        <f>VLOOKUP(E2839,master1!$C$9:$E$24,3,0)</f>
        <v>Joaquin P</v>
      </c>
      <c r="C2839" s="8" t="str">
        <f>VLOOKUP(F2839,master2!$B$1:$C$24,2,0)</f>
        <v>SPARE PARTS</v>
      </c>
      <c r="D2839" s="84">
        <v>4</v>
      </c>
      <c r="E2839" s="82" t="s">
        <v>56</v>
      </c>
      <c r="F2839" s="85" t="s">
        <v>136</v>
      </c>
      <c r="G2839" s="106">
        <v>79.465000000000003</v>
      </c>
      <c r="H2839" s="84" t="s">
        <v>86</v>
      </c>
      <c r="I2839" s="84"/>
    </row>
    <row r="2840" spans="1:9" s="76" customFormat="1" ht="12" hidden="1" customHeight="1">
      <c r="A2840" s="8" t="str">
        <f>INDEX(master1!$A$10:$A$24,MATCH('KSB1 - Postings'!E2840,master1!$C$10:$C$24,0))</f>
        <v>MAINTE</v>
      </c>
      <c r="B2840" s="9" t="str">
        <f>VLOOKUP(E2840,master1!$C$9:$E$24,3,0)</f>
        <v>Joaquin P</v>
      </c>
      <c r="C2840" s="8" t="str">
        <f>VLOOKUP(F2840,master2!$B$1:$C$24,2,0)</f>
        <v>SPARE PARTS</v>
      </c>
      <c r="D2840" s="84">
        <v>4</v>
      </c>
      <c r="E2840" s="82" t="s">
        <v>56</v>
      </c>
      <c r="F2840" s="85" t="s">
        <v>136</v>
      </c>
      <c r="G2840" s="106">
        <v>114.13</v>
      </c>
      <c r="H2840" s="84" t="s">
        <v>86</v>
      </c>
      <c r="I2840" s="84"/>
    </row>
    <row r="2841" spans="1:9" s="76" customFormat="1" ht="12" hidden="1" customHeight="1">
      <c r="A2841" s="8" t="str">
        <f>INDEX(master1!$A$10:$A$24,MATCH('KSB1 - Postings'!E2841,master1!$C$10:$C$24,0))</f>
        <v>MAINTE</v>
      </c>
      <c r="B2841" s="9" t="str">
        <f>VLOOKUP(E2841,master1!$C$9:$E$24,3,0)</f>
        <v>Joaquin P</v>
      </c>
      <c r="C2841" s="8" t="str">
        <f>VLOOKUP(F2841,master2!$B$1:$C$24,2,0)</f>
        <v>SPARE PARTS</v>
      </c>
      <c r="D2841" s="84">
        <v>4</v>
      </c>
      <c r="E2841" s="82" t="s">
        <v>56</v>
      </c>
      <c r="F2841" s="85" t="s">
        <v>136</v>
      </c>
      <c r="G2841" s="106">
        <v>100.435</v>
      </c>
      <c r="H2841" s="84" t="s">
        <v>86</v>
      </c>
      <c r="I2841" s="84"/>
    </row>
    <row r="2842" spans="1:9" s="76" customFormat="1" ht="12" hidden="1" customHeight="1">
      <c r="A2842" s="8" t="str">
        <f>INDEX(master1!$A$10:$A$24,MATCH('KSB1 - Postings'!E2842,master1!$C$10:$C$24,0))</f>
        <v>MAINTE</v>
      </c>
      <c r="B2842" s="9" t="str">
        <f>VLOOKUP(E2842,master1!$C$9:$E$24,3,0)</f>
        <v>Joaquin P</v>
      </c>
      <c r="C2842" s="8" t="str">
        <f>VLOOKUP(F2842,master2!$B$1:$C$24,2,0)</f>
        <v>SPARE PARTS</v>
      </c>
      <c r="D2842" s="84">
        <v>4</v>
      </c>
      <c r="E2842" s="82" t="s">
        <v>56</v>
      </c>
      <c r="F2842" s="85" t="s">
        <v>136</v>
      </c>
      <c r="G2842" s="106">
        <v>410.56</v>
      </c>
      <c r="H2842" s="84" t="s">
        <v>86</v>
      </c>
      <c r="I2842" s="84"/>
    </row>
    <row r="2843" spans="1:9" s="76" customFormat="1" ht="12" hidden="1" customHeight="1">
      <c r="A2843" s="8" t="str">
        <f>INDEX(master1!$A$10:$A$24,MATCH('KSB1 - Postings'!E2843,master1!$C$10:$C$24,0))</f>
        <v>MAINTE</v>
      </c>
      <c r="B2843" s="9" t="str">
        <f>VLOOKUP(E2843,master1!$C$9:$E$24,3,0)</f>
        <v>Joaquin P</v>
      </c>
      <c r="C2843" s="8" t="str">
        <f>VLOOKUP(F2843,master2!$B$1:$C$24,2,0)</f>
        <v>SPARE PARTS</v>
      </c>
      <c r="D2843" s="84">
        <v>4</v>
      </c>
      <c r="E2843" s="82" t="s">
        <v>56</v>
      </c>
      <c r="F2843" s="85" t="s">
        <v>136</v>
      </c>
      <c r="G2843" s="106">
        <v>18.91</v>
      </c>
      <c r="H2843" s="84" t="s">
        <v>86</v>
      </c>
      <c r="I2843" s="84"/>
    </row>
    <row r="2844" spans="1:9" s="76" customFormat="1" ht="12" hidden="1" customHeight="1">
      <c r="A2844" s="8" t="str">
        <f>INDEX(master1!$A$10:$A$24,MATCH('KSB1 - Postings'!E2844,master1!$C$10:$C$24,0))</f>
        <v>MAINTE</v>
      </c>
      <c r="B2844" s="9" t="str">
        <f>VLOOKUP(E2844,master1!$C$9:$E$24,3,0)</f>
        <v>Joaquin P</v>
      </c>
      <c r="C2844" s="8" t="str">
        <f>VLOOKUP(F2844,master2!$B$1:$C$24,2,0)</f>
        <v>SPARE PARTS</v>
      </c>
      <c r="D2844" s="84">
        <v>4</v>
      </c>
      <c r="E2844" s="82" t="s">
        <v>56</v>
      </c>
      <c r="F2844" s="85" t="s">
        <v>136</v>
      </c>
      <c r="G2844" s="106">
        <v>283.17</v>
      </c>
      <c r="H2844" s="84" t="s">
        <v>86</v>
      </c>
      <c r="I2844" s="84"/>
    </row>
    <row r="2845" spans="1:9" s="76" customFormat="1" ht="12" hidden="1" customHeight="1">
      <c r="A2845" s="8" t="str">
        <f>INDEX(master1!$A$10:$A$24,MATCH('KSB1 - Postings'!E2845,master1!$C$10:$C$24,0))</f>
        <v>MAINTE</v>
      </c>
      <c r="B2845" s="9" t="str">
        <f>VLOOKUP(E2845,master1!$C$9:$E$24,3,0)</f>
        <v>Joaquin P</v>
      </c>
      <c r="C2845" s="8" t="str">
        <f>VLOOKUP(F2845,master2!$B$1:$C$24,2,0)</f>
        <v>SPARE PARTS</v>
      </c>
      <c r="D2845" s="84">
        <v>4</v>
      </c>
      <c r="E2845" s="82" t="s">
        <v>55</v>
      </c>
      <c r="F2845" s="85" t="s">
        <v>136</v>
      </c>
      <c r="G2845" s="106">
        <v>18.45</v>
      </c>
      <c r="H2845" s="84" t="s">
        <v>86</v>
      </c>
      <c r="I2845" s="84"/>
    </row>
    <row r="2846" spans="1:9" s="76" customFormat="1" ht="12" hidden="1" customHeight="1">
      <c r="A2846" s="8" t="str">
        <f>INDEX(master1!$A$10:$A$24,MATCH('KSB1 - Postings'!E2846,master1!$C$10:$C$24,0))</f>
        <v>MAINTE</v>
      </c>
      <c r="B2846" s="9" t="str">
        <f>VLOOKUP(E2846,master1!$C$9:$E$24,3,0)</f>
        <v>Joaquin P</v>
      </c>
      <c r="C2846" s="8" t="str">
        <f>VLOOKUP(F2846,master2!$B$1:$C$24,2,0)</f>
        <v>SPARE PARTS</v>
      </c>
      <c r="D2846" s="84">
        <v>4</v>
      </c>
      <c r="E2846" s="82" t="s">
        <v>55</v>
      </c>
      <c r="F2846" s="85" t="s">
        <v>136</v>
      </c>
      <c r="G2846" s="106">
        <v>82.91</v>
      </c>
      <c r="H2846" s="84" t="s">
        <v>86</v>
      </c>
      <c r="I2846" s="84"/>
    </row>
    <row r="2847" spans="1:9" s="76" customFormat="1" ht="12" hidden="1" customHeight="1">
      <c r="A2847" s="8" t="str">
        <f>INDEX(master1!$A$10:$A$24,MATCH('KSB1 - Postings'!E2847,master1!$C$10:$C$24,0))</f>
        <v>HR</v>
      </c>
      <c r="B2847" s="9" t="str">
        <f>VLOOKUP(E2847,master1!$C$9:$E$24,3,0)</f>
        <v>Paula E</v>
      </c>
      <c r="C2847" s="8" t="str">
        <f>VLOOKUP(F2847,master2!$B$1:$C$24,2,0)</f>
        <v>PROTECTION EQUIPMENT</v>
      </c>
      <c r="D2847" s="84">
        <v>4</v>
      </c>
      <c r="E2847" s="82" t="s">
        <v>74</v>
      </c>
      <c r="F2847" s="85" t="s">
        <v>135</v>
      </c>
      <c r="G2847" s="106">
        <v>1500</v>
      </c>
      <c r="H2847" s="84" t="s">
        <v>86</v>
      </c>
      <c r="I2847" s="84"/>
    </row>
    <row r="2848" spans="1:9" s="76" customFormat="1" ht="12" hidden="1" customHeight="1">
      <c r="A2848" s="8" t="str">
        <f>INDEX(master1!$A$10:$A$24,MATCH('KSB1 - Postings'!E2848,master1!$C$10:$C$24,0))</f>
        <v>HR</v>
      </c>
      <c r="B2848" s="9" t="str">
        <f>VLOOKUP(E2848,master1!$C$9:$E$24,3,0)</f>
        <v>Paula E</v>
      </c>
      <c r="C2848" s="8" t="str">
        <f>VLOOKUP(F2848,master2!$B$1:$C$24,2,0)</f>
        <v>PROTECTION EQUIPMENT</v>
      </c>
      <c r="D2848" s="84">
        <v>4</v>
      </c>
      <c r="E2848" s="82" t="s">
        <v>74</v>
      </c>
      <c r="F2848" s="85" t="s">
        <v>135</v>
      </c>
      <c r="G2848" s="106">
        <v>62</v>
      </c>
      <c r="H2848" s="84" t="s">
        <v>86</v>
      </c>
      <c r="I2848" s="84"/>
    </row>
    <row r="2849" spans="1:9" s="76" customFormat="1" ht="12" hidden="1" customHeight="1">
      <c r="A2849" s="8" t="str">
        <f>INDEX(master1!$A$10:$A$24,MATCH('KSB1 - Postings'!E2849,master1!$C$10:$C$24,0))</f>
        <v>MAINTE</v>
      </c>
      <c r="B2849" s="9" t="str">
        <f>VLOOKUP(E2849,master1!$C$9:$E$24,3,0)</f>
        <v>Joaquin P</v>
      </c>
      <c r="C2849" s="8" t="str">
        <f>VLOOKUP(F2849,master2!$B$1:$C$24,2,0)</f>
        <v>SPARE PARTS</v>
      </c>
      <c r="D2849" s="84">
        <v>4</v>
      </c>
      <c r="E2849" s="82" t="s">
        <v>54</v>
      </c>
      <c r="F2849" s="85" t="s">
        <v>136</v>
      </c>
      <c r="G2849" s="106">
        <v>22.425000000000001</v>
      </c>
      <c r="H2849" s="84" t="s">
        <v>86</v>
      </c>
      <c r="I2849" s="84"/>
    </row>
    <row r="2850" spans="1:9" s="76" customFormat="1" ht="12" hidden="1" customHeight="1">
      <c r="A2850" s="8" t="str">
        <f>INDEX(master1!$A$10:$A$24,MATCH('KSB1 - Postings'!E2850,master1!$C$10:$C$24,0))</f>
        <v>MAINTE</v>
      </c>
      <c r="B2850" s="9" t="str">
        <f>VLOOKUP(E2850,master1!$C$9:$E$24,3,0)</f>
        <v>Joaquin P</v>
      </c>
      <c r="C2850" s="8" t="str">
        <f>VLOOKUP(F2850,master2!$B$1:$C$24,2,0)</f>
        <v>SPARE PARTS</v>
      </c>
      <c r="D2850" s="84">
        <v>4</v>
      </c>
      <c r="E2850" s="82" t="s">
        <v>54</v>
      </c>
      <c r="F2850" s="85" t="s">
        <v>136</v>
      </c>
      <c r="G2850" s="106">
        <v>63.64</v>
      </c>
      <c r="H2850" s="84" t="s">
        <v>86</v>
      </c>
      <c r="I2850" s="84"/>
    </row>
    <row r="2851" spans="1:9" s="76" customFormat="1" ht="12" hidden="1" customHeight="1">
      <c r="A2851" s="8" t="str">
        <f>INDEX(master1!$A$10:$A$24,MATCH('KSB1 - Postings'!E2851,master1!$C$10:$C$24,0))</f>
        <v>MAINTE</v>
      </c>
      <c r="B2851" s="9" t="str">
        <f>VLOOKUP(E2851,master1!$C$9:$E$24,3,0)</f>
        <v>Joaquin P</v>
      </c>
      <c r="C2851" s="8" t="str">
        <f>VLOOKUP(F2851,master2!$B$1:$C$24,2,0)</f>
        <v>SPARE PARTS</v>
      </c>
      <c r="D2851" s="84">
        <v>4</v>
      </c>
      <c r="E2851" s="82" t="s">
        <v>54</v>
      </c>
      <c r="F2851" s="85" t="s">
        <v>136</v>
      </c>
      <c r="G2851" s="106">
        <v>12.1</v>
      </c>
      <c r="H2851" s="84" t="s">
        <v>86</v>
      </c>
      <c r="I2851" s="84"/>
    </row>
    <row r="2852" spans="1:9" s="76" customFormat="1" ht="12" hidden="1" customHeight="1">
      <c r="A2852" s="8" t="str">
        <f>INDEX(master1!$A$10:$A$24,MATCH('KSB1 - Postings'!E2852,master1!$C$10:$C$24,0))</f>
        <v>MAINTE</v>
      </c>
      <c r="B2852" s="9" t="str">
        <f>VLOOKUP(E2852,master1!$C$9:$E$24,3,0)</f>
        <v>Joaquin P</v>
      </c>
      <c r="C2852" s="8" t="str">
        <f>VLOOKUP(F2852,master2!$B$1:$C$24,2,0)</f>
        <v>SPARE PARTS</v>
      </c>
      <c r="D2852" s="84">
        <v>4</v>
      </c>
      <c r="E2852" s="82" t="s">
        <v>54</v>
      </c>
      <c r="F2852" s="85" t="s">
        <v>136</v>
      </c>
      <c r="G2852" s="106">
        <v>12.7</v>
      </c>
      <c r="H2852" s="84" t="s">
        <v>86</v>
      </c>
      <c r="I2852" s="84"/>
    </row>
    <row r="2853" spans="1:9" s="76" customFormat="1" ht="12" hidden="1" customHeight="1">
      <c r="A2853" s="8" t="str">
        <f>INDEX(master1!$A$10:$A$24,MATCH('KSB1 - Postings'!E2853,master1!$C$10:$C$24,0))</f>
        <v>MAINTE</v>
      </c>
      <c r="B2853" s="9" t="str">
        <f>VLOOKUP(E2853,master1!$C$9:$E$24,3,0)</f>
        <v>Joaquin P</v>
      </c>
      <c r="C2853" s="8" t="str">
        <f>VLOOKUP(F2853,master2!$B$1:$C$24,2,0)</f>
        <v>SPARE PARTS</v>
      </c>
      <c r="D2853" s="84">
        <v>4</v>
      </c>
      <c r="E2853" s="82" t="s">
        <v>54</v>
      </c>
      <c r="F2853" s="85" t="s">
        <v>136</v>
      </c>
      <c r="G2853" s="106">
        <v>17.25</v>
      </c>
      <c r="H2853" s="84" t="s">
        <v>86</v>
      </c>
      <c r="I2853" s="84"/>
    </row>
    <row r="2854" spans="1:9" s="76" customFormat="1" ht="12" hidden="1" customHeight="1">
      <c r="A2854" s="8" t="str">
        <f>INDEX(master1!$A$10:$A$24,MATCH('KSB1 - Postings'!E2854,master1!$C$10:$C$24,0))</f>
        <v>MAINTE</v>
      </c>
      <c r="B2854" s="9" t="str">
        <f>VLOOKUP(E2854,master1!$C$9:$E$24,3,0)</f>
        <v>Joaquin P</v>
      </c>
      <c r="C2854" s="8" t="str">
        <f>VLOOKUP(F2854,master2!$B$1:$C$24,2,0)</f>
        <v>SPARE PARTS</v>
      </c>
      <c r="D2854" s="84">
        <v>4</v>
      </c>
      <c r="E2854" s="82" t="s">
        <v>54</v>
      </c>
      <c r="F2854" s="85" t="s">
        <v>136</v>
      </c>
      <c r="G2854" s="106">
        <v>38.984999999999999</v>
      </c>
      <c r="H2854" s="84" t="s">
        <v>86</v>
      </c>
      <c r="I2854" s="84"/>
    </row>
    <row r="2855" spans="1:9" s="76" customFormat="1" ht="12" hidden="1" customHeight="1">
      <c r="A2855" s="8" t="str">
        <f>INDEX(master1!$A$10:$A$24,MATCH('KSB1 - Postings'!E2855,master1!$C$10:$C$24,0))</f>
        <v>MAINTE</v>
      </c>
      <c r="B2855" s="9" t="str">
        <f>VLOOKUP(E2855,master1!$C$9:$E$24,3,0)</f>
        <v>Joaquin P</v>
      </c>
      <c r="C2855" s="8" t="str">
        <f>VLOOKUP(F2855,master2!$B$1:$C$24,2,0)</f>
        <v>SPARE PARTS</v>
      </c>
      <c r="D2855" s="84">
        <v>4</v>
      </c>
      <c r="E2855" s="82" t="s">
        <v>54</v>
      </c>
      <c r="F2855" s="85" t="s">
        <v>136</v>
      </c>
      <c r="G2855" s="106">
        <v>10.7</v>
      </c>
      <c r="H2855" s="84" t="s">
        <v>86</v>
      </c>
      <c r="I2855" s="84"/>
    </row>
    <row r="2856" spans="1:9" s="76" customFormat="1" ht="12" hidden="1" customHeight="1">
      <c r="A2856" s="8" t="str">
        <f>INDEX(master1!$A$10:$A$24,MATCH('KSB1 - Postings'!E2856,master1!$C$10:$C$24,0))</f>
        <v>MAINTE</v>
      </c>
      <c r="B2856" s="9" t="str">
        <f>VLOOKUP(E2856,master1!$C$9:$E$24,3,0)</f>
        <v>Joaquin P</v>
      </c>
      <c r="C2856" s="8" t="str">
        <f>VLOOKUP(F2856,master2!$B$1:$C$24,2,0)</f>
        <v>SPARE PARTS</v>
      </c>
      <c r="D2856" s="84">
        <v>4</v>
      </c>
      <c r="E2856" s="82" t="s">
        <v>54</v>
      </c>
      <c r="F2856" s="85" t="s">
        <v>136</v>
      </c>
      <c r="G2856" s="106">
        <v>41.64</v>
      </c>
      <c r="H2856" s="84" t="s">
        <v>86</v>
      </c>
      <c r="I2856" s="84"/>
    </row>
    <row r="2857" spans="1:9" s="76" customFormat="1" ht="12" hidden="1" customHeight="1">
      <c r="A2857" s="8" t="str">
        <f>INDEX(master1!$A$10:$A$24,MATCH('KSB1 - Postings'!E2857,master1!$C$10:$C$24,0))</f>
        <v>MAINTE</v>
      </c>
      <c r="B2857" s="9" t="str">
        <f>VLOOKUP(E2857,master1!$C$9:$E$24,3,0)</f>
        <v>Joaquin P</v>
      </c>
      <c r="C2857" s="8" t="str">
        <f>VLOOKUP(F2857,master2!$B$1:$C$24,2,0)</f>
        <v>SPARE PARTS</v>
      </c>
      <c r="D2857" s="84">
        <v>4</v>
      </c>
      <c r="E2857" s="82" t="s">
        <v>56</v>
      </c>
      <c r="F2857" s="85" t="s">
        <v>136</v>
      </c>
      <c r="G2857" s="106">
        <v>141.11500000000001</v>
      </c>
      <c r="H2857" s="84" t="s">
        <v>86</v>
      </c>
      <c r="I2857" s="84"/>
    </row>
    <row r="2858" spans="1:9" s="76" customFormat="1" ht="12" hidden="1" customHeight="1">
      <c r="A2858" s="8" t="str">
        <f>INDEX(master1!$A$10:$A$24,MATCH('KSB1 - Postings'!E2858,master1!$C$10:$C$24,0))</f>
        <v>MAINTE</v>
      </c>
      <c r="B2858" s="9" t="str">
        <f>VLOOKUP(E2858,master1!$C$9:$E$24,3,0)</f>
        <v>Joaquin P</v>
      </c>
      <c r="C2858" s="8" t="str">
        <f>VLOOKUP(F2858,master2!$B$1:$C$24,2,0)</f>
        <v>SPARE PARTS</v>
      </c>
      <c r="D2858" s="84">
        <v>4</v>
      </c>
      <c r="E2858" s="82" t="s">
        <v>56</v>
      </c>
      <c r="F2858" s="85" t="s">
        <v>136</v>
      </c>
      <c r="G2858" s="106">
        <v>80.45</v>
      </c>
      <c r="H2858" s="84" t="s">
        <v>86</v>
      </c>
      <c r="I2858" s="84"/>
    </row>
    <row r="2859" spans="1:9" s="76" customFormat="1" ht="12" hidden="1" customHeight="1">
      <c r="A2859" s="8" t="str">
        <f>INDEX(master1!$A$10:$A$24,MATCH('KSB1 - Postings'!E2859,master1!$C$10:$C$24,0))</f>
        <v>MAINTE</v>
      </c>
      <c r="B2859" s="9" t="str">
        <f>VLOOKUP(E2859,master1!$C$9:$E$24,3,0)</f>
        <v>Joaquin P</v>
      </c>
      <c r="C2859" s="8" t="str">
        <f>VLOOKUP(F2859,master2!$B$1:$C$24,2,0)</f>
        <v>SPARE PARTS</v>
      </c>
      <c r="D2859" s="84">
        <v>4</v>
      </c>
      <c r="E2859" s="82" t="s">
        <v>56</v>
      </c>
      <c r="F2859" s="85" t="s">
        <v>136</v>
      </c>
      <c r="G2859" s="106">
        <v>7359.8149999999996</v>
      </c>
      <c r="H2859" s="84" t="s">
        <v>86</v>
      </c>
      <c r="I2859" s="84"/>
    </row>
    <row r="2860" spans="1:9" s="76" customFormat="1" ht="12" hidden="1" customHeight="1">
      <c r="A2860" s="8" t="str">
        <f>INDEX(master1!$A$10:$A$24,MATCH('KSB1 - Postings'!E2860,master1!$C$10:$C$24,0))</f>
        <v>HR</v>
      </c>
      <c r="B2860" s="9" t="str">
        <f>VLOOKUP(E2860,master1!$C$9:$E$24,3,0)</f>
        <v>Paula E</v>
      </c>
      <c r="C2860" s="8" t="str">
        <f>VLOOKUP(F2860,master2!$B$1:$C$24,2,0)</f>
        <v>RENT EXPENSES</v>
      </c>
      <c r="D2860" s="84">
        <v>4</v>
      </c>
      <c r="E2860" s="82" t="s">
        <v>74</v>
      </c>
      <c r="F2860" s="85" t="s">
        <v>130</v>
      </c>
      <c r="G2860" s="106">
        <v>18.344999999999999</v>
      </c>
      <c r="H2860" s="84" t="s">
        <v>86</v>
      </c>
      <c r="I2860" s="84"/>
    </row>
    <row r="2861" spans="1:9" s="76" customFormat="1" ht="12" hidden="1" customHeight="1">
      <c r="A2861" s="8" t="str">
        <f>INDEX(master1!$A$10:$A$24,MATCH('KSB1 - Postings'!E2861,master1!$C$10:$C$24,0))</f>
        <v>HR</v>
      </c>
      <c r="B2861" s="9" t="str">
        <f>VLOOKUP(E2861,master1!$C$9:$E$24,3,0)</f>
        <v>Paula E</v>
      </c>
      <c r="C2861" s="8" t="str">
        <f>VLOOKUP(F2861,master2!$B$1:$C$24,2,0)</f>
        <v>RENT EXPENSES</v>
      </c>
      <c r="D2861" s="84">
        <v>4</v>
      </c>
      <c r="E2861" s="82" t="s">
        <v>74</v>
      </c>
      <c r="F2861" s="85" t="s">
        <v>130</v>
      </c>
      <c r="G2861" s="106">
        <v>10.295</v>
      </c>
      <c r="H2861" s="84" t="s">
        <v>86</v>
      </c>
      <c r="I2861" s="84"/>
    </row>
    <row r="2862" spans="1:9" s="76" customFormat="1" ht="12" hidden="1" customHeight="1">
      <c r="A2862" s="8" t="str">
        <f>INDEX(master1!$A$10:$A$24,MATCH('KSB1 - Postings'!E2862,master1!$C$10:$C$24,0))</f>
        <v>HR</v>
      </c>
      <c r="B2862" s="9" t="str">
        <f>VLOOKUP(E2862,master1!$C$9:$E$24,3,0)</f>
        <v>Paula E</v>
      </c>
      <c r="C2862" s="8" t="str">
        <f>VLOOKUP(F2862,master2!$B$1:$C$24,2,0)</f>
        <v>RENT EXPENSES</v>
      </c>
      <c r="D2862" s="84">
        <v>4</v>
      </c>
      <c r="E2862" s="82" t="s">
        <v>74</v>
      </c>
      <c r="F2862" s="85" t="s">
        <v>130</v>
      </c>
      <c r="G2862" s="106">
        <v>54.17</v>
      </c>
      <c r="H2862" s="84" t="s">
        <v>86</v>
      </c>
      <c r="I2862" s="84"/>
    </row>
    <row r="2863" spans="1:9" s="76" customFormat="1" ht="12" hidden="1" customHeight="1">
      <c r="A2863" s="8" t="str">
        <f>INDEX(master1!$A$10:$A$24,MATCH('KSB1 - Postings'!E2863,master1!$C$10:$C$24,0))</f>
        <v>HR</v>
      </c>
      <c r="B2863" s="9" t="str">
        <f>VLOOKUP(E2863,master1!$C$9:$E$24,3,0)</f>
        <v>Paula E</v>
      </c>
      <c r="C2863" s="8" t="str">
        <f>VLOOKUP(F2863,master2!$B$1:$C$24,2,0)</f>
        <v>RENT EXPENSES</v>
      </c>
      <c r="D2863" s="84">
        <v>4</v>
      </c>
      <c r="E2863" s="82" t="s">
        <v>74</v>
      </c>
      <c r="F2863" s="85" t="s">
        <v>130</v>
      </c>
      <c r="G2863" s="106">
        <v>70.724999999999994</v>
      </c>
      <c r="H2863" s="84" t="s">
        <v>86</v>
      </c>
      <c r="I2863" s="84"/>
    </row>
    <row r="2864" spans="1:9" s="76" customFormat="1" ht="12" hidden="1" customHeight="1">
      <c r="A2864" s="8" t="str">
        <f>INDEX(master1!$A$10:$A$24,MATCH('KSB1 - Postings'!E2864,master1!$C$10:$C$24,0))</f>
        <v>HR</v>
      </c>
      <c r="B2864" s="9" t="str">
        <f>VLOOKUP(E2864,master1!$C$9:$E$24,3,0)</f>
        <v>Paula E</v>
      </c>
      <c r="C2864" s="8" t="str">
        <f>VLOOKUP(F2864,master2!$B$1:$C$24,2,0)</f>
        <v>PROTECTION EQUIPMENT</v>
      </c>
      <c r="D2864" s="84">
        <v>4</v>
      </c>
      <c r="E2864" s="82" t="s">
        <v>74</v>
      </c>
      <c r="F2864" s="85" t="s">
        <v>135</v>
      </c>
      <c r="G2864" s="106">
        <v>5484.75</v>
      </c>
      <c r="H2864" s="84" t="s">
        <v>86</v>
      </c>
      <c r="I2864" s="84"/>
    </row>
    <row r="2865" spans="1:9" s="76" customFormat="1" ht="12" hidden="1" customHeight="1">
      <c r="A2865" s="8" t="str">
        <f>INDEX(master1!$A$10:$A$24,MATCH('KSB1 - Postings'!E2865,master1!$C$10:$C$24,0))</f>
        <v>HR</v>
      </c>
      <c r="B2865" s="9" t="str">
        <f>VLOOKUP(E2865,master1!$C$9:$E$24,3,0)</f>
        <v>Paula E</v>
      </c>
      <c r="C2865" s="8" t="str">
        <f>VLOOKUP(F2865,master2!$B$1:$C$24,2,0)</f>
        <v>PROTECTION EQUIPMENT</v>
      </c>
      <c r="D2865" s="84">
        <v>4</v>
      </c>
      <c r="E2865" s="82" t="s">
        <v>74</v>
      </c>
      <c r="F2865" s="85" t="s">
        <v>135</v>
      </c>
      <c r="G2865" s="106">
        <v>224.4</v>
      </c>
      <c r="H2865" s="84" t="s">
        <v>86</v>
      </c>
      <c r="I2865" s="84"/>
    </row>
    <row r="2866" spans="1:9" s="76" customFormat="1" ht="12" hidden="1" customHeight="1">
      <c r="A2866" s="8" t="str">
        <f>INDEX(master1!$A$10:$A$24,MATCH('KSB1 - Postings'!E2866,master1!$C$10:$C$24,0))</f>
        <v>HR</v>
      </c>
      <c r="B2866" s="9" t="str">
        <f>VLOOKUP(E2866,master1!$C$9:$E$24,3,0)</f>
        <v>Paula E</v>
      </c>
      <c r="C2866" s="8" t="str">
        <f>VLOOKUP(F2866,master2!$B$1:$C$24,2,0)</f>
        <v>PROTECTION EQUIPMENT</v>
      </c>
      <c r="D2866" s="84">
        <v>4</v>
      </c>
      <c r="E2866" s="82" t="s">
        <v>74</v>
      </c>
      <c r="F2866" s="85" t="s">
        <v>135</v>
      </c>
      <c r="G2866" s="106">
        <v>85</v>
      </c>
      <c r="H2866" s="84" t="s">
        <v>86</v>
      </c>
      <c r="I2866" s="84"/>
    </row>
    <row r="2867" spans="1:9" s="76" customFormat="1" ht="12" hidden="1" customHeight="1">
      <c r="A2867" s="8" t="str">
        <f>INDEX(master1!$A$10:$A$24,MATCH('KSB1 - Postings'!E2867,master1!$C$10:$C$24,0))</f>
        <v>HR</v>
      </c>
      <c r="B2867" s="9" t="str">
        <f>VLOOKUP(E2867,master1!$C$9:$E$24,3,0)</f>
        <v>Paula E</v>
      </c>
      <c r="C2867" s="8" t="str">
        <f>VLOOKUP(F2867,master2!$B$1:$C$24,2,0)</f>
        <v>PROTECTION EQUIPMENT</v>
      </c>
      <c r="D2867" s="84">
        <v>4</v>
      </c>
      <c r="E2867" s="82" t="s">
        <v>74</v>
      </c>
      <c r="F2867" s="85" t="s">
        <v>135</v>
      </c>
      <c r="G2867" s="106">
        <v>35</v>
      </c>
      <c r="H2867" s="84" t="s">
        <v>86</v>
      </c>
      <c r="I2867" s="84"/>
    </row>
    <row r="2868" spans="1:9" s="76" customFormat="1" ht="12" hidden="1" customHeight="1">
      <c r="A2868" s="8" t="str">
        <f>INDEX(master1!$A$10:$A$24,MATCH('KSB1 - Postings'!E2868,master1!$C$10:$C$24,0))</f>
        <v>HR</v>
      </c>
      <c r="B2868" s="9" t="str">
        <f>VLOOKUP(E2868,master1!$C$9:$E$24,3,0)</f>
        <v>Paula E</v>
      </c>
      <c r="C2868" s="8" t="str">
        <f>VLOOKUP(F2868,master2!$B$1:$C$24,2,0)</f>
        <v>PROTECTION EQUIPMENT</v>
      </c>
      <c r="D2868" s="84">
        <v>4</v>
      </c>
      <c r="E2868" s="82" t="s">
        <v>74</v>
      </c>
      <c r="F2868" s="85" t="s">
        <v>135</v>
      </c>
      <c r="G2868" s="106">
        <v>741.25</v>
      </c>
      <c r="H2868" s="84" t="s">
        <v>86</v>
      </c>
      <c r="I2868" s="84"/>
    </row>
    <row r="2869" spans="1:9" s="76" customFormat="1" ht="12" hidden="1" customHeight="1">
      <c r="A2869" s="8" t="str">
        <f>INDEX(master1!$A$10:$A$24,MATCH('KSB1 - Postings'!E2869,master1!$C$10:$C$24,0))</f>
        <v>HR</v>
      </c>
      <c r="B2869" s="9" t="str">
        <f>VLOOKUP(E2869,master1!$C$9:$E$24,3,0)</f>
        <v>Paula E</v>
      </c>
      <c r="C2869" s="8" t="str">
        <f>VLOOKUP(F2869,master2!$B$1:$C$24,2,0)</f>
        <v>PROTECTION EQUIPMENT</v>
      </c>
      <c r="D2869" s="84">
        <v>4</v>
      </c>
      <c r="E2869" s="82" t="s">
        <v>74</v>
      </c>
      <c r="F2869" s="85" t="s">
        <v>135</v>
      </c>
      <c r="G2869" s="106">
        <v>1130</v>
      </c>
      <c r="H2869" s="84" t="s">
        <v>86</v>
      </c>
      <c r="I2869" s="84"/>
    </row>
    <row r="2870" spans="1:9" s="76" customFormat="1" ht="12" hidden="1" customHeight="1">
      <c r="A2870" s="8" t="str">
        <f>INDEX(master1!$A$10:$A$24,MATCH('KSB1 - Postings'!E2870,master1!$C$10:$C$24,0))</f>
        <v>HR</v>
      </c>
      <c r="B2870" s="9" t="str">
        <f>VLOOKUP(E2870,master1!$C$9:$E$24,3,0)</f>
        <v>Paula E</v>
      </c>
      <c r="C2870" s="8" t="str">
        <f>VLOOKUP(F2870,master2!$B$1:$C$24,2,0)</f>
        <v>RENT EXPENSES</v>
      </c>
      <c r="D2870" s="84">
        <v>4</v>
      </c>
      <c r="E2870" s="82" t="s">
        <v>74</v>
      </c>
      <c r="F2870" s="85" t="s">
        <v>130</v>
      </c>
      <c r="G2870" s="106">
        <v>25.82</v>
      </c>
      <c r="H2870" s="84" t="s">
        <v>86</v>
      </c>
      <c r="I2870" s="84"/>
    </row>
    <row r="2871" spans="1:9" s="76" customFormat="1" ht="12" hidden="1" customHeight="1">
      <c r="A2871" s="8" t="str">
        <f>INDEX(master1!$A$10:$A$24,MATCH('KSB1 - Postings'!E2871,master1!$C$10:$C$24,0))</f>
        <v>HR</v>
      </c>
      <c r="B2871" s="9" t="str">
        <f>VLOOKUP(E2871,master1!$C$9:$E$24,3,0)</f>
        <v>Paula E</v>
      </c>
      <c r="C2871" s="8" t="str">
        <f>VLOOKUP(F2871,master2!$B$1:$C$24,2,0)</f>
        <v>RENT EXPENSES</v>
      </c>
      <c r="D2871" s="84">
        <v>4</v>
      </c>
      <c r="E2871" s="82" t="s">
        <v>74</v>
      </c>
      <c r="F2871" s="85" t="s">
        <v>130</v>
      </c>
      <c r="G2871" s="106">
        <v>10.295</v>
      </c>
      <c r="H2871" s="84" t="s">
        <v>86</v>
      </c>
      <c r="I2871" s="84"/>
    </row>
    <row r="2872" spans="1:9" s="76" customFormat="1" ht="12" hidden="1" customHeight="1">
      <c r="A2872" s="8" t="str">
        <f>INDEX(master1!$A$10:$A$24,MATCH('KSB1 - Postings'!E2872,master1!$C$10:$C$24,0))</f>
        <v>HR</v>
      </c>
      <c r="B2872" s="9" t="str">
        <f>VLOOKUP(E2872,master1!$C$9:$E$24,3,0)</f>
        <v>Paula E</v>
      </c>
      <c r="C2872" s="8" t="str">
        <f>VLOOKUP(F2872,master2!$B$1:$C$24,2,0)</f>
        <v>RENT EXPENSES</v>
      </c>
      <c r="D2872" s="84">
        <v>4</v>
      </c>
      <c r="E2872" s="82" t="s">
        <v>74</v>
      </c>
      <c r="F2872" s="85" t="s">
        <v>130</v>
      </c>
      <c r="G2872" s="106">
        <v>10.295</v>
      </c>
      <c r="H2872" s="84" t="s">
        <v>86</v>
      </c>
      <c r="I2872" s="84"/>
    </row>
    <row r="2873" spans="1:9" s="76" customFormat="1" ht="12" hidden="1" customHeight="1">
      <c r="A2873" s="8" t="str">
        <f>INDEX(master1!$A$10:$A$24,MATCH('KSB1 - Postings'!E2873,master1!$C$10:$C$24,0))</f>
        <v>HR</v>
      </c>
      <c r="B2873" s="9" t="str">
        <f>VLOOKUP(E2873,master1!$C$9:$E$24,3,0)</f>
        <v>Paula E</v>
      </c>
      <c r="C2873" s="8" t="str">
        <f>VLOOKUP(F2873,master2!$B$1:$C$24,2,0)</f>
        <v>RENT EXPENSES</v>
      </c>
      <c r="D2873" s="84">
        <v>4</v>
      </c>
      <c r="E2873" s="82" t="s">
        <v>74</v>
      </c>
      <c r="F2873" s="85" t="s">
        <v>130</v>
      </c>
      <c r="G2873" s="106">
        <v>10.295</v>
      </c>
      <c r="H2873" s="84" t="s">
        <v>86</v>
      </c>
      <c r="I2873" s="84"/>
    </row>
    <row r="2874" spans="1:9" s="76" customFormat="1" ht="12" hidden="1" customHeight="1">
      <c r="A2874" s="8" t="str">
        <f>INDEX(master1!$A$10:$A$24,MATCH('KSB1 - Postings'!E2874,master1!$C$10:$C$24,0))</f>
        <v>HR</v>
      </c>
      <c r="B2874" s="9" t="str">
        <f>VLOOKUP(E2874,master1!$C$9:$E$24,3,0)</f>
        <v>Paula E</v>
      </c>
      <c r="C2874" s="8" t="str">
        <f>VLOOKUP(F2874,master2!$B$1:$C$24,2,0)</f>
        <v>RENT EXPENSES</v>
      </c>
      <c r="D2874" s="84">
        <v>4</v>
      </c>
      <c r="E2874" s="82" t="s">
        <v>74</v>
      </c>
      <c r="F2874" s="85" t="s">
        <v>130</v>
      </c>
      <c r="G2874" s="106">
        <v>11.79</v>
      </c>
      <c r="H2874" s="84" t="s">
        <v>86</v>
      </c>
      <c r="I2874" s="84"/>
    </row>
    <row r="2875" spans="1:9" s="76" customFormat="1" ht="12" hidden="1" customHeight="1">
      <c r="A2875" s="8" t="str">
        <f>INDEX(master1!$A$10:$A$24,MATCH('KSB1 - Postings'!E2875,master1!$C$10:$C$24,0))</f>
        <v>HR</v>
      </c>
      <c r="B2875" s="9" t="str">
        <f>VLOOKUP(E2875,master1!$C$9:$E$24,3,0)</f>
        <v>Paula E</v>
      </c>
      <c r="C2875" s="8" t="str">
        <f>VLOOKUP(F2875,master2!$B$1:$C$24,2,0)</f>
        <v>RENT EXPENSES</v>
      </c>
      <c r="D2875" s="84">
        <v>4</v>
      </c>
      <c r="E2875" s="82" t="s">
        <v>74</v>
      </c>
      <c r="F2875" s="85" t="s">
        <v>130</v>
      </c>
      <c r="G2875" s="106">
        <v>11.27</v>
      </c>
      <c r="H2875" s="84" t="s">
        <v>86</v>
      </c>
      <c r="I2875" s="84"/>
    </row>
    <row r="2876" spans="1:9" s="76" customFormat="1" ht="12" hidden="1" customHeight="1">
      <c r="A2876" s="8" t="str">
        <f>INDEX(master1!$A$10:$A$24,MATCH('KSB1 - Postings'!E2876,master1!$C$10:$C$24,0))</f>
        <v>HR</v>
      </c>
      <c r="B2876" s="9" t="str">
        <f>VLOOKUP(E2876,master1!$C$9:$E$24,3,0)</f>
        <v>Paula E</v>
      </c>
      <c r="C2876" s="8" t="str">
        <f>VLOOKUP(F2876,master2!$B$1:$C$24,2,0)</f>
        <v>RENT EXPENSES</v>
      </c>
      <c r="D2876" s="84">
        <v>4</v>
      </c>
      <c r="E2876" s="82" t="s">
        <v>74</v>
      </c>
      <c r="F2876" s="85" t="s">
        <v>130</v>
      </c>
      <c r="G2876" s="106">
        <v>14.07</v>
      </c>
      <c r="H2876" s="84" t="s">
        <v>86</v>
      </c>
      <c r="I2876" s="84"/>
    </row>
    <row r="2877" spans="1:9" s="76" customFormat="1" ht="12" hidden="1" customHeight="1">
      <c r="A2877" s="8" t="str">
        <f>INDEX(master1!$A$10:$A$24,MATCH('KSB1 - Postings'!E2877,master1!$C$10:$C$24,0))</f>
        <v>HR</v>
      </c>
      <c r="B2877" s="9" t="str">
        <f>VLOOKUP(E2877,master1!$C$9:$E$24,3,0)</f>
        <v>Paula E</v>
      </c>
      <c r="C2877" s="8" t="str">
        <f>VLOOKUP(F2877,master2!$B$1:$C$24,2,0)</f>
        <v>RENT EXPENSES</v>
      </c>
      <c r="D2877" s="84">
        <v>4</v>
      </c>
      <c r="E2877" s="82" t="s">
        <v>74</v>
      </c>
      <c r="F2877" s="85" t="s">
        <v>130</v>
      </c>
      <c r="G2877" s="106">
        <v>85.04</v>
      </c>
      <c r="H2877" s="84" t="s">
        <v>86</v>
      </c>
      <c r="I2877" s="84"/>
    </row>
    <row r="2878" spans="1:9" s="76" customFormat="1" ht="12" hidden="1" customHeight="1">
      <c r="A2878" s="8" t="str">
        <f>INDEX(master1!$A$10:$A$24,MATCH('KSB1 - Postings'!E2878,master1!$C$10:$C$24,0))</f>
        <v>HR</v>
      </c>
      <c r="B2878" s="9" t="str">
        <f>VLOOKUP(E2878,master1!$C$9:$E$24,3,0)</f>
        <v>Paula E</v>
      </c>
      <c r="C2878" s="8" t="str">
        <f>VLOOKUP(F2878,master2!$B$1:$C$24,2,0)</f>
        <v>RENT EXPENSES</v>
      </c>
      <c r="D2878" s="84">
        <v>4</v>
      </c>
      <c r="E2878" s="82" t="s">
        <v>74</v>
      </c>
      <c r="F2878" s="85" t="s">
        <v>130</v>
      </c>
      <c r="G2878" s="106">
        <v>54.17</v>
      </c>
      <c r="H2878" s="84" t="s">
        <v>86</v>
      </c>
      <c r="I2878" s="84"/>
    </row>
    <row r="2879" spans="1:9" s="76" customFormat="1" ht="12" hidden="1" customHeight="1">
      <c r="A2879" s="8" t="str">
        <f>INDEX(master1!$A$10:$A$24,MATCH('KSB1 - Postings'!E2879,master1!$C$10:$C$24,0))</f>
        <v>HR</v>
      </c>
      <c r="B2879" s="9" t="str">
        <f>VLOOKUP(E2879,master1!$C$9:$E$24,3,0)</f>
        <v>Paula E</v>
      </c>
      <c r="C2879" s="8" t="str">
        <f>VLOOKUP(F2879,master2!$B$1:$C$24,2,0)</f>
        <v>RENT EXPENSES</v>
      </c>
      <c r="D2879" s="84">
        <v>4</v>
      </c>
      <c r="E2879" s="82" t="s">
        <v>74</v>
      </c>
      <c r="F2879" s="85" t="s">
        <v>130</v>
      </c>
      <c r="G2879" s="106">
        <v>54.17</v>
      </c>
      <c r="H2879" s="84" t="s">
        <v>86</v>
      </c>
      <c r="I2879" s="84"/>
    </row>
    <row r="2880" spans="1:9" s="76" customFormat="1" ht="12" hidden="1" customHeight="1">
      <c r="A2880" s="8" t="str">
        <f>INDEX(master1!$A$10:$A$24,MATCH('KSB1 - Postings'!E2880,master1!$C$10:$C$24,0))</f>
        <v>HR</v>
      </c>
      <c r="B2880" s="9" t="str">
        <f>VLOOKUP(E2880,master1!$C$9:$E$24,3,0)</f>
        <v>Paula E</v>
      </c>
      <c r="C2880" s="8" t="str">
        <f>VLOOKUP(F2880,master2!$B$1:$C$24,2,0)</f>
        <v>RENT EXPENSES</v>
      </c>
      <c r="D2880" s="84">
        <v>4</v>
      </c>
      <c r="E2880" s="82" t="s">
        <v>74</v>
      </c>
      <c r="F2880" s="85" t="s">
        <v>130</v>
      </c>
      <c r="G2880" s="106">
        <v>54.17</v>
      </c>
      <c r="H2880" s="84" t="s">
        <v>86</v>
      </c>
      <c r="I2880" s="84"/>
    </row>
    <row r="2881" spans="1:9" s="76" customFormat="1" ht="12" hidden="1" customHeight="1">
      <c r="A2881" s="8" t="str">
        <f>INDEX(master1!$A$10:$A$24,MATCH('KSB1 - Postings'!E2881,master1!$C$10:$C$24,0))</f>
        <v>HR</v>
      </c>
      <c r="B2881" s="9" t="str">
        <f>VLOOKUP(E2881,master1!$C$9:$E$24,3,0)</f>
        <v>Paula E</v>
      </c>
      <c r="C2881" s="8" t="str">
        <f>VLOOKUP(F2881,master2!$B$1:$C$24,2,0)</f>
        <v>RENT EXPENSES</v>
      </c>
      <c r="D2881" s="84">
        <v>4</v>
      </c>
      <c r="E2881" s="82" t="s">
        <v>74</v>
      </c>
      <c r="F2881" s="85" t="s">
        <v>130</v>
      </c>
      <c r="G2881" s="106">
        <v>65.165000000000006</v>
      </c>
      <c r="H2881" s="84" t="s">
        <v>86</v>
      </c>
      <c r="I2881" s="84"/>
    </row>
    <row r="2882" spans="1:9" s="76" customFormat="1" ht="12" hidden="1" customHeight="1">
      <c r="A2882" s="8" t="str">
        <f>INDEX(master1!$A$10:$A$24,MATCH('KSB1 - Postings'!E2882,master1!$C$10:$C$24,0))</f>
        <v>HR</v>
      </c>
      <c r="B2882" s="9" t="str">
        <f>VLOOKUP(E2882,master1!$C$9:$E$24,3,0)</f>
        <v>Paula E</v>
      </c>
      <c r="C2882" s="8" t="str">
        <f>VLOOKUP(F2882,master2!$B$1:$C$24,2,0)</f>
        <v>RENT EXPENSES</v>
      </c>
      <c r="D2882" s="84">
        <v>4</v>
      </c>
      <c r="E2882" s="82" t="s">
        <v>74</v>
      </c>
      <c r="F2882" s="85" t="s">
        <v>130</v>
      </c>
      <c r="G2882" s="106">
        <v>69.614999999999995</v>
      </c>
      <c r="H2882" s="84" t="s">
        <v>86</v>
      </c>
      <c r="I2882" s="84"/>
    </row>
    <row r="2883" spans="1:9" s="76" customFormat="1" ht="12" hidden="1" customHeight="1">
      <c r="A2883" s="8" t="str">
        <f>INDEX(master1!$A$10:$A$24,MATCH('KSB1 - Postings'!E2883,master1!$C$10:$C$24,0))</f>
        <v>HR</v>
      </c>
      <c r="B2883" s="9" t="str">
        <f>VLOOKUP(E2883,master1!$C$9:$E$24,3,0)</f>
        <v>Paula E</v>
      </c>
      <c r="C2883" s="8" t="str">
        <f>VLOOKUP(F2883,master2!$B$1:$C$24,2,0)</f>
        <v>RENT EXPENSES</v>
      </c>
      <c r="D2883" s="84">
        <v>4</v>
      </c>
      <c r="E2883" s="82" t="s">
        <v>74</v>
      </c>
      <c r="F2883" s="85" t="s">
        <v>130</v>
      </c>
      <c r="G2883" s="106">
        <v>74.605000000000004</v>
      </c>
      <c r="H2883" s="84" t="s">
        <v>86</v>
      </c>
      <c r="I2883" s="84"/>
    </row>
    <row r="2884" spans="1:9" s="76" customFormat="1" ht="12" hidden="1" customHeight="1">
      <c r="A2884" s="8" t="str">
        <f>INDEX(master1!$A$10:$A$24,MATCH('KSB1 - Postings'!E2884,master1!$C$10:$C$24,0))</f>
        <v>HR</v>
      </c>
      <c r="B2884" s="9" t="str">
        <f>VLOOKUP(E2884,master1!$C$9:$E$24,3,0)</f>
        <v>Paula E</v>
      </c>
      <c r="C2884" s="8" t="str">
        <f>VLOOKUP(F2884,master2!$B$1:$C$24,2,0)</f>
        <v>RENT EXPENSES</v>
      </c>
      <c r="D2884" s="84">
        <v>4</v>
      </c>
      <c r="E2884" s="82" t="s">
        <v>74</v>
      </c>
      <c r="F2884" s="85" t="s">
        <v>130</v>
      </c>
      <c r="G2884" s="106">
        <v>90.7</v>
      </c>
      <c r="H2884" s="84" t="s">
        <v>86</v>
      </c>
      <c r="I2884" s="84"/>
    </row>
    <row r="2885" spans="1:9" s="76" customFormat="1" ht="12" hidden="1" customHeight="1">
      <c r="A2885" s="8" t="str">
        <f>INDEX(master1!$A$10:$A$24,MATCH('KSB1 - Postings'!E2885,master1!$C$10:$C$24,0))</f>
        <v>HR</v>
      </c>
      <c r="B2885" s="9" t="str">
        <f>VLOOKUP(E2885,master1!$C$9:$E$24,3,0)</f>
        <v>Paula E</v>
      </c>
      <c r="C2885" s="8" t="str">
        <f>VLOOKUP(F2885,master2!$B$1:$C$24,2,0)</f>
        <v>RENT EXPENSES</v>
      </c>
      <c r="D2885" s="84">
        <v>4</v>
      </c>
      <c r="E2885" s="82" t="s">
        <v>74</v>
      </c>
      <c r="F2885" s="85" t="s">
        <v>130</v>
      </c>
      <c r="G2885" s="106">
        <v>56.78</v>
      </c>
      <c r="H2885" s="84" t="s">
        <v>86</v>
      </c>
      <c r="I2885" s="84"/>
    </row>
    <row r="2886" spans="1:9" s="76" customFormat="1" ht="12" hidden="1" customHeight="1">
      <c r="A2886" s="8" t="str">
        <f>INDEX(master1!$A$10:$A$24,MATCH('KSB1 - Postings'!E2886,master1!$C$10:$C$24,0))</f>
        <v>HR</v>
      </c>
      <c r="B2886" s="9" t="str">
        <f>VLOOKUP(E2886,master1!$C$9:$E$24,3,0)</f>
        <v>Paula E</v>
      </c>
      <c r="C2886" s="8" t="str">
        <f>VLOOKUP(F2886,master2!$B$1:$C$24,2,0)</f>
        <v>RENT EXPENSES</v>
      </c>
      <c r="D2886" s="84">
        <v>4</v>
      </c>
      <c r="E2886" s="82" t="s">
        <v>74</v>
      </c>
      <c r="F2886" s="85" t="s">
        <v>130</v>
      </c>
      <c r="G2886" s="106">
        <v>43.875</v>
      </c>
      <c r="H2886" s="84" t="s">
        <v>86</v>
      </c>
      <c r="I2886" s="84"/>
    </row>
    <row r="2887" spans="1:9" s="76" customFormat="1" ht="12" hidden="1" customHeight="1">
      <c r="A2887" s="8" t="str">
        <f>INDEX(master1!$A$10:$A$24,MATCH('KSB1 - Postings'!E2887,master1!$C$10:$C$24,0))</f>
        <v>HR</v>
      </c>
      <c r="B2887" s="9" t="str">
        <f>VLOOKUP(E2887,master1!$C$9:$E$24,3,0)</f>
        <v>Paula E</v>
      </c>
      <c r="C2887" s="8" t="str">
        <f>VLOOKUP(F2887,master2!$B$1:$C$24,2,0)</f>
        <v>RENT EXPENSES</v>
      </c>
      <c r="D2887" s="84">
        <v>4</v>
      </c>
      <c r="E2887" s="82" t="s">
        <v>74</v>
      </c>
      <c r="F2887" s="85" t="s">
        <v>130</v>
      </c>
      <c r="G2887" s="106">
        <v>14.045</v>
      </c>
      <c r="H2887" s="84" t="s">
        <v>86</v>
      </c>
      <c r="I2887" s="84"/>
    </row>
    <row r="2888" spans="1:9" s="76" customFormat="1" ht="12" hidden="1" customHeight="1">
      <c r="A2888" s="8" t="str">
        <f>INDEX(master1!$A$10:$A$24,MATCH('KSB1 - Postings'!E2888,master1!$C$10:$C$24,0))</f>
        <v>QUALITY</v>
      </c>
      <c r="B2888" s="9" t="str">
        <f>VLOOKUP(E2888,master1!$C$9:$E$24,3,0)</f>
        <v>Jennifer A</v>
      </c>
      <c r="C2888" s="8" t="str">
        <f>VLOOKUP(F2888,master2!$B$1:$C$24,2,0)</f>
        <v>SPARE PARTS</v>
      </c>
      <c r="D2888" s="84">
        <v>4</v>
      </c>
      <c r="E2888" s="82" t="s">
        <v>73</v>
      </c>
      <c r="F2888" s="85" t="s">
        <v>137</v>
      </c>
      <c r="G2888" s="106">
        <v>213.5</v>
      </c>
      <c r="H2888" s="84" t="s">
        <v>86</v>
      </c>
      <c r="I2888" s="84"/>
    </row>
    <row r="2889" spans="1:9" s="76" customFormat="1" ht="12" hidden="1" customHeight="1">
      <c r="A2889" s="8" t="str">
        <f>INDEX(master1!$A$10:$A$24,MATCH('KSB1 - Postings'!E2889,master1!$C$10:$C$24,0))</f>
        <v>LOGISTICS</v>
      </c>
      <c r="B2889" s="9" t="str">
        <f>VLOOKUP(E2889,master1!$C$9:$E$24,3,0)</f>
        <v>María L</v>
      </c>
      <c r="C2889" s="8" t="str">
        <f>VLOOKUP(F2889,master2!$B$1:$C$24,2,0)</f>
        <v>UTILITIES</v>
      </c>
      <c r="D2889" s="84">
        <v>4</v>
      </c>
      <c r="E2889" s="82" t="s">
        <v>68</v>
      </c>
      <c r="F2889" s="85" t="s">
        <v>148</v>
      </c>
      <c r="G2889" s="106">
        <v>17637.32</v>
      </c>
      <c r="H2889" s="84" t="s">
        <v>86</v>
      </c>
      <c r="I2889" s="84"/>
    </row>
    <row r="2890" spans="1:9" s="76" customFormat="1" ht="12" hidden="1" customHeight="1">
      <c r="A2890" s="8" t="str">
        <f>INDEX(master1!$A$10:$A$24,MATCH('KSB1 - Postings'!E2890,master1!$C$10:$C$24,0))</f>
        <v>MAINTE</v>
      </c>
      <c r="B2890" s="9" t="str">
        <f>VLOOKUP(E2890,master1!$C$9:$E$24,3,0)</f>
        <v>Joaquin P</v>
      </c>
      <c r="C2890" s="8" t="str">
        <f>VLOOKUP(F2890,master2!$B$1:$C$24,2,0)</f>
        <v>SPARE PARTS</v>
      </c>
      <c r="D2890" s="84">
        <v>4</v>
      </c>
      <c r="E2890" s="82" t="s">
        <v>54</v>
      </c>
      <c r="F2890" s="85" t="s">
        <v>136</v>
      </c>
      <c r="G2890" s="106">
        <v>20.89</v>
      </c>
      <c r="H2890" s="84" t="s">
        <v>86</v>
      </c>
      <c r="I2890" s="84"/>
    </row>
    <row r="2891" spans="1:9" s="76" customFormat="1" ht="12" hidden="1" customHeight="1">
      <c r="A2891" s="8" t="str">
        <f>INDEX(master1!$A$10:$A$24,MATCH('KSB1 - Postings'!E2891,master1!$C$10:$C$24,0))</f>
        <v>MAINTE</v>
      </c>
      <c r="B2891" s="9" t="str">
        <f>VLOOKUP(E2891,master1!$C$9:$E$24,3,0)</f>
        <v>Joaquin P</v>
      </c>
      <c r="C2891" s="8" t="str">
        <f>VLOOKUP(F2891,master2!$B$1:$C$24,2,0)</f>
        <v>SPARE PARTS</v>
      </c>
      <c r="D2891" s="84">
        <v>4</v>
      </c>
      <c r="E2891" s="82" t="s">
        <v>54</v>
      </c>
      <c r="F2891" s="85" t="s">
        <v>136</v>
      </c>
      <c r="G2891" s="106">
        <v>64.704999999999998</v>
      </c>
      <c r="H2891" s="84" t="s">
        <v>86</v>
      </c>
      <c r="I2891" s="84"/>
    </row>
    <row r="2892" spans="1:9" s="76" customFormat="1" ht="12" hidden="1" customHeight="1">
      <c r="A2892" s="8" t="str">
        <f>INDEX(master1!$A$10:$A$24,MATCH('KSB1 - Postings'!E2892,master1!$C$10:$C$24,0))</f>
        <v>MAINTE</v>
      </c>
      <c r="B2892" s="9" t="str">
        <f>VLOOKUP(E2892,master1!$C$9:$E$24,3,0)</f>
        <v>Joaquin P</v>
      </c>
      <c r="C2892" s="8" t="str">
        <f>VLOOKUP(F2892,master2!$B$1:$C$24,2,0)</f>
        <v>SPARE PARTS</v>
      </c>
      <c r="D2892" s="84">
        <v>4</v>
      </c>
      <c r="E2892" s="82" t="s">
        <v>56</v>
      </c>
      <c r="F2892" s="85" t="s">
        <v>136</v>
      </c>
      <c r="G2892" s="106">
        <v>39.729999999999997</v>
      </c>
      <c r="H2892" s="84" t="s">
        <v>86</v>
      </c>
      <c r="I2892" s="84"/>
    </row>
    <row r="2893" spans="1:9" s="76" customFormat="1" ht="12" hidden="1" customHeight="1">
      <c r="A2893" s="8" t="str">
        <f>INDEX(master1!$A$10:$A$24,MATCH('KSB1 - Postings'!E2893,master1!$C$10:$C$24,0))</f>
        <v>MAINTE</v>
      </c>
      <c r="B2893" s="9" t="str">
        <f>VLOOKUP(E2893,master1!$C$9:$E$24,3,0)</f>
        <v>Joaquin P</v>
      </c>
      <c r="C2893" s="8" t="str">
        <f>VLOOKUP(F2893,master2!$B$1:$C$24,2,0)</f>
        <v>SPARE PARTS</v>
      </c>
      <c r="D2893" s="84">
        <v>4</v>
      </c>
      <c r="E2893" s="82" t="s">
        <v>56</v>
      </c>
      <c r="F2893" s="85" t="s">
        <v>136</v>
      </c>
      <c r="G2893" s="106">
        <v>343.83499999999998</v>
      </c>
      <c r="H2893" s="84" t="s">
        <v>86</v>
      </c>
      <c r="I2893" s="84"/>
    </row>
    <row r="2894" spans="1:9" s="76" customFormat="1" ht="12" hidden="1" customHeight="1">
      <c r="A2894" s="8" t="str">
        <f>INDEX(master1!$A$10:$A$24,MATCH('KSB1 - Postings'!E2894,master1!$C$10:$C$24,0))</f>
        <v>MAINTE</v>
      </c>
      <c r="B2894" s="9" t="str">
        <f>VLOOKUP(E2894,master1!$C$9:$E$24,3,0)</f>
        <v>Joaquin P</v>
      </c>
      <c r="C2894" s="8" t="str">
        <f>VLOOKUP(F2894,master2!$B$1:$C$24,2,0)</f>
        <v>SPARE PARTS</v>
      </c>
      <c r="D2894" s="84">
        <v>4</v>
      </c>
      <c r="E2894" s="82" t="s">
        <v>56</v>
      </c>
      <c r="F2894" s="85" t="s">
        <v>136</v>
      </c>
      <c r="G2894" s="106">
        <v>11.88</v>
      </c>
      <c r="H2894" s="84" t="s">
        <v>86</v>
      </c>
      <c r="I2894" s="84"/>
    </row>
    <row r="2895" spans="1:9" s="76" customFormat="1" ht="12" hidden="1" customHeight="1">
      <c r="A2895" s="8" t="str">
        <f>INDEX(master1!$A$10:$A$24,MATCH('KSB1 - Postings'!E2895,master1!$C$10:$C$24,0))</f>
        <v>MAINTE</v>
      </c>
      <c r="B2895" s="9" t="str">
        <f>VLOOKUP(E2895,master1!$C$9:$E$24,3,0)</f>
        <v>Joaquin P</v>
      </c>
      <c r="C2895" s="8" t="str">
        <f>VLOOKUP(F2895,master2!$B$1:$C$24,2,0)</f>
        <v>SPARE PARTS</v>
      </c>
      <c r="D2895" s="84">
        <v>4</v>
      </c>
      <c r="E2895" s="82" t="s">
        <v>56</v>
      </c>
      <c r="F2895" s="85" t="s">
        <v>136</v>
      </c>
      <c r="G2895" s="106">
        <v>19.21</v>
      </c>
      <c r="H2895" s="84" t="s">
        <v>86</v>
      </c>
      <c r="I2895" s="84"/>
    </row>
    <row r="2896" spans="1:9" s="76" customFormat="1" ht="12" hidden="1" customHeight="1">
      <c r="A2896" s="8" t="str">
        <f>INDEX(master1!$A$10:$A$24,MATCH('KSB1 - Postings'!E2896,master1!$C$10:$C$24,0))</f>
        <v>MAINTE</v>
      </c>
      <c r="B2896" s="9" t="str">
        <f>VLOOKUP(E2896,master1!$C$9:$E$24,3,0)</f>
        <v>Joaquin P</v>
      </c>
      <c r="C2896" s="8" t="str">
        <f>VLOOKUP(F2896,master2!$B$1:$C$24,2,0)</f>
        <v>SPARE PARTS</v>
      </c>
      <c r="D2896" s="84">
        <v>4</v>
      </c>
      <c r="E2896" s="82" t="s">
        <v>56</v>
      </c>
      <c r="F2896" s="85" t="s">
        <v>136</v>
      </c>
      <c r="G2896" s="106">
        <v>204.52500000000001</v>
      </c>
      <c r="H2896" s="84" t="s">
        <v>86</v>
      </c>
      <c r="I2896" s="84"/>
    </row>
    <row r="2897" spans="1:9" s="76" customFormat="1" ht="12" hidden="1" customHeight="1">
      <c r="A2897" s="8" t="str">
        <f>INDEX(master1!$A$10:$A$24,MATCH('KSB1 - Postings'!E2897,master1!$C$10:$C$24,0))</f>
        <v>MAINTE</v>
      </c>
      <c r="B2897" s="9" t="str">
        <f>VLOOKUP(E2897,master1!$C$9:$E$24,3,0)</f>
        <v>Joaquin P</v>
      </c>
      <c r="C2897" s="8" t="str">
        <f>VLOOKUP(F2897,master2!$B$1:$C$24,2,0)</f>
        <v>SPARE PARTS</v>
      </c>
      <c r="D2897" s="84">
        <v>4</v>
      </c>
      <c r="E2897" s="82" t="s">
        <v>56</v>
      </c>
      <c r="F2897" s="85" t="s">
        <v>136</v>
      </c>
      <c r="G2897" s="106">
        <v>19</v>
      </c>
      <c r="H2897" s="84" t="s">
        <v>86</v>
      </c>
      <c r="I2897" s="84"/>
    </row>
    <row r="2898" spans="1:9" s="76" customFormat="1" ht="12" hidden="1" customHeight="1">
      <c r="A2898" s="8" t="str">
        <f>INDEX(master1!$A$10:$A$24,MATCH('KSB1 - Postings'!E2898,master1!$C$10:$C$24,0))</f>
        <v>MAINTE</v>
      </c>
      <c r="B2898" s="9" t="str">
        <f>VLOOKUP(E2898,master1!$C$9:$E$24,3,0)</f>
        <v>Joaquin P</v>
      </c>
      <c r="C2898" s="8" t="str">
        <f>VLOOKUP(F2898,master2!$B$1:$C$24,2,0)</f>
        <v>SPARE PARTS</v>
      </c>
      <c r="D2898" s="84">
        <v>4</v>
      </c>
      <c r="E2898" s="82" t="s">
        <v>56</v>
      </c>
      <c r="F2898" s="85" t="s">
        <v>136</v>
      </c>
      <c r="G2898" s="106">
        <v>13</v>
      </c>
      <c r="H2898" s="84" t="s">
        <v>86</v>
      </c>
      <c r="I2898" s="84"/>
    </row>
    <row r="2899" spans="1:9" s="76" customFormat="1" ht="12" hidden="1" customHeight="1">
      <c r="A2899" s="8" t="str">
        <f>INDEX(master1!$A$10:$A$24,MATCH('KSB1 - Postings'!E2899,master1!$C$10:$C$24,0))</f>
        <v>MAINTE</v>
      </c>
      <c r="B2899" s="9" t="str">
        <f>VLOOKUP(E2899,master1!$C$9:$E$24,3,0)</f>
        <v>Joaquin P</v>
      </c>
      <c r="C2899" s="8" t="str">
        <f>VLOOKUP(F2899,master2!$B$1:$C$24,2,0)</f>
        <v>SPARE PARTS</v>
      </c>
      <c r="D2899" s="84">
        <v>4</v>
      </c>
      <c r="E2899" s="82" t="s">
        <v>55</v>
      </c>
      <c r="F2899" s="85" t="s">
        <v>136</v>
      </c>
      <c r="G2899" s="106">
        <v>21.26</v>
      </c>
      <c r="H2899" s="84" t="s">
        <v>86</v>
      </c>
      <c r="I2899" s="84"/>
    </row>
    <row r="2900" spans="1:9" s="76" customFormat="1" ht="12" hidden="1" customHeight="1">
      <c r="A2900" s="8" t="str">
        <f>INDEX(master1!$A$10:$A$24,MATCH('KSB1 - Postings'!E2900,master1!$C$10:$C$24,0))</f>
        <v>MAINTE</v>
      </c>
      <c r="B2900" s="9" t="str">
        <f>VLOOKUP(E2900,master1!$C$9:$E$24,3,0)</f>
        <v>Joaquin P</v>
      </c>
      <c r="C2900" s="8" t="str">
        <f>VLOOKUP(F2900,master2!$B$1:$C$24,2,0)</f>
        <v>SPARE PARTS</v>
      </c>
      <c r="D2900" s="84">
        <v>4</v>
      </c>
      <c r="E2900" s="82" t="s">
        <v>55</v>
      </c>
      <c r="F2900" s="85" t="s">
        <v>136</v>
      </c>
      <c r="G2900" s="106">
        <v>265.49</v>
      </c>
      <c r="H2900" s="84" t="s">
        <v>86</v>
      </c>
      <c r="I2900" s="84"/>
    </row>
    <row r="2901" spans="1:9" s="76" customFormat="1" ht="12" hidden="1" customHeight="1">
      <c r="A2901" s="8" t="str">
        <f>INDEX(master1!$A$10:$A$24,MATCH('KSB1 - Postings'!E2901,master1!$C$10:$C$24,0))</f>
        <v>MAINTE</v>
      </c>
      <c r="B2901" s="9" t="str">
        <f>VLOOKUP(E2901,master1!$C$9:$E$24,3,0)</f>
        <v>Joaquin P</v>
      </c>
      <c r="C2901" s="8" t="str">
        <f>VLOOKUP(F2901,master2!$B$1:$C$24,2,0)</f>
        <v>SPARE PARTS</v>
      </c>
      <c r="D2901" s="84">
        <v>4</v>
      </c>
      <c r="E2901" s="82" t="s">
        <v>55</v>
      </c>
      <c r="F2901" s="85" t="s">
        <v>136</v>
      </c>
      <c r="G2901" s="106">
        <v>9.5</v>
      </c>
      <c r="H2901" s="84" t="s">
        <v>86</v>
      </c>
      <c r="I2901" s="84"/>
    </row>
    <row r="2902" spans="1:9" s="76" customFormat="1" ht="12" hidden="1" customHeight="1">
      <c r="A2902" s="8" t="str">
        <f>INDEX(master1!$A$10:$A$24,MATCH('KSB1 - Postings'!E2902,master1!$C$10:$C$24,0))</f>
        <v>HR</v>
      </c>
      <c r="B2902" s="9" t="str">
        <f>VLOOKUP(E2902,master1!$C$9:$E$24,3,0)</f>
        <v>Paula E</v>
      </c>
      <c r="C2902" s="8" t="str">
        <f>VLOOKUP(F2902,master2!$B$1:$C$24,2,0)</f>
        <v>RENT EXPENSES</v>
      </c>
      <c r="D2902" s="84">
        <v>4</v>
      </c>
      <c r="E2902" s="82" t="s">
        <v>74</v>
      </c>
      <c r="F2902" s="85" t="s">
        <v>142</v>
      </c>
      <c r="G2902" s="106">
        <v>3488</v>
      </c>
      <c r="H2902" s="84" t="s">
        <v>86</v>
      </c>
      <c r="I2902" s="84"/>
    </row>
    <row r="2903" spans="1:9" s="76" customFormat="1" ht="12" hidden="1" customHeight="1">
      <c r="A2903" s="8" t="str">
        <f>INDEX(master1!$A$10:$A$24,MATCH('KSB1 - Postings'!E2903,master1!$C$10:$C$24,0))</f>
        <v>HR</v>
      </c>
      <c r="B2903" s="9" t="str">
        <f>VLOOKUP(E2903,master1!$C$9:$E$24,3,0)</f>
        <v>Paula E</v>
      </c>
      <c r="C2903" s="8" t="str">
        <f>VLOOKUP(F2903,master2!$B$1:$C$24,2,0)</f>
        <v>RENT EXPENSES</v>
      </c>
      <c r="D2903" s="84">
        <v>4</v>
      </c>
      <c r="E2903" s="82" t="s">
        <v>74</v>
      </c>
      <c r="F2903" s="85" t="s">
        <v>130</v>
      </c>
      <c r="G2903" s="106">
        <v>70.724999999999994</v>
      </c>
      <c r="H2903" s="84" t="s">
        <v>86</v>
      </c>
      <c r="I2903" s="84"/>
    </row>
    <row r="2904" spans="1:9" s="76" customFormat="1" ht="12" hidden="1" customHeight="1">
      <c r="A2904" s="8" t="str">
        <f>INDEX(master1!$A$10:$A$24,MATCH('KSB1 - Postings'!E2904,master1!$C$10:$C$24,0))</f>
        <v>HR</v>
      </c>
      <c r="B2904" s="9" t="str">
        <f>VLOOKUP(E2904,master1!$C$9:$E$24,3,0)</f>
        <v>Paula E</v>
      </c>
      <c r="C2904" s="8" t="str">
        <f>VLOOKUP(F2904,master2!$B$1:$C$24,2,0)</f>
        <v>RENT EXPENSES</v>
      </c>
      <c r="D2904" s="84">
        <v>4</v>
      </c>
      <c r="E2904" s="82" t="s">
        <v>74</v>
      </c>
      <c r="F2904" s="85" t="s">
        <v>130</v>
      </c>
      <c r="G2904" s="106">
        <v>54.17</v>
      </c>
      <c r="H2904" s="84" t="s">
        <v>86</v>
      </c>
      <c r="I2904" s="84"/>
    </row>
    <row r="2905" spans="1:9" s="76" customFormat="1" ht="12" hidden="1" customHeight="1">
      <c r="A2905" s="8" t="str">
        <f>INDEX(master1!$A$10:$A$24,MATCH('KSB1 - Postings'!E2905,master1!$C$10:$C$24,0))</f>
        <v>HR</v>
      </c>
      <c r="B2905" s="9" t="str">
        <f>VLOOKUP(E2905,master1!$C$9:$E$24,3,0)</f>
        <v>Paula E</v>
      </c>
      <c r="C2905" s="8" t="str">
        <f>VLOOKUP(F2905,master2!$B$1:$C$24,2,0)</f>
        <v>COMMUNICATIONS</v>
      </c>
      <c r="D2905" s="84">
        <v>4</v>
      </c>
      <c r="E2905" s="82" t="s">
        <v>74</v>
      </c>
      <c r="F2905" s="85" t="s">
        <v>129</v>
      </c>
      <c r="G2905" s="106">
        <v>56.945</v>
      </c>
      <c r="H2905" s="84" t="s">
        <v>86</v>
      </c>
      <c r="I2905" s="84"/>
    </row>
    <row r="2906" spans="1:9" s="76" customFormat="1" ht="12" hidden="1" customHeight="1">
      <c r="A2906" s="8" t="str">
        <f>INDEX(master1!$A$10:$A$24,MATCH('KSB1 - Postings'!E2906,master1!$C$10:$C$24,0))</f>
        <v>HR</v>
      </c>
      <c r="B2906" s="9" t="str">
        <f>VLOOKUP(E2906,master1!$C$9:$E$24,3,0)</f>
        <v>Paula E</v>
      </c>
      <c r="C2906" s="8" t="str">
        <f>VLOOKUP(F2906,master2!$B$1:$C$24,2,0)</f>
        <v>COMMUNICATIONS</v>
      </c>
      <c r="D2906" s="84">
        <v>4</v>
      </c>
      <c r="E2906" s="82" t="s">
        <v>74</v>
      </c>
      <c r="F2906" s="85" t="s">
        <v>129</v>
      </c>
      <c r="G2906" s="106">
        <v>13.885</v>
      </c>
      <c r="H2906" s="84" t="s">
        <v>86</v>
      </c>
      <c r="I2906" s="84"/>
    </row>
    <row r="2907" spans="1:9" s="76" customFormat="1" ht="12" hidden="1" customHeight="1">
      <c r="A2907" s="8" t="str">
        <f>INDEX(master1!$A$10:$A$24,MATCH('KSB1 - Postings'!E2907,master1!$C$10:$C$24,0))</f>
        <v>HR</v>
      </c>
      <c r="B2907" s="9" t="str">
        <f>VLOOKUP(E2907,master1!$C$9:$E$24,3,0)</f>
        <v>Paula E</v>
      </c>
      <c r="C2907" s="8" t="str">
        <f>VLOOKUP(F2907,master2!$B$1:$C$24,2,0)</f>
        <v>COMMUNICATIONS</v>
      </c>
      <c r="D2907" s="84">
        <v>4</v>
      </c>
      <c r="E2907" s="82" t="s">
        <v>74</v>
      </c>
      <c r="F2907" s="85" t="s">
        <v>129</v>
      </c>
      <c r="G2907" s="106">
        <v>24.995000000000001</v>
      </c>
      <c r="H2907" s="84" t="s">
        <v>86</v>
      </c>
      <c r="I2907" s="84"/>
    </row>
    <row r="2908" spans="1:9" s="76" customFormat="1" ht="12" hidden="1" customHeight="1">
      <c r="A2908" s="8" t="str">
        <f>INDEX(master1!$A$10:$A$24,MATCH('KSB1 - Postings'!E2908,master1!$C$10:$C$24,0))</f>
        <v>HR</v>
      </c>
      <c r="B2908" s="9" t="str">
        <f>VLOOKUP(E2908,master1!$C$9:$E$24,3,0)</f>
        <v>Paula E</v>
      </c>
      <c r="C2908" s="8" t="str">
        <f>VLOOKUP(F2908,master2!$B$1:$C$24,2,0)</f>
        <v>CLEANING AND WASTE PROC.</v>
      </c>
      <c r="D2908" s="84">
        <v>4</v>
      </c>
      <c r="E2908" s="82" t="s">
        <v>75</v>
      </c>
      <c r="F2908" s="85" t="s">
        <v>128</v>
      </c>
      <c r="G2908" s="106">
        <v>3975</v>
      </c>
      <c r="H2908" s="84" t="s">
        <v>86</v>
      </c>
      <c r="I2908" s="84"/>
    </row>
    <row r="2909" spans="1:9" s="76" customFormat="1" ht="12" hidden="1" customHeight="1">
      <c r="A2909" s="8" t="str">
        <f>INDEX(master1!$A$10:$A$24,MATCH('KSB1 - Postings'!E2909,master1!$C$10:$C$24,0))</f>
        <v>HR</v>
      </c>
      <c r="B2909" s="9" t="str">
        <f>VLOOKUP(E2909,master1!$C$9:$E$24,3,0)</f>
        <v>Paula E</v>
      </c>
      <c r="C2909" s="8" t="str">
        <f>VLOOKUP(F2909,master2!$B$1:$C$24,2,0)</f>
        <v>RENT EXPENSES</v>
      </c>
      <c r="D2909" s="84">
        <v>4</v>
      </c>
      <c r="E2909" s="82" t="s">
        <v>74</v>
      </c>
      <c r="F2909" s="85" t="s">
        <v>142</v>
      </c>
      <c r="G2909" s="106">
        <v>1600</v>
      </c>
      <c r="H2909" s="84" t="s">
        <v>86</v>
      </c>
      <c r="I2909" s="84"/>
    </row>
    <row r="2910" spans="1:9" s="76" customFormat="1" ht="12" hidden="1" customHeight="1">
      <c r="A2910" s="8" t="str">
        <f>INDEX(master1!$A$10:$A$24,MATCH('KSB1 - Postings'!E2910,master1!$C$10:$C$24,0))</f>
        <v>HR</v>
      </c>
      <c r="B2910" s="9" t="str">
        <f>VLOOKUP(E2910,master1!$C$9:$E$24,3,0)</f>
        <v>Paula E</v>
      </c>
      <c r="C2910" s="8" t="str">
        <f>VLOOKUP(F2910,master2!$B$1:$C$24,2,0)</f>
        <v>RENT EXPENSES</v>
      </c>
      <c r="D2910" s="84">
        <v>4</v>
      </c>
      <c r="E2910" s="82" t="s">
        <v>74</v>
      </c>
      <c r="F2910" s="85" t="s">
        <v>142</v>
      </c>
      <c r="G2910" s="106">
        <v>250</v>
      </c>
      <c r="H2910" s="84" t="s">
        <v>86</v>
      </c>
      <c r="I2910" s="84"/>
    </row>
    <row r="2911" spans="1:9" s="76" customFormat="1" ht="12" hidden="1" customHeight="1">
      <c r="A2911" s="8" t="str">
        <f>INDEX(master1!$A$10:$A$24,MATCH('KSB1 - Postings'!E2911,master1!$C$10:$C$24,0))</f>
        <v>HR</v>
      </c>
      <c r="B2911" s="9" t="str">
        <f>VLOOKUP(E2911,master1!$C$9:$E$24,3,0)</f>
        <v>Paula E</v>
      </c>
      <c r="C2911" s="8" t="str">
        <f>VLOOKUP(F2911,master2!$B$1:$C$24,2,0)</f>
        <v>RENT EXPENSES</v>
      </c>
      <c r="D2911" s="84">
        <v>4</v>
      </c>
      <c r="E2911" s="82" t="s">
        <v>74</v>
      </c>
      <c r="F2911" s="85" t="s">
        <v>142</v>
      </c>
      <c r="G2911" s="106">
        <v>1250</v>
      </c>
      <c r="H2911" s="84" t="s">
        <v>86</v>
      </c>
      <c r="I2911" s="84"/>
    </row>
    <row r="2912" spans="1:9" s="76" customFormat="1" ht="12" hidden="1" customHeight="1">
      <c r="A2912" s="8" t="str">
        <f>INDEX(master1!$A$10:$A$24,MATCH('KSB1 - Postings'!E2912,master1!$C$10:$C$24,0))</f>
        <v>HR</v>
      </c>
      <c r="B2912" s="9" t="str">
        <f>VLOOKUP(E2912,master1!$C$9:$E$24,3,0)</f>
        <v>Paula E</v>
      </c>
      <c r="C2912" s="8" t="str">
        <f>VLOOKUP(F2912,master2!$B$1:$C$24,2,0)</f>
        <v>RENT EXPENSES</v>
      </c>
      <c r="D2912" s="84">
        <v>4</v>
      </c>
      <c r="E2912" s="82" t="s">
        <v>74</v>
      </c>
      <c r="F2912" s="85" t="s">
        <v>142</v>
      </c>
      <c r="G2912" s="106">
        <v>350</v>
      </c>
      <c r="H2912" s="84" t="s">
        <v>86</v>
      </c>
      <c r="I2912" s="84"/>
    </row>
    <row r="2913" spans="1:9" s="76" customFormat="1" ht="12" hidden="1" customHeight="1">
      <c r="A2913" s="8" t="str">
        <f>INDEX(master1!$A$10:$A$24,MATCH('KSB1 - Postings'!E2913,master1!$C$10:$C$24,0))</f>
        <v>HR</v>
      </c>
      <c r="B2913" s="9" t="str">
        <f>VLOOKUP(E2913,master1!$C$9:$E$24,3,0)</f>
        <v>Paula E</v>
      </c>
      <c r="C2913" s="8" t="str">
        <f>VLOOKUP(F2913,master2!$B$1:$C$24,2,0)</f>
        <v>RENT EXPENSES</v>
      </c>
      <c r="D2913" s="84">
        <v>4</v>
      </c>
      <c r="E2913" s="82" t="s">
        <v>74</v>
      </c>
      <c r="F2913" s="85" t="s">
        <v>130</v>
      </c>
      <c r="G2913" s="106">
        <v>85.04</v>
      </c>
      <c r="H2913" s="84" t="s">
        <v>86</v>
      </c>
      <c r="I2913" s="84"/>
    </row>
    <row r="2914" spans="1:9" s="76" customFormat="1" ht="12" hidden="1" customHeight="1">
      <c r="A2914" s="8" t="str">
        <f>INDEX(master1!$A$10:$A$24,MATCH('KSB1 - Postings'!E2914,master1!$C$10:$C$24,0))</f>
        <v>HR</v>
      </c>
      <c r="B2914" s="9" t="str">
        <f>VLOOKUP(E2914,master1!$C$9:$E$24,3,0)</f>
        <v>Paula E</v>
      </c>
      <c r="C2914" s="8" t="str">
        <f>VLOOKUP(F2914,master2!$B$1:$C$24,2,0)</f>
        <v>RENT EXPENSES</v>
      </c>
      <c r="D2914" s="84">
        <v>4</v>
      </c>
      <c r="E2914" s="82" t="s">
        <v>74</v>
      </c>
      <c r="F2914" s="85" t="s">
        <v>130</v>
      </c>
      <c r="G2914" s="106">
        <v>54.17</v>
      </c>
      <c r="H2914" s="84" t="s">
        <v>86</v>
      </c>
      <c r="I2914" s="84"/>
    </row>
    <row r="2915" spans="1:9" s="76" customFormat="1" ht="12" hidden="1" customHeight="1">
      <c r="A2915" s="8" t="str">
        <f>INDEX(master1!$A$10:$A$24,MATCH('KSB1 - Postings'!E2915,master1!$C$10:$C$24,0))</f>
        <v>HR</v>
      </c>
      <c r="B2915" s="9" t="str">
        <f>VLOOKUP(E2915,master1!$C$9:$E$24,3,0)</f>
        <v>Paula E</v>
      </c>
      <c r="C2915" s="8" t="str">
        <f>VLOOKUP(F2915,master2!$B$1:$C$24,2,0)</f>
        <v>RENT EXPENSES</v>
      </c>
      <c r="D2915" s="84">
        <v>4</v>
      </c>
      <c r="E2915" s="82" t="s">
        <v>74</v>
      </c>
      <c r="F2915" s="85" t="s">
        <v>130</v>
      </c>
      <c r="G2915" s="106">
        <v>54.17</v>
      </c>
      <c r="H2915" s="84" t="s">
        <v>86</v>
      </c>
      <c r="I2915" s="84"/>
    </row>
    <row r="2916" spans="1:9" s="76" customFormat="1" ht="12" hidden="1" customHeight="1">
      <c r="A2916" s="8" t="str">
        <f>INDEX(master1!$A$10:$A$24,MATCH('KSB1 - Postings'!E2916,master1!$C$10:$C$24,0))</f>
        <v>HR</v>
      </c>
      <c r="B2916" s="9" t="str">
        <f>VLOOKUP(E2916,master1!$C$9:$E$24,3,0)</f>
        <v>Paula E</v>
      </c>
      <c r="C2916" s="8" t="str">
        <f>VLOOKUP(F2916,master2!$B$1:$C$24,2,0)</f>
        <v>RENT EXPENSES</v>
      </c>
      <c r="D2916" s="84">
        <v>4</v>
      </c>
      <c r="E2916" s="82" t="s">
        <v>74</v>
      </c>
      <c r="F2916" s="85" t="s">
        <v>130</v>
      </c>
      <c r="G2916" s="106">
        <v>54.17</v>
      </c>
      <c r="H2916" s="84" t="s">
        <v>86</v>
      </c>
      <c r="I2916" s="84"/>
    </row>
    <row r="2917" spans="1:9" s="76" customFormat="1" ht="12" hidden="1" customHeight="1">
      <c r="A2917" s="8" t="str">
        <f>INDEX(master1!$A$10:$A$24,MATCH('KSB1 - Postings'!E2917,master1!$C$10:$C$24,0))</f>
        <v>HR</v>
      </c>
      <c r="B2917" s="9" t="str">
        <f>VLOOKUP(E2917,master1!$C$9:$E$24,3,0)</f>
        <v>Paula E</v>
      </c>
      <c r="C2917" s="8" t="str">
        <f>VLOOKUP(F2917,master2!$B$1:$C$24,2,0)</f>
        <v>RENT EXPENSES</v>
      </c>
      <c r="D2917" s="84">
        <v>4</v>
      </c>
      <c r="E2917" s="82" t="s">
        <v>74</v>
      </c>
      <c r="F2917" s="85" t="s">
        <v>130</v>
      </c>
      <c r="G2917" s="106">
        <v>65.165000000000006</v>
      </c>
      <c r="H2917" s="84" t="s">
        <v>86</v>
      </c>
      <c r="I2917" s="84"/>
    </row>
    <row r="2918" spans="1:9" s="76" customFormat="1" ht="12" hidden="1" customHeight="1">
      <c r="A2918" s="8" t="str">
        <f>INDEX(master1!$A$10:$A$24,MATCH('KSB1 - Postings'!E2918,master1!$C$10:$C$24,0))</f>
        <v>HR</v>
      </c>
      <c r="B2918" s="9" t="str">
        <f>VLOOKUP(E2918,master1!$C$9:$E$24,3,0)</f>
        <v>Paula E</v>
      </c>
      <c r="C2918" s="8" t="str">
        <f>VLOOKUP(F2918,master2!$B$1:$C$24,2,0)</f>
        <v>RENT EXPENSES</v>
      </c>
      <c r="D2918" s="84">
        <v>4</v>
      </c>
      <c r="E2918" s="82" t="s">
        <v>74</v>
      </c>
      <c r="F2918" s="85" t="s">
        <v>130</v>
      </c>
      <c r="G2918" s="106">
        <v>69.614999999999995</v>
      </c>
      <c r="H2918" s="84" t="s">
        <v>86</v>
      </c>
      <c r="I2918" s="84"/>
    </row>
    <row r="2919" spans="1:9" s="76" customFormat="1" ht="12" hidden="1" customHeight="1">
      <c r="A2919" s="8" t="str">
        <f>INDEX(master1!$A$10:$A$24,MATCH('KSB1 - Postings'!E2919,master1!$C$10:$C$24,0))</f>
        <v>HR</v>
      </c>
      <c r="B2919" s="9" t="str">
        <f>VLOOKUP(E2919,master1!$C$9:$E$24,3,0)</f>
        <v>Paula E</v>
      </c>
      <c r="C2919" s="8" t="str">
        <f>VLOOKUP(F2919,master2!$B$1:$C$24,2,0)</f>
        <v>RENT EXPENSES</v>
      </c>
      <c r="D2919" s="84">
        <v>4</v>
      </c>
      <c r="E2919" s="82" t="s">
        <v>74</v>
      </c>
      <c r="F2919" s="85" t="s">
        <v>130</v>
      </c>
      <c r="G2919" s="106">
        <v>74.605000000000004</v>
      </c>
      <c r="H2919" s="84" t="s">
        <v>86</v>
      </c>
      <c r="I2919" s="84"/>
    </row>
    <row r="2920" spans="1:9" s="76" customFormat="1" ht="12" hidden="1" customHeight="1">
      <c r="A2920" s="8" t="str">
        <f>INDEX(master1!$A$10:$A$24,MATCH('KSB1 - Postings'!E2920,master1!$C$10:$C$24,0))</f>
        <v>HR</v>
      </c>
      <c r="B2920" s="9" t="str">
        <f>VLOOKUP(E2920,master1!$C$9:$E$24,3,0)</f>
        <v>Paula E</v>
      </c>
      <c r="C2920" s="8" t="str">
        <f>VLOOKUP(F2920,master2!$B$1:$C$24,2,0)</f>
        <v>RENT EXPENSES</v>
      </c>
      <c r="D2920" s="84">
        <v>4</v>
      </c>
      <c r="E2920" s="82" t="s">
        <v>74</v>
      </c>
      <c r="F2920" s="85" t="s">
        <v>130</v>
      </c>
      <c r="G2920" s="106">
        <v>90.7</v>
      </c>
      <c r="H2920" s="84" t="s">
        <v>86</v>
      </c>
      <c r="I2920" s="84"/>
    </row>
    <row r="2921" spans="1:9" s="76" customFormat="1" ht="12" hidden="1" customHeight="1">
      <c r="A2921" s="8" t="str">
        <f>INDEX(master1!$A$10:$A$24,MATCH('KSB1 - Postings'!E2921,master1!$C$10:$C$24,0))</f>
        <v>QUALITY</v>
      </c>
      <c r="B2921" s="9" t="str">
        <f>VLOOKUP(E2921,master1!$C$9:$E$24,3,0)</f>
        <v>Jennifer A</v>
      </c>
      <c r="C2921" s="8" t="str">
        <f>VLOOKUP(F2921,master2!$B$1:$C$24,2,0)</f>
        <v>SPARE PARTS</v>
      </c>
      <c r="D2921" s="84">
        <v>4</v>
      </c>
      <c r="E2921" s="82" t="s">
        <v>73</v>
      </c>
      <c r="F2921" s="85" t="s">
        <v>136</v>
      </c>
      <c r="G2921" s="106">
        <v>545.30499999999995</v>
      </c>
      <c r="H2921" s="84" t="s">
        <v>86</v>
      </c>
      <c r="I2921" s="84"/>
    </row>
    <row r="2922" spans="1:9" s="76" customFormat="1" ht="12" hidden="1" customHeight="1">
      <c r="A2922" s="8" t="str">
        <f>INDEX(master1!$A$10:$A$24,MATCH('KSB1 - Postings'!E2922,master1!$C$10:$C$24,0))</f>
        <v>QUALITY</v>
      </c>
      <c r="B2922" s="9" t="str">
        <f>VLOOKUP(E2922,master1!$C$9:$E$24,3,0)</f>
        <v>Jennifer A</v>
      </c>
      <c r="C2922" s="8" t="str">
        <f>VLOOKUP(F2922,master2!$B$1:$C$24,2,0)</f>
        <v>SPARE PARTS</v>
      </c>
      <c r="D2922" s="84">
        <v>4</v>
      </c>
      <c r="E2922" s="82" t="s">
        <v>73</v>
      </c>
      <c r="F2922" s="85" t="s">
        <v>136</v>
      </c>
      <c r="G2922" s="106">
        <v>201.76499999999999</v>
      </c>
      <c r="H2922" s="84" t="s">
        <v>86</v>
      </c>
      <c r="I2922" s="84"/>
    </row>
    <row r="2923" spans="1:9" s="76" customFormat="1" ht="12" hidden="1" customHeight="1">
      <c r="A2923" s="8" t="str">
        <f>INDEX(master1!$A$10:$A$24,MATCH('KSB1 - Postings'!E2923,master1!$C$10:$C$24,0))</f>
        <v>QUALITY</v>
      </c>
      <c r="B2923" s="9" t="str">
        <f>VLOOKUP(E2923,master1!$C$9:$E$24,3,0)</f>
        <v>Jennifer A</v>
      </c>
      <c r="C2923" s="8" t="str">
        <f>VLOOKUP(F2923,master2!$B$1:$C$24,2,0)</f>
        <v>SPARE PARTS</v>
      </c>
      <c r="D2923" s="84">
        <v>4</v>
      </c>
      <c r="E2923" s="82" t="s">
        <v>73</v>
      </c>
      <c r="F2923" s="85" t="s">
        <v>136</v>
      </c>
      <c r="G2923" s="106">
        <v>201.76499999999999</v>
      </c>
      <c r="H2923" s="84" t="s">
        <v>86</v>
      </c>
      <c r="I2923" s="84"/>
    </row>
    <row r="2924" spans="1:9" s="76" customFormat="1" ht="12" hidden="1" customHeight="1">
      <c r="A2924" s="8" t="str">
        <f>INDEX(master1!$A$10:$A$24,MATCH('KSB1 - Postings'!E2924,master1!$C$10:$C$24,0))</f>
        <v>LOGISTICS</v>
      </c>
      <c r="B2924" s="9" t="str">
        <f>VLOOKUP(E2924,master1!$C$9:$E$24,3,0)</f>
        <v>María L</v>
      </c>
      <c r="C2924" s="8" t="str">
        <f>VLOOKUP(F2924,master2!$B$1:$C$24,2,0)</f>
        <v>FREIGHT</v>
      </c>
      <c r="D2924" s="84">
        <v>4</v>
      </c>
      <c r="E2924" s="82" t="s">
        <v>68</v>
      </c>
      <c r="F2924" s="85" t="s">
        <v>132</v>
      </c>
      <c r="G2924" s="106">
        <v>17.774999999999999</v>
      </c>
      <c r="H2924" s="84" t="s">
        <v>86</v>
      </c>
      <c r="I2924" s="84"/>
    </row>
    <row r="2925" spans="1:9" s="76" customFormat="1" ht="12" hidden="1" customHeight="1">
      <c r="A2925" s="8" t="str">
        <f>INDEX(master1!$A$10:$A$24,MATCH('KSB1 - Postings'!E2925,master1!$C$10:$C$24,0))</f>
        <v>LOGISTICS</v>
      </c>
      <c r="B2925" s="9" t="str">
        <f>VLOOKUP(E2925,master1!$C$9:$E$24,3,0)</f>
        <v>María L</v>
      </c>
      <c r="C2925" s="8" t="str">
        <f>VLOOKUP(F2925,master2!$B$1:$C$24,2,0)</f>
        <v>RENT EXPENSES</v>
      </c>
      <c r="D2925" s="84">
        <v>4</v>
      </c>
      <c r="E2925" s="82" t="s">
        <v>68</v>
      </c>
      <c r="F2925" s="85" t="s">
        <v>142</v>
      </c>
      <c r="G2925" s="106">
        <v>30.36</v>
      </c>
      <c r="H2925" s="84" t="s">
        <v>86</v>
      </c>
      <c r="I2925" s="84"/>
    </row>
    <row r="2926" spans="1:9" s="76" customFormat="1" ht="12" hidden="1" customHeight="1">
      <c r="A2926" s="8" t="str">
        <f>INDEX(master1!$A$10:$A$24,MATCH('KSB1 - Postings'!E2926,master1!$C$10:$C$24,0))</f>
        <v>LOGISTICS</v>
      </c>
      <c r="B2926" s="9" t="str">
        <f>VLOOKUP(E2926,master1!$C$9:$E$24,3,0)</f>
        <v>María L</v>
      </c>
      <c r="C2926" s="8" t="str">
        <f>VLOOKUP(F2926,master2!$B$1:$C$24,2,0)</f>
        <v>RENT EXPENSES</v>
      </c>
      <c r="D2926" s="84">
        <v>4</v>
      </c>
      <c r="E2926" s="82" t="s">
        <v>68</v>
      </c>
      <c r="F2926" s="85" t="s">
        <v>142</v>
      </c>
      <c r="G2926" s="106">
        <v>20.675000000000001</v>
      </c>
      <c r="H2926" s="84" t="s">
        <v>86</v>
      </c>
      <c r="I2926" s="84"/>
    </row>
    <row r="2927" spans="1:9" s="76" customFormat="1" ht="12" hidden="1" customHeight="1">
      <c r="A2927" s="8" t="str">
        <f>INDEX(master1!$A$10:$A$24,MATCH('KSB1 - Postings'!E2927,master1!$C$10:$C$24,0))</f>
        <v>MAINTE</v>
      </c>
      <c r="B2927" s="9" t="str">
        <f>VLOOKUP(E2927,master1!$C$9:$E$24,3,0)</f>
        <v>Joaquin P</v>
      </c>
      <c r="C2927" s="8" t="str">
        <f>VLOOKUP(F2927,master2!$B$1:$C$24,2,0)</f>
        <v>SPARE PARTS</v>
      </c>
      <c r="D2927" s="84">
        <v>4</v>
      </c>
      <c r="E2927" s="82" t="s">
        <v>54</v>
      </c>
      <c r="F2927" s="85" t="s">
        <v>136</v>
      </c>
      <c r="G2927" s="106">
        <v>456.92</v>
      </c>
      <c r="H2927" s="84" t="s">
        <v>86</v>
      </c>
      <c r="I2927" s="84"/>
    </row>
    <row r="2928" spans="1:9" s="76" customFormat="1" ht="12" hidden="1" customHeight="1">
      <c r="A2928" s="8" t="str">
        <f>INDEX(master1!$A$10:$A$24,MATCH('KSB1 - Postings'!E2928,master1!$C$10:$C$24,0))</f>
        <v>MAINTE</v>
      </c>
      <c r="B2928" s="9" t="str">
        <f>VLOOKUP(E2928,master1!$C$9:$E$24,3,0)</f>
        <v>Joaquin P</v>
      </c>
      <c r="C2928" s="8" t="str">
        <f>VLOOKUP(F2928,master2!$B$1:$C$24,2,0)</f>
        <v>SPARE PARTS</v>
      </c>
      <c r="D2928" s="84">
        <v>4</v>
      </c>
      <c r="E2928" s="82" t="s">
        <v>54</v>
      </c>
      <c r="F2928" s="85" t="s">
        <v>136</v>
      </c>
      <c r="G2928" s="106">
        <v>36.479999999999997</v>
      </c>
      <c r="H2928" s="84" t="s">
        <v>86</v>
      </c>
      <c r="I2928" s="84"/>
    </row>
    <row r="2929" spans="1:9" s="76" customFormat="1" ht="12" hidden="1" customHeight="1">
      <c r="A2929" s="8" t="str">
        <f>INDEX(master1!$A$10:$A$24,MATCH('KSB1 - Postings'!E2929,master1!$C$10:$C$24,0))</f>
        <v>MAINTE</v>
      </c>
      <c r="B2929" s="9" t="str">
        <f>VLOOKUP(E2929,master1!$C$9:$E$24,3,0)</f>
        <v>Joaquin P</v>
      </c>
      <c r="C2929" s="8" t="str">
        <f>VLOOKUP(F2929,master2!$B$1:$C$24,2,0)</f>
        <v>SPARE PARTS</v>
      </c>
      <c r="D2929" s="84">
        <v>4</v>
      </c>
      <c r="E2929" s="82" t="s">
        <v>54</v>
      </c>
      <c r="F2929" s="85" t="s">
        <v>136</v>
      </c>
      <c r="G2929" s="106">
        <v>22.4</v>
      </c>
      <c r="H2929" s="84" t="s">
        <v>86</v>
      </c>
      <c r="I2929" s="84"/>
    </row>
    <row r="2930" spans="1:9" s="76" customFormat="1" ht="12" hidden="1" customHeight="1">
      <c r="A2930" s="8" t="str">
        <f>INDEX(master1!$A$10:$A$24,MATCH('KSB1 - Postings'!E2930,master1!$C$10:$C$24,0))</f>
        <v>MAINTE</v>
      </c>
      <c r="B2930" s="9" t="str">
        <f>VLOOKUP(E2930,master1!$C$9:$E$24,3,0)</f>
        <v>Joaquin P</v>
      </c>
      <c r="C2930" s="8" t="str">
        <f>VLOOKUP(F2930,master2!$B$1:$C$24,2,0)</f>
        <v>SPARE PARTS</v>
      </c>
      <c r="D2930" s="84">
        <v>4</v>
      </c>
      <c r="E2930" s="82" t="s">
        <v>54</v>
      </c>
      <c r="F2930" s="85" t="s">
        <v>136</v>
      </c>
      <c r="G2930" s="106">
        <v>19.655000000000001</v>
      </c>
      <c r="H2930" s="84" t="s">
        <v>86</v>
      </c>
      <c r="I2930" s="84"/>
    </row>
    <row r="2931" spans="1:9" s="76" customFormat="1" ht="12" hidden="1" customHeight="1">
      <c r="A2931" s="8" t="str">
        <f>INDEX(master1!$A$10:$A$24,MATCH('KSB1 - Postings'!E2931,master1!$C$10:$C$24,0))</f>
        <v>MAINTE</v>
      </c>
      <c r="B2931" s="9" t="str">
        <f>VLOOKUP(E2931,master1!$C$9:$E$24,3,0)</f>
        <v>Joaquin P</v>
      </c>
      <c r="C2931" s="8" t="str">
        <f>VLOOKUP(F2931,master2!$B$1:$C$24,2,0)</f>
        <v>SPARE PARTS</v>
      </c>
      <c r="D2931" s="84">
        <v>4</v>
      </c>
      <c r="E2931" s="82" t="s">
        <v>54</v>
      </c>
      <c r="F2931" s="85" t="s">
        <v>136</v>
      </c>
      <c r="G2931" s="106">
        <v>14.37</v>
      </c>
      <c r="H2931" s="84" t="s">
        <v>86</v>
      </c>
      <c r="I2931" s="84"/>
    </row>
    <row r="2932" spans="1:9" s="76" customFormat="1" ht="12" hidden="1" customHeight="1">
      <c r="A2932" s="8" t="str">
        <f>INDEX(master1!$A$10:$A$24,MATCH('KSB1 - Postings'!E2932,master1!$C$10:$C$24,0))</f>
        <v>MAINTE</v>
      </c>
      <c r="B2932" s="9" t="str">
        <f>VLOOKUP(E2932,master1!$C$9:$E$24,3,0)</f>
        <v>Joaquin P</v>
      </c>
      <c r="C2932" s="8" t="str">
        <f>VLOOKUP(F2932,master2!$B$1:$C$24,2,0)</f>
        <v>SPARE PARTS</v>
      </c>
      <c r="D2932" s="84">
        <v>4</v>
      </c>
      <c r="E2932" s="82" t="s">
        <v>54</v>
      </c>
      <c r="F2932" s="85" t="s">
        <v>136</v>
      </c>
      <c r="G2932" s="106">
        <v>14.805</v>
      </c>
      <c r="H2932" s="84" t="s">
        <v>86</v>
      </c>
      <c r="I2932" s="84"/>
    </row>
    <row r="2933" spans="1:9" s="76" customFormat="1" ht="12" hidden="1" customHeight="1">
      <c r="A2933" s="8" t="str">
        <f>INDEX(master1!$A$10:$A$24,MATCH('KSB1 - Postings'!E2933,master1!$C$10:$C$24,0))</f>
        <v>MAINTE</v>
      </c>
      <c r="B2933" s="9" t="str">
        <f>VLOOKUP(E2933,master1!$C$9:$E$24,3,0)</f>
        <v>Joaquin P</v>
      </c>
      <c r="C2933" s="8" t="str">
        <f>VLOOKUP(F2933,master2!$B$1:$C$24,2,0)</f>
        <v>SPARE PARTS</v>
      </c>
      <c r="D2933" s="84">
        <v>4</v>
      </c>
      <c r="E2933" s="82" t="s">
        <v>56</v>
      </c>
      <c r="F2933" s="85" t="s">
        <v>136</v>
      </c>
      <c r="G2933" s="106">
        <v>79.465000000000003</v>
      </c>
      <c r="H2933" s="84" t="s">
        <v>86</v>
      </c>
      <c r="I2933" s="84"/>
    </row>
    <row r="2934" spans="1:9" s="76" customFormat="1" ht="12" hidden="1" customHeight="1">
      <c r="A2934" s="8" t="str">
        <f>INDEX(master1!$A$10:$A$24,MATCH('KSB1 - Postings'!E2934,master1!$C$10:$C$24,0))</f>
        <v>MAINTE</v>
      </c>
      <c r="B2934" s="9" t="str">
        <f>VLOOKUP(E2934,master1!$C$9:$E$24,3,0)</f>
        <v>Joaquin P</v>
      </c>
      <c r="C2934" s="8" t="str">
        <f>VLOOKUP(F2934,master2!$B$1:$C$24,2,0)</f>
        <v>SPARE PARTS</v>
      </c>
      <c r="D2934" s="84">
        <v>4</v>
      </c>
      <c r="E2934" s="82" t="s">
        <v>56</v>
      </c>
      <c r="F2934" s="85" t="s">
        <v>136</v>
      </c>
      <c r="G2934" s="106">
        <v>65.2</v>
      </c>
      <c r="H2934" s="84" t="s">
        <v>86</v>
      </c>
      <c r="I2934" s="84"/>
    </row>
    <row r="2935" spans="1:9" s="76" customFormat="1" ht="12" hidden="1" customHeight="1">
      <c r="A2935" s="8" t="str">
        <f>INDEX(master1!$A$10:$A$24,MATCH('KSB1 - Postings'!E2935,master1!$C$10:$C$24,0))</f>
        <v>MAINTE</v>
      </c>
      <c r="B2935" s="9" t="str">
        <f>VLOOKUP(E2935,master1!$C$9:$E$24,3,0)</f>
        <v>Joaquin P</v>
      </c>
      <c r="C2935" s="8" t="str">
        <f>VLOOKUP(F2935,master2!$B$1:$C$24,2,0)</f>
        <v>SPARE PARTS</v>
      </c>
      <c r="D2935" s="84">
        <v>4</v>
      </c>
      <c r="E2935" s="82" t="s">
        <v>56</v>
      </c>
      <c r="F2935" s="85" t="s">
        <v>136</v>
      </c>
      <c r="G2935" s="106">
        <v>161.995</v>
      </c>
      <c r="H2935" s="84" t="s">
        <v>86</v>
      </c>
      <c r="I2935" s="84"/>
    </row>
    <row r="2936" spans="1:9" s="76" customFormat="1" ht="12" hidden="1" customHeight="1">
      <c r="A2936" s="8" t="str">
        <f>INDEX(master1!$A$10:$A$24,MATCH('KSB1 - Postings'!E2936,master1!$C$10:$C$24,0))</f>
        <v>MAINTE</v>
      </c>
      <c r="B2936" s="9" t="str">
        <f>VLOOKUP(E2936,master1!$C$9:$E$24,3,0)</f>
        <v>Joaquin P</v>
      </c>
      <c r="C2936" s="8" t="str">
        <f>VLOOKUP(F2936,master2!$B$1:$C$24,2,0)</f>
        <v>SPARE PARTS</v>
      </c>
      <c r="D2936" s="84">
        <v>4</v>
      </c>
      <c r="E2936" s="82" t="s">
        <v>56</v>
      </c>
      <c r="F2936" s="85" t="s">
        <v>136</v>
      </c>
      <c r="G2936" s="106">
        <v>187.845</v>
      </c>
      <c r="H2936" s="84" t="s">
        <v>86</v>
      </c>
      <c r="I2936" s="84"/>
    </row>
    <row r="2937" spans="1:9" s="76" customFormat="1" ht="12" hidden="1" customHeight="1">
      <c r="A2937" s="8" t="str">
        <f>INDEX(master1!$A$10:$A$24,MATCH('KSB1 - Postings'!E2937,master1!$C$10:$C$24,0))</f>
        <v>MAINTE</v>
      </c>
      <c r="B2937" s="9" t="str">
        <f>VLOOKUP(E2937,master1!$C$9:$E$24,3,0)</f>
        <v>Joaquin P</v>
      </c>
      <c r="C2937" s="8" t="str">
        <f>VLOOKUP(F2937,master2!$B$1:$C$24,2,0)</f>
        <v>SPARE PARTS</v>
      </c>
      <c r="D2937" s="84">
        <v>4</v>
      </c>
      <c r="E2937" s="82" t="s">
        <v>56</v>
      </c>
      <c r="F2937" s="85" t="s">
        <v>136</v>
      </c>
      <c r="G2937" s="106">
        <v>36</v>
      </c>
      <c r="H2937" s="84" t="s">
        <v>86</v>
      </c>
      <c r="I2937" s="84"/>
    </row>
    <row r="2938" spans="1:9" s="76" customFormat="1" ht="12" hidden="1" customHeight="1">
      <c r="A2938" s="8" t="str">
        <f>INDEX(master1!$A$10:$A$24,MATCH('KSB1 - Postings'!E2938,master1!$C$10:$C$24,0))</f>
        <v>MAINTE</v>
      </c>
      <c r="B2938" s="9" t="str">
        <f>VLOOKUP(E2938,master1!$C$9:$E$24,3,0)</f>
        <v>Joaquin P</v>
      </c>
      <c r="C2938" s="8" t="str">
        <f>VLOOKUP(F2938,master2!$B$1:$C$24,2,0)</f>
        <v>SPARE PARTS</v>
      </c>
      <c r="D2938" s="84">
        <v>4</v>
      </c>
      <c r="E2938" s="82" t="s">
        <v>56</v>
      </c>
      <c r="F2938" s="85" t="s">
        <v>136</v>
      </c>
      <c r="G2938" s="106">
        <v>63.78</v>
      </c>
      <c r="H2938" s="84" t="s">
        <v>86</v>
      </c>
      <c r="I2938" s="84"/>
    </row>
    <row r="2939" spans="1:9" s="76" customFormat="1" ht="12" hidden="1" customHeight="1">
      <c r="A2939" s="8" t="str">
        <f>INDEX(master1!$A$10:$A$24,MATCH('KSB1 - Postings'!E2939,master1!$C$10:$C$24,0))</f>
        <v>MAINTE</v>
      </c>
      <c r="B2939" s="9" t="str">
        <f>VLOOKUP(E2939,master1!$C$9:$E$24,3,0)</f>
        <v>Joaquin P</v>
      </c>
      <c r="C2939" s="8" t="str">
        <f>VLOOKUP(F2939,master2!$B$1:$C$24,2,0)</f>
        <v>SPARE PARTS</v>
      </c>
      <c r="D2939" s="84">
        <v>4</v>
      </c>
      <c r="E2939" s="82" t="s">
        <v>56</v>
      </c>
      <c r="F2939" s="85" t="s">
        <v>136</v>
      </c>
      <c r="G2939" s="106">
        <v>466.7</v>
      </c>
      <c r="H2939" s="84" t="s">
        <v>86</v>
      </c>
      <c r="I2939" s="84"/>
    </row>
    <row r="2940" spans="1:9" s="76" customFormat="1" ht="12" hidden="1" customHeight="1">
      <c r="A2940" s="8" t="str">
        <f>INDEX(master1!$A$10:$A$24,MATCH('KSB1 - Postings'!E2940,master1!$C$10:$C$24,0))</f>
        <v>MAINTE</v>
      </c>
      <c r="B2940" s="9" t="str">
        <f>VLOOKUP(E2940,master1!$C$9:$E$24,3,0)</f>
        <v>Joaquin P</v>
      </c>
      <c r="C2940" s="8" t="str">
        <f>VLOOKUP(F2940,master2!$B$1:$C$24,2,0)</f>
        <v>SPARE PARTS</v>
      </c>
      <c r="D2940" s="84">
        <v>4</v>
      </c>
      <c r="E2940" s="82" t="s">
        <v>56</v>
      </c>
      <c r="F2940" s="85" t="s">
        <v>136</v>
      </c>
      <c r="G2940" s="106">
        <v>210.21</v>
      </c>
      <c r="H2940" s="84" t="s">
        <v>86</v>
      </c>
      <c r="I2940" s="84"/>
    </row>
    <row r="2941" spans="1:9" s="76" customFormat="1" ht="12" hidden="1" customHeight="1">
      <c r="A2941" s="8" t="str">
        <f>INDEX(master1!$A$10:$A$24,MATCH('KSB1 - Postings'!E2941,master1!$C$10:$C$24,0))</f>
        <v>MAINTE</v>
      </c>
      <c r="B2941" s="9" t="str">
        <f>VLOOKUP(E2941,master1!$C$9:$E$24,3,0)</f>
        <v>Joaquin P</v>
      </c>
      <c r="C2941" s="8" t="str">
        <f>VLOOKUP(F2941,master2!$B$1:$C$24,2,0)</f>
        <v>SPARE PARTS</v>
      </c>
      <c r="D2941" s="84">
        <v>4</v>
      </c>
      <c r="E2941" s="82" t="s">
        <v>56</v>
      </c>
      <c r="F2941" s="85" t="s">
        <v>136</v>
      </c>
      <c r="G2941" s="106">
        <v>182.42500000000001</v>
      </c>
      <c r="H2941" s="84" t="s">
        <v>86</v>
      </c>
      <c r="I2941" s="84"/>
    </row>
    <row r="2942" spans="1:9" s="76" customFormat="1" ht="12" hidden="1" customHeight="1">
      <c r="A2942" s="8" t="str">
        <f>INDEX(master1!$A$10:$A$24,MATCH('KSB1 - Postings'!E2942,master1!$C$10:$C$24,0))</f>
        <v>MAINTE</v>
      </c>
      <c r="B2942" s="9" t="str">
        <f>VLOOKUP(E2942,master1!$C$9:$E$24,3,0)</f>
        <v>Joaquin P</v>
      </c>
      <c r="C2942" s="8" t="str">
        <f>VLOOKUP(F2942,master2!$B$1:$C$24,2,0)</f>
        <v>SPARE PARTS</v>
      </c>
      <c r="D2942" s="84">
        <v>4</v>
      </c>
      <c r="E2942" s="82" t="s">
        <v>56</v>
      </c>
      <c r="F2942" s="85" t="s">
        <v>136</v>
      </c>
      <c r="G2942" s="106">
        <v>134.065</v>
      </c>
      <c r="H2942" s="84" t="s">
        <v>86</v>
      </c>
      <c r="I2942" s="84"/>
    </row>
    <row r="2943" spans="1:9" s="76" customFormat="1" ht="12" hidden="1" customHeight="1">
      <c r="A2943" s="8" t="str">
        <f>INDEX(master1!$A$10:$A$24,MATCH('KSB1 - Postings'!E2943,master1!$C$10:$C$24,0))</f>
        <v>MAINTE</v>
      </c>
      <c r="B2943" s="9" t="str">
        <f>VLOOKUP(E2943,master1!$C$9:$E$24,3,0)</f>
        <v>Joaquin P</v>
      </c>
      <c r="C2943" s="8" t="str">
        <f>VLOOKUP(F2943,master2!$B$1:$C$24,2,0)</f>
        <v>SPARE PARTS</v>
      </c>
      <c r="D2943" s="84">
        <v>4</v>
      </c>
      <c r="E2943" s="82" t="s">
        <v>56</v>
      </c>
      <c r="F2943" s="85" t="s">
        <v>136</v>
      </c>
      <c r="G2943" s="106">
        <v>97.73</v>
      </c>
      <c r="H2943" s="84" t="s">
        <v>86</v>
      </c>
      <c r="I2943" s="84"/>
    </row>
    <row r="2944" spans="1:9" s="76" customFormat="1" ht="12" hidden="1" customHeight="1">
      <c r="A2944" s="8" t="str">
        <f>INDEX(master1!$A$10:$A$24,MATCH('KSB1 - Postings'!E2944,master1!$C$10:$C$24,0))</f>
        <v>MAINTE</v>
      </c>
      <c r="B2944" s="9" t="str">
        <f>VLOOKUP(E2944,master1!$C$9:$E$24,3,0)</f>
        <v>Joaquin P</v>
      </c>
      <c r="C2944" s="8" t="str">
        <f>VLOOKUP(F2944,master2!$B$1:$C$24,2,0)</f>
        <v>SPARE PARTS</v>
      </c>
      <c r="D2944" s="84">
        <v>4</v>
      </c>
      <c r="E2944" s="82" t="s">
        <v>56</v>
      </c>
      <c r="F2944" s="85" t="s">
        <v>136</v>
      </c>
      <c r="G2944" s="106">
        <v>425.23500000000001</v>
      </c>
      <c r="H2944" s="84" t="s">
        <v>86</v>
      </c>
      <c r="I2944" s="84"/>
    </row>
    <row r="2945" spans="1:9" s="76" customFormat="1" ht="12" hidden="1" customHeight="1">
      <c r="A2945" s="8" t="str">
        <f>INDEX(master1!$A$10:$A$24,MATCH('KSB1 - Postings'!E2945,master1!$C$10:$C$24,0))</f>
        <v>MAINTE</v>
      </c>
      <c r="B2945" s="9" t="str">
        <f>VLOOKUP(E2945,master1!$C$9:$E$24,3,0)</f>
        <v>Joaquin P</v>
      </c>
      <c r="C2945" s="8" t="str">
        <f>VLOOKUP(F2945,master2!$B$1:$C$24,2,0)</f>
        <v>SPARE PARTS</v>
      </c>
      <c r="D2945" s="84">
        <v>4</v>
      </c>
      <c r="E2945" s="82" t="s">
        <v>56</v>
      </c>
      <c r="F2945" s="85" t="s">
        <v>136</v>
      </c>
      <c r="G2945" s="106">
        <v>68.81</v>
      </c>
      <c r="H2945" s="84" t="s">
        <v>86</v>
      </c>
      <c r="I2945" s="84"/>
    </row>
    <row r="2946" spans="1:9" s="76" customFormat="1" ht="12" hidden="1" customHeight="1">
      <c r="A2946" s="8" t="str">
        <f>INDEX(master1!$A$10:$A$24,MATCH('KSB1 - Postings'!E2946,master1!$C$10:$C$24,0))</f>
        <v>MAINTE</v>
      </c>
      <c r="B2946" s="9" t="str">
        <f>VLOOKUP(E2946,master1!$C$9:$E$24,3,0)</f>
        <v>Joaquin P</v>
      </c>
      <c r="C2946" s="8" t="str">
        <f>VLOOKUP(F2946,master2!$B$1:$C$24,2,0)</f>
        <v>SPARE PARTS</v>
      </c>
      <c r="D2946" s="84">
        <v>4</v>
      </c>
      <c r="E2946" s="82" t="s">
        <v>56</v>
      </c>
      <c r="F2946" s="85" t="s">
        <v>136</v>
      </c>
      <c r="G2946" s="106">
        <v>152.19999999999999</v>
      </c>
      <c r="H2946" s="84" t="s">
        <v>86</v>
      </c>
      <c r="I2946" s="84"/>
    </row>
    <row r="2947" spans="1:9" s="76" customFormat="1" ht="12" hidden="1" customHeight="1">
      <c r="A2947" s="8" t="str">
        <f>INDEX(master1!$A$10:$A$24,MATCH('KSB1 - Postings'!E2947,master1!$C$10:$C$24,0))</f>
        <v>MAINTE</v>
      </c>
      <c r="B2947" s="9" t="str">
        <f>VLOOKUP(E2947,master1!$C$9:$E$24,3,0)</f>
        <v>Joaquin P</v>
      </c>
      <c r="C2947" s="8" t="str">
        <f>VLOOKUP(F2947,master2!$B$1:$C$24,2,0)</f>
        <v>SPARE PARTS</v>
      </c>
      <c r="D2947" s="84">
        <v>4</v>
      </c>
      <c r="E2947" s="82" t="s">
        <v>56</v>
      </c>
      <c r="F2947" s="85" t="s">
        <v>136</v>
      </c>
      <c r="G2947" s="106">
        <v>195.315</v>
      </c>
      <c r="H2947" s="84" t="s">
        <v>86</v>
      </c>
      <c r="I2947" s="84"/>
    </row>
    <row r="2948" spans="1:9" s="76" customFormat="1" ht="12" hidden="1" customHeight="1">
      <c r="A2948" s="8" t="str">
        <f>INDEX(master1!$A$10:$A$24,MATCH('KSB1 - Postings'!E2948,master1!$C$10:$C$24,0))</f>
        <v>MAINTE</v>
      </c>
      <c r="B2948" s="9" t="str">
        <f>VLOOKUP(E2948,master1!$C$9:$E$24,3,0)</f>
        <v>Joaquin P</v>
      </c>
      <c r="C2948" s="8" t="str">
        <f>VLOOKUP(F2948,master2!$B$1:$C$24,2,0)</f>
        <v>SPARE PARTS</v>
      </c>
      <c r="D2948" s="84">
        <v>4</v>
      </c>
      <c r="E2948" s="82" t="s">
        <v>56</v>
      </c>
      <c r="F2948" s="85" t="s">
        <v>136</v>
      </c>
      <c r="G2948" s="106">
        <v>212.4</v>
      </c>
      <c r="H2948" s="84" t="s">
        <v>86</v>
      </c>
      <c r="I2948" s="84"/>
    </row>
    <row r="2949" spans="1:9" s="76" customFormat="1" ht="12" hidden="1" customHeight="1">
      <c r="A2949" s="8" t="str">
        <f>INDEX(master1!$A$10:$A$24,MATCH('KSB1 - Postings'!E2949,master1!$C$10:$C$24,0))</f>
        <v>MAINTE</v>
      </c>
      <c r="B2949" s="9" t="str">
        <f>VLOOKUP(E2949,master1!$C$9:$E$24,3,0)</f>
        <v>Joaquin P</v>
      </c>
      <c r="C2949" s="8" t="str">
        <f>VLOOKUP(F2949,master2!$B$1:$C$24,2,0)</f>
        <v>SPARE PARTS</v>
      </c>
      <c r="D2949" s="84">
        <v>4</v>
      </c>
      <c r="E2949" s="82" t="s">
        <v>56</v>
      </c>
      <c r="F2949" s="85" t="s">
        <v>136</v>
      </c>
      <c r="G2949" s="106">
        <v>200.27</v>
      </c>
      <c r="H2949" s="84" t="s">
        <v>86</v>
      </c>
      <c r="I2949" s="84"/>
    </row>
    <row r="2950" spans="1:9" s="76" customFormat="1" ht="12" hidden="1" customHeight="1">
      <c r="A2950" s="8" t="str">
        <f>INDEX(master1!$A$10:$A$24,MATCH('KSB1 - Postings'!E2950,master1!$C$10:$C$24,0))</f>
        <v>MAINTE</v>
      </c>
      <c r="B2950" s="9" t="str">
        <f>VLOOKUP(E2950,master1!$C$9:$E$24,3,0)</f>
        <v>Joaquin P</v>
      </c>
      <c r="C2950" s="8" t="str">
        <f>VLOOKUP(F2950,master2!$B$1:$C$24,2,0)</f>
        <v>SPARE PARTS</v>
      </c>
      <c r="D2950" s="84">
        <v>4</v>
      </c>
      <c r="E2950" s="82" t="s">
        <v>56</v>
      </c>
      <c r="F2950" s="85" t="s">
        <v>136</v>
      </c>
      <c r="G2950" s="106">
        <v>96.23</v>
      </c>
      <c r="H2950" s="84" t="s">
        <v>86</v>
      </c>
      <c r="I2950" s="84"/>
    </row>
    <row r="2951" spans="1:9" s="76" customFormat="1" ht="12" hidden="1" customHeight="1">
      <c r="A2951" s="8" t="str">
        <f>INDEX(master1!$A$10:$A$24,MATCH('KSB1 - Postings'!E2951,master1!$C$10:$C$24,0))</f>
        <v>MAINTE</v>
      </c>
      <c r="B2951" s="9" t="str">
        <f>VLOOKUP(E2951,master1!$C$9:$E$24,3,0)</f>
        <v>Joaquin P</v>
      </c>
      <c r="C2951" s="8" t="str">
        <f>VLOOKUP(F2951,master2!$B$1:$C$24,2,0)</f>
        <v>SPARE PARTS</v>
      </c>
      <c r="D2951" s="84">
        <v>4</v>
      </c>
      <c r="E2951" s="82" t="s">
        <v>56</v>
      </c>
      <c r="F2951" s="85" t="s">
        <v>136</v>
      </c>
      <c r="G2951" s="106">
        <v>498.76</v>
      </c>
      <c r="H2951" s="84" t="s">
        <v>86</v>
      </c>
      <c r="I2951" s="84"/>
    </row>
    <row r="2952" spans="1:9" s="76" customFormat="1" ht="12" hidden="1" customHeight="1">
      <c r="A2952" s="8" t="str">
        <f>INDEX(master1!$A$10:$A$24,MATCH('KSB1 - Postings'!E2952,master1!$C$10:$C$24,0))</f>
        <v>MAINTE</v>
      </c>
      <c r="B2952" s="9" t="str">
        <f>VLOOKUP(E2952,master1!$C$9:$E$24,3,0)</f>
        <v>Joaquin P</v>
      </c>
      <c r="C2952" s="8" t="str">
        <f>VLOOKUP(F2952,master2!$B$1:$C$24,2,0)</f>
        <v>SPARE PARTS</v>
      </c>
      <c r="D2952" s="84">
        <v>4</v>
      </c>
      <c r="E2952" s="82" t="s">
        <v>56</v>
      </c>
      <c r="F2952" s="85" t="s">
        <v>136</v>
      </c>
      <c r="G2952" s="106">
        <v>96.22</v>
      </c>
      <c r="H2952" s="84" t="s">
        <v>86</v>
      </c>
      <c r="I2952" s="84"/>
    </row>
    <row r="2953" spans="1:9" s="76" customFormat="1" ht="12" hidden="1" customHeight="1">
      <c r="A2953" s="8" t="str">
        <f>INDEX(master1!$A$10:$A$24,MATCH('KSB1 - Postings'!E2953,master1!$C$10:$C$24,0))</f>
        <v>MAINTE</v>
      </c>
      <c r="B2953" s="9" t="str">
        <f>VLOOKUP(E2953,master1!$C$9:$E$24,3,0)</f>
        <v>Joaquin P</v>
      </c>
      <c r="C2953" s="8" t="str">
        <f>VLOOKUP(F2953,master2!$B$1:$C$24,2,0)</f>
        <v>SPARE PARTS</v>
      </c>
      <c r="D2953" s="84">
        <v>4</v>
      </c>
      <c r="E2953" s="82" t="s">
        <v>56</v>
      </c>
      <c r="F2953" s="85" t="s">
        <v>136</v>
      </c>
      <c r="G2953" s="106">
        <v>117.08</v>
      </c>
      <c r="H2953" s="84" t="s">
        <v>86</v>
      </c>
      <c r="I2953" s="84"/>
    </row>
    <row r="2954" spans="1:9" s="76" customFormat="1" ht="12" hidden="1" customHeight="1">
      <c r="A2954" s="8" t="str">
        <f>INDEX(master1!$A$10:$A$24,MATCH('KSB1 - Postings'!E2954,master1!$C$10:$C$24,0))</f>
        <v>MAINTE</v>
      </c>
      <c r="B2954" s="9" t="str">
        <f>VLOOKUP(E2954,master1!$C$9:$E$24,3,0)</f>
        <v>Joaquin P</v>
      </c>
      <c r="C2954" s="8" t="str">
        <f>VLOOKUP(F2954,master2!$B$1:$C$24,2,0)</f>
        <v>SPARE PARTS</v>
      </c>
      <c r="D2954" s="84">
        <v>4</v>
      </c>
      <c r="E2954" s="82" t="s">
        <v>56</v>
      </c>
      <c r="F2954" s="85" t="s">
        <v>136</v>
      </c>
      <c r="G2954" s="106">
        <v>121.005</v>
      </c>
      <c r="H2954" s="84" t="s">
        <v>86</v>
      </c>
      <c r="I2954" s="84"/>
    </row>
    <row r="2955" spans="1:9" s="76" customFormat="1" ht="12" hidden="1" customHeight="1">
      <c r="A2955" s="8" t="str">
        <f>INDEX(master1!$A$10:$A$24,MATCH('KSB1 - Postings'!E2955,master1!$C$10:$C$24,0))</f>
        <v>MAINTE</v>
      </c>
      <c r="B2955" s="9" t="str">
        <f>VLOOKUP(E2955,master1!$C$9:$E$24,3,0)</f>
        <v>Joaquin P</v>
      </c>
      <c r="C2955" s="8" t="str">
        <f>VLOOKUP(F2955,master2!$B$1:$C$24,2,0)</f>
        <v>SPARE PARTS</v>
      </c>
      <c r="D2955" s="84">
        <v>4</v>
      </c>
      <c r="E2955" s="82" t="s">
        <v>56</v>
      </c>
      <c r="F2955" s="85" t="s">
        <v>136</v>
      </c>
      <c r="G2955" s="106">
        <v>128.72</v>
      </c>
      <c r="H2955" s="84" t="s">
        <v>86</v>
      </c>
      <c r="I2955" s="84"/>
    </row>
    <row r="2956" spans="1:9" s="76" customFormat="1" ht="12" hidden="1" customHeight="1">
      <c r="A2956" s="8" t="str">
        <f>INDEX(master1!$A$10:$A$24,MATCH('KSB1 - Postings'!E2956,master1!$C$10:$C$24,0))</f>
        <v>MAINTE</v>
      </c>
      <c r="B2956" s="9" t="str">
        <f>VLOOKUP(E2956,master1!$C$9:$E$24,3,0)</f>
        <v>Joaquin P</v>
      </c>
      <c r="C2956" s="8" t="str">
        <f>VLOOKUP(F2956,master2!$B$1:$C$24,2,0)</f>
        <v>SPARE PARTS</v>
      </c>
      <c r="D2956" s="84">
        <v>4</v>
      </c>
      <c r="E2956" s="82" t="s">
        <v>56</v>
      </c>
      <c r="F2956" s="85" t="s">
        <v>136</v>
      </c>
      <c r="G2956" s="106">
        <v>111.51</v>
      </c>
      <c r="H2956" s="84" t="s">
        <v>86</v>
      </c>
      <c r="I2956" s="84"/>
    </row>
    <row r="2957" spans="1:9" s="76" customFormat="1" ht="12" hidden="1" customHeight="1">
      <c r="A2957" s="8" t="str">
        <f>INDEX(master1!$A$10:$A$24,MATCH('KSB1 - Postings'!E2957,master1!$C$10:$C$24,0))</f>
        <v>MAINTE</v>
      </c>
      <c r="B2957" s="9" t="str">
        <f>VLOOKUP(E2957,master1!$C$9:$E$24,3,0)</f>
        <v>Joaquin P</v>
      </c>
      <c r="C2957" s="8" t="str">
        <f>VLOOKUP(F2957,master2!$B$1:$C$24,2,0)</f>
        <v>SPARE PARTS</v>
      </c>
      <c r="D2957" s="84">
        <v>4</v>
      </c>
      <c r="E2957" s="82" t="s">
        <v>56</v>
      </c>
      <c r="F2957" s="85" t="s">
        <v>136</v>
      </c>
      <c r="G2957" s="106">
        <v>137.49</v>
      </c>
      <c r="H2957" s="84" t="s">
        <v>86</v>
      </c>
      <c r="I2957" s="84"/>
    </row>
    <row r="2958" spans="1:9" s="76" customFormat="1" ht="12" hidden="1" customHeight="1">
      <c r="A2958" s="8" t="str">
        <f>INDEX(master1!$A$10:$A$24,MATCH('KSB1 - Postings'!E2958,master1!$C$10:$C$24,0))</f>
        <v>MAINTE</v>
      </c>
      <c r="B2958" s="9" t="str">
        <f>VLOOKUP(E2958,master1!$C$9:$E$24,3,0)</f>
        <v>Joaquin P</v>
      </c>
      <c r="C2958" s="8" t="str">
        <f>VLOOKUP(F2958,master2!$B$1:$C$24,2,0)</f>
        <v>SPARE PARTS</v>
      </c>
      <c r="D2958" s="84">
        <v>4</v>
      </c>
      <c r="E2958" s="82" t="s">
        <v>56</v>
      </c>
      <c r="F2958" s="85" t="s">
        <v>136</v>
      </c>
      <c r="G2958" s="106">
        <v>36.994999999999997</v>
      </c>
      <c r="H2958" s="84" t="s">
        <v>86</v>
      </c>
      <c r="I2958" s="84"/>
    </row>
    <row r="2959" spans="1:9" s="76" customFormat="1" ht="12" hidden="1" customHeight="1">
      <c r="A2959" s="8" t="str">
        <f>INDEX(master1!$A$10:$A$24,MATCH('KSB1 - Postings'!E2959,master1!$C$10:$C$24,0))</f>
        <v>MAINTE</v>
      </c>
      <c r="B2959" s="9" t="str">
        <f>VLOOKUP(E2959,master1!$C$9:$E$24,3,0)</f>
        <v>Joaquin P</v>
      </c>
      <c r="C2959" s="8" t="str">
        <f>VLOOKUP(F2959,master2!$B$1:$C$24,2,0)</f>
        <v>SPARE PARTS</v>
      </c>
      <c r="D2959" s="84">
        <v>4</v>
      </c>
      <c r="E2959" s="82" t="s">
        <v>56</v>
      </c>
      <c r="F2959" s="85" t="s">
        <v>136</v>
      </c>
      <c r="G2959" s="106">
        <v>641.32000000000005</v>
      </c>
      <c r="H2959" s="84" t="s">
        <v>86</v>
      </c>
      <c r="I2959" s="84"/>
    </row>
    <row r="2960" spans="1:9" s="76" customFormat="1" ht="12" hidden="1" customHeight="1">
      <c r="A2960" s="8" t="str">
        <f>INDEX(master1!$A$10:$A$24,MATCH('KSB1 - Postings'!E2960,master1!$C$10:$C$24,0))</f>
        <v>MAINTE</v>
      </c>
      <c r="B2960" s="9" t="str">
        <f>VLOOKUP(E2960,master1!$C$9:$E$24,3,0)</f>
        <v>Joaquin P</v>
      </c>
      <c r="C2960" s="8" t="str">
        <f>VLOOKUP(F2960,master2!$B$1:$C$24,2,0)</f>
        <v>SPARE PARTS</v>
      </c>
      <c r="D2960" s="84">
        <v>4</v>
      </c>
      <c r="E2960" s="82" t="s">
        <v>56</v>
      </c>
      <c r="F2960" s="85" t="s">
        <v>136</v>
      </c>
      <c r="G2960" s="106">
        <v>278.82</v>
      </c>
      <c r="H2960" s="84" t="s">
        <v>86</v>
      </c>
      <c r="I2960" s="84"/>
    </row>
    <row r="2961" spans="1:9" s="76" customFormat="1" ht="12" hidden="1" customHeight="1">
      <c r="A2961" s="8" t="str">
        <f>INDEX(master1!$A$10:$A$24,MATCH('KSB1 - Postings'!E2961,master1!$C$10:$C$24,0))</f>
        <v>MAINTE</v>
      </c>
      <c r="B2961" s="9" t="str">
        <f>VLOOKUP(E2961,master1!$C$9:$E$24,3,0)</f>
        <v>Joaquin P</v>
      </c>
      <c r="C2961" s="8" t="str">
        <f>VLOOKUP(F2961,master2!$B$1:$C$24,2,0)</f>
        <v>SPARE PARTS</v>
      </c>
      <c r="D2961" s="84">
        <v>4</v>
      </c>
      <c r="E2961" s="82" t="s">
        <v>56</v>
      </c>
      <c r="F2961" s="85" t="s">
        <v>136</v>
      </c>
      <c r="G2961" s="106">
        <v>39.69</v>
      </c>
      <c r="H2961" s="84" t="s">
        <v>86</v>
      </c>
      <c r="I2961" s="84"/>
    </row>
    <row r="2962" spans="1:9" s="76" customFormat="1" ht="12" hidden="1" customHeight="1">
      <c r="A2962" s="8" t="str">
        <f>INDEX(master1!$A$10:$A$24,MATCH('KSB1 - Postings'!E2962,master1!$C$10:$C$24,0))</f>
        <v>MAINTE</v>
      </c>
      <c r="B2962" s="9" t="str">
        <f>VLOOKUP(E2962,master1!$C$9:$E$24,3,0)</f>
        <v>Joaquin P</v>
      </c>
      <c r="C2962" s="8" t="str">
        <f>VLOOKUP(F2962,master2!$B$1:$C$24,2,0)</f>
        <v>SPARE PARTS</v>
      </c>
      <c r="D2962" s="84">
        <v>4</v>
      </c>
      <c r="E2962" s="82" t="s">
        <v>56</v>
      </c>
      <c r="F2962" s="85" t="s">
        <v>136</v>
      </c>
      <c r="G2962" s="106">
        <v>22.9</v>
      </c>
      <c r="H2962" s="84" t="s">
        <v>86</v>
      </c>
      <c r="I2962" s="84"/>
    </row>
    <row r="2963" spans="1:9" s="76" customFormat="1" ht="12" hidden="1" customHeight="1">
      <c r="A2963" s="8" t="str">
        <f>INDEX(master1!$A$10:$A$24,MATCH('KSB1 - Postings'!E2963,master1!$C$10:$C$24,0))</f>
        <v>MAINTE</v>
      </c>
      <c r="B2963" s="9" t="str">
        <f>VLOOKUP(E2963,master1!$C$9:$E$24,3,0)</f>
        <v>Joaquin P</v>
      </c>
      <c r="C2963" s="8" t="str">
        <f>VLOOKUP(F2963,master2!$B$1:$C$24,2,0)</f>
        <v>SPARE PARTS</v>
      </c>
      <c r="D2963" s="84">
        <v>4</v>
      </c>
      <c r="E2963" s="82" t="s">
        <v>56</v>
      </c>
      <c r="F2963" s="85" t="s">
        <v>136</v>
      </c>
      <c r="G2963" s="106">
        <v>6982.8149999999996</v>
      </c>
      <c r="H2963" s="84" t="s">
        <v>86</v>
      </c>
      <c r="I2963" s="84"/>
    </row>
    <row r="2964" spans="1:9" s="76" customFormat="1" ht="12" hidden="1" customHeight="1">
      <c r="A2964" s="8" t="str">
        <f>INDEX(master1!$A$10:$A$24,MATCH('KSB1 - Postings'!E2964,master1!$C$10:$C$24,0))</f>
        <v>MAINTE</v>
      </c>
      <c r="B2964" s="9" t="str">
        <f>VLOOKUP(E2964,master1!$C$9:$E$24,3,0)</f>
        <v>Joaquin P</v>
      </c>
      <c r="C2964" s="8" t="str">
        <f>VLOOKUP(F2964,master2!$B$1:$C$24,2,0)</f>
        <v>SPARE PARTS</v>
      </c>
      <c r="D2964" s="84">
        <v>4</v>
      </c>
      <c r="E2964" s="82" t="s">
        <v>56</v>
      </c>
      <c r="F2964" s="85" t="s">
        <v>136</v>
      </c>
      <c r="G2964" s="106">
        <v>549</v>
      </c>
      <c r="H2964" s="84" t="s">
        <v>86</v>
      </c>
      <c r="I2964" s="84"/>
    </row>
    <row r="2965" spans="1:9" s="76" customFormat="1" ht="12" hidden="1" customHeight="1">
      <c r="A2965" s="8" t="str">
        <f>INDEX(master1!$A$10:$A$24,MATCH('KSB1 - Postings'!E2965,master1!$C$10:$C$24,0))</f>
        <v>HR</v>
      </c>
      <c r="B2965" s="9" t="str">
        <f>VLOOKUP(E2965,master1!$C$9:$E$24,3,0)</f>
        <v>Paula E</v>
      </c>
      <c r="C2965" s="8" t="str">
        <f>VLOOKUP(F2965,master2!$B$1:$C$24,2,0)</f>
        <v>OTHER SOCIAL EXPENSES</v>
      </c>
      <c r="D2965" s="84">
        <v>4</v>
      </c>
      <c r="E2965" s="82" t="s">
        <v>75</v>
      </c>
      <c r="F2965" s="85" t="s">
        <v>139</v>
      </c>
      <c r="G2965" s="106">
        <v>429.16500000000002</v>
      </c>
      <c r="H2965" s="84" t="s">
        <v>86</v>
      </c>
      <c r="I2965" s="84"/>
    </row>
    <row r="2966" spans="1:9" s="76" customFormat="1" ht="12" hidden="1" customHeight="1">
      <c r="A2966" s="8" t="str">
        <f>INDEX(master1!$A$10:$A$24,MATCH('KSB1 - Postings'!E2966,master1!$C$10:$C$24,0))</f>
        <v>MAINTE</v>
      </c>
      <c r="B2966" s="9" t="str">
        <f>VLOOKUP(E2966,master1!$C$9:$E$24,3,0)</f>
        <v>Joaquin P</v>
      </c>
      <c r="C2966" s="8" t="str">
        <f>VLOOKUP(F2966,master2!$B$1:$C$24,2,0)</f>
        <v>UTILITIES</v>
      </c>
      <c r="D2966" s="84">
        <v>4</v>
      </c>
      <c r="E2966" s="82" t="s">
        <v>50</v>
      </c>
      <c r="F2966" s="85" t="s">
        <v>149</v>
      </c>
      <c r="G2966" s="106">
        <v>37277.675000000003</v>
      </c>
      <c r="H2966" s="84" t="s">
        <v>86</v>
      </c>
      <c r="I2966" s="84"/>
    </row>
    <row r="2967" spans="1:9" s="76" customFormat="1" ht="12" hidden="1" customHeight="1">
      <c r="A2967" s="8" t="str">
        <f>INDEX(master1!$A$10:$A$24,MATCH('KSB1 - Postings'!E2967,master1!$C$10:$C$24,0))</f>
        <v>MAINTE</v>
      </c>
      <c r="B2967" s="9" t="str">
        <f>VLOOKUP(E2967,master1!$C$9:$E$24,3,0)</f>
        <v>Joaquin P</v>
      </c>
      <c r="C2967" s="8" t="str">
        <f>VLOOKUP(F2967,master2!$B$1:$C$24,2,0)</f>
        <v>SPARE PARTS</v>
      </c>
      <c r="D2967" s="84">
        <v>4</v>
      </c>
      <c r="E2967" s="82" t="s">
        <v>55</v>
      </c>
      <c r="F2967" s="85" t="s">
        <v>136</v>
      </c>
      <c r="G2967" s="106">
        <v>324.91000000000003</v>
      </c>
      <c r="H2967" s="84" t="s">
        <v>86</v>
      </c>
      <c r="I2967" s="84"/>
    </row>
    <row r="2968" spans="1:9" s="76" customFormat="1" ht="12" hidden="1" customHeight="1">
      <c r="A2968" s="8" t="str">
        <f>INDEX(master1!$A$10:$A$24,MATCH('KSB1 - Postings'!E2968,master1!$C$10:$C$24,0))</f>
        <v>MAINTE</v>
      </c>
      <c r="B2968" s="9" t="str">
        <f>VLOOKUP(E2968,master1!$C$9:$E$24,3,0)</f>
        <v>Joaquin P</v>
      </c>
      <c r="C2968" s="8" t="str">
        <f>VLOOKUP(F2968,master2!$B$1:$C$24,2,0)</f>
        <v>SPARE PARTS</v>
      </c>
      <c r="D2968" s="84">
        <v>4</v>
      </c>
      <c r="E2968" s="82" t="s">
        <v>55</v>
      </c>
      <c r="F2968" s="85" t="s">
        <v>136</v>
      </c>
      <c r="G2968" s="106">
        <v>33.29</v>
      </c>
      <c r="H2968" s="84" t="s">
        <v>86</v>
      </c>
      <c r="I2968" s="84"/>
    </row>
    <row r="2969" spans="1:9" s="76" customFormat="1" ht="12" hidden="1" customHeight="1">
      <c r="A2969" s="8" t="str">
        <f>INDEX(master1!$A$10:$A$24,MATCH('KSB1 - Postings'!E2969,master1!$C$10:$C$24,0))</f>
        <v>MAINTE</v>
      </c>
      <c r="B2969" s="9" t="str">
        <f>VLOOKUP(E2969,master1!$C$9:$E$24,3,0)</f>
        <v>Joaquin P</v>
      </c>
      <c r="C2969" s="8" t="str">
        <f>VLOOKUP(F2969,master2!$B$1:$C$24,2,0)</f>
        <v>SPARE PARTS</v>
      </c>
      <c r="D2969" s="84">
        <v>4</v>
      </c>
      <c r="E2969" s="82" t="s">
        <v>55</v>
      </c>
      <c r="F2969" s="85" t="s">
        <v>136</v>
      </c>
      <c r="G2969" s="106">
        <v>85.185000000000002</v>
      </c>
      <c r="H2969" s="84" t="s">
        <v>86</v>
      </c>
      <c r="I2969" s="84"/>
    </row>
    <row r="2970" spans="1:9" s="76" customFormat="1" ht="12" hidden="1" customHeight="1">
      <c r="A2970" s="8" t="str">
        <f>INDEX(master1!$A$10:$A$24,MATCH('KSB1 - Postings'!E2970,master1!$C$10:$C$24,0))</f>
        <v>MAINTE</v>
      </c>
      <c r="B2970" s="9" t="str">
        <f>VLOOKUP(E2970,master1!$C$9:$E$24,3,0)</f>
        <v>Joaquin P</v>
      </c>
      <c r="C2970" s="8" t="str">
        <f>VLOOKUP(F2970,master2!$B$1:$C$24,2,0)</f>
        <v>SPARE PARTS</v>
      </c>
      <c r="D2970" s="84">
        <v>4</v>
      </c>
      <c r="E2970" s="82" t="s">
        <v>55</v>
      </c>
      <c r="F2970" s="85" t="s">
        <v>136</v>
      </c>
      <c r="G2970" s="106">
        <v>144.36000000000001</v>
      </c>
      <c r="H2970" s="84" t="s">
        <v>86</v>
      </c>
      <c r="I2970" s="84"/>
    </row>
    <row r="2971" spans="1:9" s="76" customFormat="1" ht="12" hidden="1" customHeight="1">
      <c r="A2971" s="8" t="str">
        <f>INDEX(master1!$A$10:$A$24,MATCH('KSB1 - Postings'!E2971,master1!$C$10:$C$24,0))</f>
        <v>MAINTE</v>
      </c>
      <c r="B2971" s="9" t="str">
        <f>VLOOKUP(E2971,master1!$C$9:$E$24,3,0)</f>
        <v>Joaquin P</v>
      </c>
      <c r="C2971" s="8" t="str">
        <f>VLOOKUP(F2971,master2!$B$1:$C$24,2,0)</f>
        <v>SPARE PARTS</v>
      </c>
      <c r="D2971" s="84">
        <v>4</v>
      </c>
      <c r="E2971" s="82" t="s">
        <v>55</v>
      </c>
      <c r="F2971" s="85" t="s">
        <v>136</v>
      </c>
      <c r="G2971" s="106">
        <v>265.49</v>
      </c>
      <c r="H2971" s="84" t="s">
        <v>86</v>
      </c>
      <c r="I2971" s="84"/>
    </row>
    <row r="2972" spans="1:9" s="76" customFormat="1" ht="12" hidden="1" customHeight="1">
      <c r="A2972" s="8" t="str">
        <f>INDEX(master1!$A$10:$A$24,MATCH('KSB1 - Postings'!E2972,master1!$C$10:$C$24,0))</f>
        <v>MAINTE</v>
      </c>
      <c r="B2972" s="9" t="str">
        <f>VLOOKUP(E2972,master1!$C$9:$E$24,3,0)</f>
        <v>Joaquin P</v>
      </c>
      <c r="C2972" s="8" t="str">
        <f>VLOOKUP(F2972,master2!$B$1:$C$24,2,0)</f>
        <v>SPARE PARTS</v>
      </c>
      <c r="D2972" s="84">
        <v>4</v>
      </c>
      <c r="E2972" s="82" t="s">
        <v>55</v>
      </c>
      <c r="F2972" s="85" t="s">
        <v>136</v>
      </c>
      <c r="G2972" s="106">
        <v>45.395000000000003</v>
      </c>
      <c r="H2972" s="84" t="s">
        <v>86</v>
      </c>
      <c r="I2972" s="84"/>
    </row>
    <row r="2973" spans="1:9" s="76" customFormat="1" ht="12" hidden="1" customHeight="1">
      <c r="A2973" s="8" t="str">
        <f>INDEX(master1!$A$10:$A$24,MATCH('KSB1 - Postings'!E2973,master1!$C$10:$C$24,0))</f>
        <v>MAINTE</v>
      </c>
      <c r="B2973" s="9" t="str">
        <f>VLOOKUP(E2973,master1!$C$9:$E$24,3,0)</f>
        <v>Joaquin P</v>
      </c>
      <c r="C2973" s="8" t="str">
        <f>VLOOKUP(F2973,master2!$B$1:$C$24,2,0)</f>
        <v>SPARE PARTS</v>
      </c>
      <c r="D2973" s="84">
        <v>4</v>
      </c>
      <c r="E2973" s="82" t="s">
        <v>55</v>
      </c>
      <c r="F2973" s="85" t="s">
        <v>136</v>
      </c>
      <c r="G2973" s="106">
        <v>63.64</v>
      </c>
      <c r="H2973" s="84" t="s">
        <v>86</v>
      </c>
      <c r="I2973" s="84"/>
    </row>
    <row r="2974" spans="1:9" s="76" customFormat="1" ht="12" hidden="1" customHeight="1">
      <c r="A2974" s="8" t="str">
        <f>INDEX(master1!$A$10:$A$24,MATCH('KSB1 - Postings'!E2974,master1!$C$10:$C$24,0))</f>
        <v>MAINTE</v>
      </c>
      <c r="B2974" s="9" t="str">
        <f>VLOOKUP(E2974,master1!$C$9:$E$24,3,0)</f>
        <v>Joaquin P</v>
      </c>
      <c r="C2974" s="8" t="str">
        <f>VLOOKUP(F2974,master2!$B$1:$C$24,2,0)</f>
        <v>SPARE PARTS</v>
      </c>
      <c r="D2974" s="84">
        <v>4</v>
      </c>
      <c r="E2974" s="82" t="s">
        <v>55</v>
      </c>
      <c r="F2974" s="85" t="s">
        <v>136</v>
      </c>
      <c r="G2974" s="106">
        <v>18.45</v>
      </c>
      <c r="H2974" s="84" t="s">
        <v>86</v>
      </c>
      <c r="I2974" s="84"/>
    </row>
    <row r="2975" spans="1:9" s="76" customFormat="1" ht="12" hidden="1" customHeight="1">
      <c r="A2975" s="8" t="str">
        <f>INDEX(master1!$A$10:$A$24,MATCH('KSB1 - Postings'!E2975,master1!$C$10:$C$24,0))</f>
        <v>HR</v>
      </c>
      <c r="B2975" s="9" t="str">
        <f>VLOOKUP(E2975,master1!$C$9:$E$24,3,0)</f>
        <v>Paula E</v>
      </c>
      <c r="C2975" s="8" t="str">
        <f>VLOOKUP(F2975,master2!$B$1:$C$24,2,0)</f>
        <v>RENT EXPENSES</v>
      </c>
      <c r="D2975" s="84">
        <v>4</v>
      </c>
      <c r="E2975" s="82" t="s">
        <v>74</v>
      </c>
      <c r="F2975" s="85" t="s">
        <v>130</v>
      </c>
      <c r="G2975" s="106">
        <v>18.344999999999999</v>
      </c>
      <c r="H2975" s="84" t="s">
        <v>86</v>
      </c>
      <c r="I2975" s="84"/>
    </row>
    <row r="2976" spans="1:9" s="76" customFormat="1" ht="12" hidden="1" customHeight="1">
      <c r="A2976" s="8" t="str">
        <f>INDEX(master1!$A$10:$A$24,MATCH('KSB1 - Postings'!E2976,master1!$C$10:$C$24,0))</f>
        <v>HR</v>
      </c>
      <c r="B2976" s="9" t="str">
        <f>VLOOKUP(E2976,master1!$C$9:$E$24,3,0)</f>
        <v>Paula E</v>
      </c>
      <c r="C2976" s="8" t="str">
        <f>VLOOKUP(F2976,master2!$B$1:$C$24,2,0)</f>
        <v>RENT EXPENSES</v>
      </c>
      <c r="D2976" s="84">
        <v>4</v>
      </c>
      <c r="E2976" s="82" t="s">
        <v>74</v>
      </c>
      <c r="F2976" s="85" t="s">
        <v>130</v>
      </c>
      <c r="G2976" s="106">
        <v>10.295</v>
      </c>
      <c r="H2976" s="84" t="s">
        <v>86</v>
      </c>
      <c r="I2976" s="84"/>
    </row>
    <row r="2977" spans="1:9" s="76" customFormat="1" ht="12" hidden="1" customHeight="1">
      <c r="A2977" s="8" t="str">
        <f>INDEX(master1!$A$10:$A$24,MATCH('KSB1 - Postings'!E2977,master1!$C$10:$C$24,0))</f>
        <v>HR</v>
      </c>
      <c r="B2977" s="9" t="str">
        <f>VLOOKUP(E2977,master1!$C$9:$E$24,3,0)</f>
        <v>Paula E</v>
      </c>
      <c r="C2977" s="8" t="str">
        <f>VLOOKUP(F2977,master2!$B$1:$C$24,2,0)</f>
        <v>RENT EXPENSES</v>
      </c>
      <c r="D2977" s="84">
        <v>4</v>
      </c>
      <c r="E2977" s="82" t="s">
        <v>74</v>
      </c>
      <c r="F2977" s="85" t="s">
        <v>130</v>
      </c>
      <c r="G2977" s="106">
        <v>61.87</v>
      </c>
      <c r="H2977" s="84" t="s">
        <v>86</v>
      </c>
      <c r="I2977" s="84"/>
    </row>
    <row r="2978" spans="1:9" s="76" customFormat="1" ht="12" hidden="1" customHeight="1">
      <c r="A2978" s="8" t="str">
        <f>INDEX(master1!$A$10:$A$24,MATCH('KSB1 - Postings'!E2978,master1!$C$10:$C$24,0))</f>
        <v>HR</v>
      </c>
      <c r="B2978" s="9" t="str">
        <f>VLOOKUP(E2978,master1!$C$9:$E$24,3,0)</f>
        <v>Paula E</v>
      </c>
      <c r="C2978" s="8" t="str">
        <f>VLOOKUP(F2978,master2!$B$1:$C$24,2,0)</f>
        <v>RENT EXPENSES</v>
      </c>
      <c r="D2978" s="84">
        <v>4</v>
      </c>
      <c r="E2978" s="82" t="s">
        <v>74</v>
      </c>
      <c r="F2978" s="85" t="s">
        <v>130</v>
      </c>
      <c r="G2978" s="106">
        <v>54.17</v>
      </c>
      <c r="H2978" s="84" t="s">
        <v>86</v>
      </c>
      <c r="I2978" s="84"/>
    </row>
    <row r="2979" spans="1:9" s="76" customFormat="1" ht="12" hidden="1" customHeight="1">
      <c r="A2979" s="8" t="str">
        <f>INDEX(master1!$A$10:$A$24,MATCH('KSB1 - Postings'!E2979,master1!$C$10:$C$24,0))</f>
        <v>HR</v>
      </c>
      <c r="B2979" s="9" t="str">
        <f>VLOOKUP(E2979,master1!$C$9:$E$24,3,0)</f>
        <v>Paula E</v>
      </c>
      <c r="C2979" s="8" t="str">
        <f>VLOOKUP(F2979,master2!$B$1:$C$24,2,0)</f>
        <v>RENT EXPENSES</v>
      </c>
      <c r="D2979" s="84">
        <v>4</v>
      </c>
      <c r="E2979" s="82" t="s">
        <v>74</v>
      </c>
      <c r="F2979" s="85" t="s">
        <v>130</v>
      </c>
      <c r="G2979" s="106">
        <v>14.455</v>
      </c>
      <c r="H2979" s="84" t="s">
        <v>86</v>
      </c>
      <c r="I2979" s="84"/>
    </row>
    <row r="2980" spans="1:9" s="76" customFormat="1" ht="12" hidden="1" customHeight="1">
      <c r="A2980" s="8" t="str">
        <f>INDEX(master1!$A$10:$A$24,MATCH('KSB1 - Postings'!E2980,master1!$C$10:$C$24,0))</f>
        <v>HR</v>
      </c>
      <c r="B2980" s="9" t="str">
        <f>VLOOKUP(E2980,master1!$C$9:$E$24,3,0)</f>
        <v>Paula E</v>
      </c>
      <c r="C2980" s="8" t="str">
        <f>VLOOKUP(F2980,master2!$B$1:$C$24,2,0)</f>
        <v>RENT EXPENSES</v>
      </c>
      <c r="D2980" s="84">
        <v>4</v>
      </c>
      <c r="E2980" s="82" t="s">
        <v>74</v>
      </c>
      <c r="F2980" s="85" t="s">
        <v>130</v>
      </c>
      <c r="G2980" s="106">
        <v>10.29</v>
      </c>
      <c r="H2980" s="84" t="s">
        <v>86</v>
      </c>
      <c r="I2980" s="84"/>
    </row>
    <row r="2981" spans="1:9" s="76" customFormat="1" ht="12" hidden="1" customHeight="1">
      <c r="A2981" s="8" t="str">
        <f>INDEX(master1!$A$10:$A$24,MATCH('KSB1 - Postings'!E2981,master1!$C$10:$C$24,0))</f>
        <v>HR</v>
      </c>
      <c r="B2981" s="9" t="str">
        <f>VLOOKUP(E2981,master1!$C$9:$E$24,3,0)</f>
        <v>Paula E</v>
      </c>
      <c r="C2981" s="8" t="str">
        <f>VLOOKUP(F2981,master2!$B$1:$C$24,2,0)</f>
        <v>RENT EXPENSES</v>
      </c>
      <c r="D2981" s="84">
        <v>4</v>
      </c>
      <c r="E2981" s="82" t="s">
        <v>74</v>
      </c>
      <c r="F2981" s="85" t="s">
        <v>130</v>
      </c>
      <c r="G2981" s="106">
        <v>25.82</v>
      </c>
      <c r="H2981" s="84" t="s">
        <v>86</v>
      </c>
      <c r="I2981" s="84"/>
    </row>
    <row r="2982" spans="1:9" s="76" customFormat="1" ht="12" hidden="1" customHeight="1">
      <c r="A2982" s="8" t="str">
        <f>INDEX(master1!$A$10:$A$24,MATCH('KSB1 - Postings'!E2982,master1!$C$10:$C$24,0))</f>
        <v>HR</v>
      </c>
      <c r="B2982" s="9" t="str">
        <f>VLOOKUP(E2982,master1!$C$9:$E$24,3,0)</f>
        <v>Paula E</v>
      </c>
      <c r="C2982" s="8" t="str">
        <f>VLOOKUP(F2982,master2!$B$1:$C$24,2,0)</f>
        <v>RENT EXPENSES</v>
      </c>
      <c r="D2982" s="84">
        <v>4</v>
      </c>
      <c r="E2982" s="82" t="s">
        <v>74</v>
      </c>
      <c r="F2982" s="85" t="s">
        <v>130</v>
      </c>
      <c r="G2982" s="106">
        <v>10.295</v>
      </c>
      <c r="H2982" s="84" t="s">
        <v>86</v>
      </c>
      <c r="I2982" s="84"/>
    </row>
    <row r="2983" spans="1:9" s="76" customFormat="1" ht="12" hidden="1" customHeight="1">
      <c r="A2983" s="8" t="str">
        <f>INDEX(master1!$A$10:$A$24,MATCH('KSB1 - Postings'!E2983,master1!$C$10:$C$24,0))</f>
        <v>HR</v>
      </c>
      <c r="B2983" s="9" t="str">
        <f>VLOOKUP(E2983,master1!$C$9:$E$24,3,0)</f>
        <v>Paula E</v>
      </c>
      <c r="C2983" s="8" t="str">
        <f>VLOOKUP(F2983,master2!$B$1:$C$24,2,0)</f>
        <v>RENT EXPENSES</v>
      </c>
      <c r="D2983" s="84">
        <v>4</v>
      </c>
      <c r="E2983" s="82" t="s">
        <v>74</v>
      </c>
      <c r="F2983" s="85" t="s">
        <v>130</v>
      </c>
      <c r="G2983" s="106">
        <v>10.295</v>
      </c>
      <c r="H2983" s="84" t="s">
        <v>86</v>
      </c>
      <c r="I2983" s="84"/>
    </row>
    <row r="2984" spans="1:9" s="76" customFormat="1" ht="12" hidden="1" customHeight="1">
      <c r="A2984" s="8" t="str">
        <f>INDEX(master1!$A$10:$A$24,MATCH('KSB1 - Postings'!E2984,master1!$C$10:$C$24,0))</f>
        <v>HR</v>
      </c>
      <c r="B2984" s="9" t="str">
        <f>VLOOKUP(E2984,master1!$C$9:$E$24,3,0)</f>
        <v>Paula E</v>
      </c>
      <c r="C2984" s="8" t="str">
        <f>VLOOKUP(F2984,master2!$B$1:$C$24,2,0)</f>
        <v>RENT EXPENSES</v>
      </c>
      <c r="D2984" s="84">
        <v>4</v>
      </c>
      <c r="E2984" s="82" t="s">
        <v>74</v>
      </c>
      <c r="F2984" s="85" t="s">
        <v>130</v>
      </c>
      <c r="G2984" s="106">
        <v>10.295</v>
      </c>
      <c r="H2984" s="84" t="s">
        <v>86</v>
      </c>
      <c r="I2984" s="84"/>
    </row>
    <row r="2985" spans="1:9" s="76" customFormat="1" ht="12" hidden="1" customHeight="1">
      <c r="A2985" s="8" t="str">
        <f>INDEX(master1!$A$10:$A$24,MATCH('KSB1 - Postings'!E2985,master1!$C$10:$C$24,0))</f>
        <v>HR</v>
      </c>
      <c r="B2985" s="9" t="str">
        <f>VLOOKUP(E2985,master1!$C$9:$E$24,3,0)</f>
        <v>Paula E</v>
      </c>
      <c r="C2985" s="8" t="str">
        <f>VLOOKUP(F2985,master2!$B$1:$C$24,2,0)</f>
        <v>RENT EXPENSES</v>
      </c>
      <c r="D2985" s="84">
        <v>4</v>
      </c>
      <c r="E2985" s="82" t="s">
        <v>74</v>
      </c>
      <c r="F2985" s="85" t="s">
        <v>130</v>
      </c>
      <c r="G2985" s="106">
        <v>11.79</v>
      </c>
      <c r="H2985" s="84" t="s">
        <v>86</v>
      </c>
      <c r="I2985" s="84"/>
    </row>
    <row r="2986" spans="1:9" s="76" customFormat="1" ht="12" hidden="1" customHeight="1">
      <c r="A2986" s="8" t="str">
        <f>INDEX(master1!$A$10:$A$24,MATCH('KSB1 - Postings'!E2986,master1!$C$10:$C$24,0))</f>
        <v>HR</v>
      </c>
      <c r="B2986" s="9" t="str">
        <f>VLOOKUP(E2986,master1!$C$9:$E$24,3,0)</f>
        <v>Paula E</v>
      </c>
      <c r="C2986" s="8" t="str">
        <f>VLOOKUP(F2986,master2!$B$1:$C$24,2,0)</f>
        <v>RENT EXPENSES</v>
      </c>
      <c r="D2986" s="84">
        <v>4</v>
      </c>
      <c r="E2986" s="82" t="s">
        <v>74</v>
      </c>
      <c r="F2986" s="85" t="s">
        <v>130</v>
      </c>
      <c r="G2986" s="106">
        <v>11.27</v>
      </c>
      <c r="H2986" s="84" t="s">
        <v>86</v>
      </c>
      <c r="I2986" s="84"/>
    </row>
    <row r="2987" spans="1:9" s="76" customFormat="1" ht="12" hidden="1" customHeight="1">
      <c r="A2987" s="8" t="str">
        <f>INDEX(master1!$A$10:$A$24,MATCH('KSB1 - Postings'!E2987,master1!$C$10:$C$24,0))</f>
        <v>HR</v>
      </c>
      <c r="B2987" s="9" t="str">
        <f>VLOOKUP(E2987,master1!$C$9:$E$24,3,0)</f>
        <v>Paula E</v>
      </c>
      <c r="C2987" s="8" t="str">
        <f>VLOOKUP(F2987,master2!$B$1:$C$24,2,0)</f>
        <v>RENT EXPENSES</v>
      </c>
      <c r="D2987" s="84">
        <v>4</v>
      </c>
      <c r="E2987" s="82" t="s">
        <v>74</v>
      </c>
      <c r="F2987" s="85" t="s">
        <v>130</v>
      </c>
      <c r="G2987" s="106">
        <v>14.07</v>
      </c>
      <c r="H2987" s="84" t="s">
        <v>86</v>
      </c>
      <c r="I2987" s="84"/>
    </row>
    <row r="2988" spans="1:9" s="76" customFormat="1" ht="12" hidden="1" customHeight="1">
      <c r="A2988" s="8" t="str">
        <f>INDEX(master1!$A$10:$A$24,MATCH('KSB1 - Postings'!E2988,master1!$C$10:$C$24,0))</f>
        <v>HR</v>
      </c>
      <c r="B2988" s="9" t="str">
        <f>VLOOKUP(E2988,master1!$C$9:$E$24,3,0)</f>
        <v>Paula E</v>
      </c>
      <c r="C2988" s="8" t="str">
        <f>VLOOKUP(F2988,master2!$B$1:$C$24,2,0)</f>
        <v>RENT EXPENSES</v>
      </c>
      <c r="D2988" s="84">
        <v>4</v>
      </c>
      <c r="E2988" s="82" t="s">
        <v>74</v>
      </c>
      <c r="F2988" s="85" t="s">
        <v>130</v>
      </c>
      <c r="G2988" s="106">
        <v>85.04</v>
      </c>
      <c r="H2988" s="84" t="s">
        <v>86</v>
      </c>
      <c r="I2988" s="84"/>
    </row>
    <row r="2989" spans="1:9" s="76" customFormat="1" ht="12" hidden="1" customHeight="1">
      <c r="A2989" s="8" t="str">
        <f>INDEX(master1!$A$10:$A$24,MATCH('KSB1 - Postings'!E2989,master1!$C$10:$C$24,0))</f>
        <v>HR</v>
      </c>
      <c r="B2989" s="9" t="str">
        <f>VLOOKUP(E2989,master1!$C$9:$E$24,3,0)</f>
        <v>Paula E</v>
      </c>
      <c r="C2989" s="8" t="str">
        <f>VLOOKUP(F2989,master2!$B$1:$C$24,2,0)</f>
        <v>RENT EXPENSES</v>
      </c>
      <c r="D2989" s="84">
        <v>4</v>
      </c>
      <c r="E2989" s="82" t="s">
        <v>74</v>
      </c>
      <c r="F2989" s="85" t="s">
        <v>130</v>
      </c>
      <c r="G2989" s="106">
        <v>54.17</v>
      </c>
      <c r="H2989" s="84" t="s">
        <v>86</v>
      </c>
      <c r="I2989" s="84"/>
    </row>
    <row r="2990" spans="1:9" s="76" customFormat="1" ht="12" hidden="1" customHeight="1">
      <c r="A2990" s="8" t="str">
        <f>INDEX(master1!$A$10:$A$24,MATCH('KSB1 - Postings'!E2990,master1!$C$10:$C$24,0))</f>
        <v>HR</v>
      </c>
      <c r="B2990" s="9" t="str">
        <f>VLOOKUP(E2990,master1!$C$9:$E$24,3,0)</f>
        <v>Paula E</v>
      </c>
      <c r="C2990" s="8" t="str">
        <f>VLOOKUP(F2990,master2!$B$1:$C$24,2,0)</f>
        <v>RENT EXPENSES</v>
      </c>
      <c r="D2990" s="84">
        <v>4</v>
      </c>
      <c r="E2990" s="82" t="s">
        <v>74</v>
      </c>
      <c r="F2990" s="85" t="s">
        <v>130</v>
      </c>
      <c r="G2990" s="106">
        <v>54.17</v>
      </c>
      <c r="H2990" s="84" t="s">
        <v>86</v>
      </c>
      <c r="I2990" s="84"/>
    </row>
    <row r="2991" spans="1:9" s="76" customFormat="1" ht="12" hidden="1" customHeight="1">
      <c r="A2991" s="8" t="str">
        <f>INDEX(master1!$A$10:$A$24,MATCH('KSB1 - Postings'!E2991,master1!$C$10:$C$24,0))</f>
        <v>HR</v>
      </c>
      <c r="B2991" s="9" t="str">
        <f>VLOOKUP(E2991,master1!$C$9:$E$24,3,0)</f>
        <v>Paula E</v>
      </c>
      <c r="C2991" s="8" t="str">
        <f>VLOOKUP(F2991,master2!$B$1:$C$24,2,0)</f>
        <v>RENT EXPENSES</v>
      </c>
      <c r="D2991" s="84">
        <v>4</v>
      </c>
      <c r="E2991" s="82" t="s">
        <v>74</v>
      </c>
      <c r="F2991" s="85" t="s">
        <v>130</v>
      </c>
      <c r="G2991" s="106">
        <v>54.17</v>
      </c>
      <c r="H2991" s="84" t="s">
        <v>86</v>
      </c>
      <c r="I2991" s="84"/>
    </row>
    <row r="2992" spans="1:9" s="76" customFormat="1" ht="12" hidden="1" customHeight="1">
      <c r="A2992" s="8" t="str">
        <f>INDEX(master1!$A$10:$A$24,MATCH('KSB1 - Postings'!E2992,master1!$C$10:$C$24,0))</f>
        <v>HR</v>
      </c>
      <c r="B2992" s="9" t="str">
        <f>VLOOKUP(E2992,master1!$C$9:$E$24,3,0)</f>
        <v>Paula E</v>
      </c>
      <c r="C2992" s="8" t="str">
        <f>VLOOKUP(F2992,master2!$B$1:$C$24,2,0)</f>
        <v>RENT EXPENSES</v>
      </c>
      <c r="D2992" s="84">
        <v>4</v>
      </c>
      <c r="E2992" s="82" t="s">
        <v>74</v>
      </c>
      <c r="F2992" s="85" t="s">
        <v>130</v>
      </c>
      <c r="G2992" s="106">
        <v>65.165000000000006</v>
      </c>
      <c r="H2992" s="84" t="s">
        <v>86</v>
      </c>
      <c r="I2992" s="84"/>
    </row>
    <row r="2993" spans="1:9" s="76" customFormat="1" ht="12" hidden="1" customHeight="1">
      <c r="A2993" s="8" t="str">
        <f>INDEX(master1!$A$10:$A$24,MATCH('KSB1 - Postings'!E2993,master1!$C$10:$C$24,0))</f>
        <v>HR</v>
      </c>
      <c r="B2993" s="9" t="str">
        <f>VLOOKUP(E2993,master1!$C$9:$E$24,3,0)</f>
        <v>Paula E</v>
      </c>
      <c r="C2993" s="8" t="str">
        <f>VLOOKUP(F2993,master2!$B$1:$C$24,2,0)</f>
        <v>RENT EXPENSES</v>
      </c>
      <c r="D2993" s="84">
        <v>4</v>
      </c>
      <c r="E2993" s="82" t="s">
        <v>74</v>
      </c>
      <c r="F2993" s="85" t="s">
        <v>130</v>
      </c>
      <c r="G2993" s="106">
        <v>69.614999999999995</v>
      </c>
      <c r="H2993" s="84" t="s">
        <v>86</v>
      </c>
      <c r="I2993" s="84"/>
    </row>
    <row r="2994" spans="1:9" s="76" customFormat="1" ht="12" hidden="1" customHeight="1">
      <c r="A2994" s="8" t="str">
        <f>INDEX(master1!$A$10:$A$24,MATCH('KSB1 - Postings'!E2994,master1!$C$10:$C$24,0))</f>
        <v>HR</v>
      </c>
      <c r="B2994" s="9" t="str">
        <f>VLOOKUP(E2994,master1!$C$9:$E$24,3,0)</f>
        <v>Paula E</v>
      </c>
      <c r="C2994" s="8" t="str">
        <f>VLOOKUP(F2994,master2!$B$1:$C$24,2,0)</f>
        <v>RENT EXPENSES</v>
      </c>
      <c r="D2994" s="84">
        <v>4</v>
      </c>
      <c r="E2994" s="82" t="s">
        <v>74</v>
      </c>
      <c r="F2994" s="85" t="s">
        <v>130</v>
      </c>
      <c r="G2994" s="106">
        <v>74.605000000000004</v>
      </c>
      <c r="H2994" s="84" t="s">
        <v>86</v>
      </c>
      <c r="I2994" s="84"/>
    </row>
    <row r="2995" spans="1:9" s="76" customFormat="1" ht="12" hidden="1" customHeight="1">
      <c r="A2995" s="8" t="str">
        <f>INDEX(master1!$A$10:$A$24,MATCH('KSB1 - Postings'!E2995,master1!$C$10:$C$24,0))</f>
        <v>HR</v>
      </c>
      <c r="B2995" s="9" t="str">
        <f>VLOOKUP(E2995,master1!$C$9:$E$24,3,0)</f>
        <v>Paula E</v>
      </c>
      <c r="C2995" s="8" t="str">
        <f>VLOOKUP(F2995,master2!$B$1:$C$24,2,0)</f>
        <v>RENT EXPENSES</v>
      </c>
      <c r="D2995" s="84">
        <v>4</v>
      </c>
      <c r="E2995" s="82" t="s">
        <v>74</v>
      </c>
      <c r="F2995" s="85" t="s">
        <v>130</v>
      </c>
      <c r="G2995" s="106">
        <v>75.584999999999994</v>
      </c>
      <c r="H2995" s="84" t="s">
        <v>86</v>
      </c>
      <c r="I2995" s="84"/>
    </row>
    <row r="2996" spans="1:9" s="76" customFormat="1" ht="12" hidden="1" customHeight="1">
      <c r="A2996" s="8" t="str">
        <f>INDEX(master1!$A$10:$A$24,MATCH('KSB1 - Postings'!E2996,master1!$C$10:$C$24,0))</f>
        <v>HR</v>
      </c>
      <c r="B2996" s="9" t="str">
        <f>VLOOKUP(E2996,master1!$C$9:$E$24,3,0)</f>
        <v>Paula E</v>
      </c>
      <c r="C2996" s="8" t="str">
        <f>VLOOKUP(F2996,master2!$B$1:$C$24,2,0)</f>
        <v>RENT EXPENSES</v>
      </c>
      <c r="D2996" s="84">
        <v>4</v>
      </c>
      <c r="E2996" s="82" t="s">
        <v>74</v>
      </c>
      <c r="F2996" s="85" t="s">
        <v>130</v>
      </c>
      <c r="G2996" s="106">
        <v>90.7</v>
      </c>
      <c r="H2996" s="84" t="s">
        <v>86</v>
      </c>
      <c r="I2996" s="84"/>
    </row>
    <row r="2997" spans="1:9" s="76" customFormat="1" ht="12" hidden="1" customHeight="1">
      <c r="A2997" s="8" t="str">
        <f>INDEX(master1!$A$10:$A$24,MATCH('KSB1 - Postings'!E2997,master1!$C$10:$C$24,0))</f>
        <v>HR</v>
      </c>
      <c r="B2997" s="9" t="str">
        <f>VLOOKUP(E2997,master1!$C$9:$E$24,3,0)</f>
        <v>Paula E</v>
      </c>
      <c r="C2997" s="8" t="str">
        <f>VLOOKUP(F2997,master2!$B$1:$C$24,2,0)</f>
        <v>RENT EXPENSES</v>
      </c>
      <c r="D2997" s="84">
        <v>4</v>
      </c>
      <c r="E2997" s="82" t="s">
        <v>74</v>
      </c>
      <c r="F2997" s="85" t="s">
        <v>130</v>
      </c>
      <c r="G2997" s="106">
        <v>25.815000000000001</v>
      </c>
      <c r="H2997" s="84" t="s">
        <v>86</v>
      </c>
      <c r="I2997" s="84"/>
    </row>
    <row r="2998" spans="1:9" s="76" customFormat="1" ht="12" hidden="1" customHeight="1">
      <c r="A2998" s="8" t="str">
        <f>INDEX(master1!$A$10:$A$24,MATCH('KSB1 - Postings'!E2998,master1!$C$10:$C$24,0))</f>
        <v>HR</v>
      </c>
      <c r="B2998" s="9" t="str">
        <f>VLOOKUP(E2998,master1!$C$9:$E$24,3,0)</f>
        <v>Paula E</v>
      </c>
      <c r="C2998" s="8" t="str">
        <f>VLOOKUP(F2998,master2!$B$1:$C$24,2,0)</f>
        <v>RENT EXPENSES</v>
      </c>
      <c r="D2998" s="84">
        <v>4</v>
      </c>
      <c r="E2998" s="82" t="s">
        <v>74</v>
      </c>
      <c r="F2998" s="85" t="s">
        <v>130</v>
      </c>
      <c r="G2998" s="106">
        <v>10.29</v>
      </c>
      <c r="H2998" s="84" t="s">
        <v>86</v>
      </c>
      <c r="I2998" s="84"/>
    </row>
    <row r="2999" spans="1:9" s="76" customFormat="1" ht="12" hidden="1" customHeight="1">
      <c r="A2999" s="8" t="str">
        <f>INDEX(master1!$A$10:$A$24,MATCH('KSB1 - Postings'!E2999,master1!$C$10:$C$24,0))</f>
        <v>HR</v>
      </c>
      <c r="B2999" s="9" t="str">
        <f>VLOOKUP(E2999,master1!$C$9:$E$24,3,0)</f>
        <v>Paula E</v>
      </c>
      <c r="C2999" s="8" t="str">
        <f>VLOOKUP(F2999,master2!$B$1:$C$24,2,0)</f>
        <v>RENT EXPENSES</v>
      </c>
      <c r="D2999" s="84">
        <v>4</v>
      </c>
      <c r="E2999" s="82" t="s">
        <v>74</v>
      </c>
      <c r="F2999" s="85" t="s">
        <v>130</v>
      </c>
      <c r="G2999" s="106">
        <v>10.29</v>
      </c>
      <c r="H2999" s="84" t="s">
        <v>86</v>
      </c>
      <c r="I2999" s="84"/>
    </row>
    <row r="3000" spans="1:9" s="76" customFormat="1" ht="12" hidden="1" customHeight="1">
      <c r="A3000" s="8" t="str">
        <f>INDEX(master1!$A$10:$A$24,MATCH('KSB1 - Postings'!E3000,master1!$C$10:$C$24,0))</f>
        <v>HR</v>
      </c>
      <c r="B3000" s="9" t="str">
        <f>VLOOKUP(E3000,master1!$C$9:$E$24,3,0)</f>
        <v>Paula E</v>
      </c>
      <c r="C3000" s="8" t="str">
        <f>VLOOKUP(F3000,master2!$B$1:$C$24,2,0)</f>
        <v>RENT EXPENSES</v>
      </c>
      <c r="D3000" s="84">
        <v>4</v>
      </c>
      <c r="E3000" s="82" t="s">
        <v>74</v>
      </c>
      <c r="F3000" s="85" t="s">
        <v>130</v>
      </c>
      <c r="G3000" s="106">
        <v>10.29</v>
      </c>
      <c r="H3000" s="84" t="s">
        <v>86</v>
      </c>
      <c r="I3000" s="84"/>
    </row>
    <row r="3001" spans="1:9" s="76" customFormat="1" ht="12" hidden="1" customHeight="1">
      <c r="A3001" s="8" t="str">
        <f>INDEX(master1!$A$10:$A$24,MATCH('KSB1 - Postings'!E3001,master1!$C$10:$C$24,0))</f>
        <v>HR</v>
      </c>
      <c r="B3001" s="9" t="str">
        <f>VLOOKUP(E3001,master1!$C$9:$E$24,3,0)</f>
        <v>Paula E</v>
      </c>
      <c r="C3001" s="8" t="str">
        <f>VLOOKUP(F3001,master2!$B$1:$C$24,2,0)</f>
        <v>RENT EXPENSES</v>
      </c>
      <c r="D3001" s="84">
        <v>4</v>
      </c>
      <c r="E3001" s="82" t="s">
        <v>74</v>
      </c>
      <c r="F3001" s="85" t="s">
        <v>130</v>
      </c>
      <c r="G3001" s="106">
        <v>11.785</v>
      </c>
      <c r="H3001" s="84" t="s">
        <v>86</v>
      </c>
      <c r="I3001" s="84"/>
    </row>
    <row r="3002" spans="1:9" s="76" customFormat="1" ht="12" hidden="1" customHeight="1">
      <c r="A3002" s="8" t="str">
        <f>INDEX(master1!$A$10:$A$24,MATCH('KSB1 - Postings'!E3002,master1!$C$10:$C$24,0))</f>
        <v>HR</v>
      </c>
      <c r="B3002" s="9" t="str">
        <f>VLOOKUP(E3002,master1!$C$9:$E$24,3,0)</f>
        <v>Paula E</v>
      </c>
      <c r="C3002" s="8" t="str">
        <f>VLOOKUP(F3002,master2!$B$1:$C$24,2,0)</f>
        <v>RENT EXPENSES</v>
      </c>
      <c r="D3002" s="84">
        <v>4</v>
      </c>
      <c r="E3002" s="82" t="s">
        <v>74</v>
      </c>
      <c r="F3002" s="85" t="s">
        <v>130</v>
      </c>
      <c r="G3002" s="106">
        <v>11.27</v>
      </c>
      <c r="H3002" s="84" t="s">
        <v>86</v>
      </c>
      <c r="I3002" s="84"/>
    </row>
    <row r="3003" spans="1:9" s="76" customFormat="1" ht="12" hidden="1" customHeight="1">
      <c r="A3003" s="8" t="str">
        <f>INDEX(master1!$A$10:$A$24,MATCH('KSB1 - Postings'!E3003,master1!$C$10:$C$24,0))</f>
        <v>HR</v>
      </c>
      <c r="B3003" s="9" t="str">
        <f>VLOOKUP(E3003,master1!$C$9:$E$24,3,0)</f>
        <v>Paula E</v>
      </c>
      <c r="C3003" s="8" t="str">
        <f>VLOOKUP(F3003,master2!$B$1:$C$24,2,0)</f>
        <v>RENT EXPENSES</v>
      </c>
      <c r="D3003" s="84">
        <v>4</v>
      </c>
      <c r="E3003" s="82" t="s">
        <v>74</v>
      </c>
      <c r="F3003" s="85" t="s">
        <v>130</v>
      </c>
      <c r="G3003" s="106">
        <v>14.1</v>
      </c>
      <c r="H3003" s="84" t="s">
        <v>86</v>
      </c>
      <c r="I3003" s="84"/>
    </row>
    <row r="3004" spans="1:9" s="76" customFormat="1" ht="12" hidden="1" customHeight="1">
      <c r="A3004" s="8" t="str">
        <f>INDEX(master1!$A$10:$A$24,MATCH('KSB1 - Postings'!E3004,master1!$C$10:$C$24,0))</f>
        <v>HR</v>
      </c>
      <c r="B3004" s="9" t="str">
        <f>VLOOKUP(E3004,master1!$C$9:$E$24,3,0)</f>
        <v>Paula E</v>
      </c>
      <c r="C3004" s="8" t="str">
        <f>VLOOKUP(F3004,master2!$B$1:$C$24,2,0)</f>
        <v>RENT EXPENSES</v>
      </c>
      <c r="D3004" s="84">
        <v>4</v>
      </c>
      <c r="E3004" s="82" t="s">
        <v>74</v>
      </c>
      <c r="F3004" s="85" t="s">
        <v>130</v>
      </c>
      <c r="G3004" s="106">
        <v>15.16</v>
      </c>
      <c r="H3004" s="84" t="s">
        <v>86</v>
      </c>
      <c r="I3004" s="84"/>
    </row>
    <row r="3005" spans="1:9" s="76" customFormat="1" ht="12" hidden="1" customHeight="1">
      <c r="A3005" s="8" t="str">
        <f>INDEX(master1!$A$10:$A$24,MATCH('KSB1 - Postings'!E3005,master1!$C$10:$C$24,0))</f>
        <v>HR</v>
      </c>
      <c r="B3005" s="9" t="str">
        <f>VLOOKUP(E3005,master1!$C$9:$E$24,3,0)</f>
        <v>Paula E</v>
      </c>
      <c r="C3005" s="8" t="str">
        <f>VLOOKUP(F3005,master2!$B$1:$C$24,2,0)</f>
        <v>PROTECTION EQUIPMENT</v>
      </c>
      <c r="D3005" s="84">
        <v>4</v>
      </c>
      <c r="E3005" s="82" t="s">
        <v>74</v>
      </c>
      <c r="F3005" s="85" t="s">
        <v>135</v>
      </c>
      <c r="G3005" s="106">
        <v>238.2</v>
      </c>
      <c r="H3005" s="84" t="s">
        <v>86</v>
      </c>
      <c r="I3005" s="84"/>
    </row>
    <row r="3006" spans="1:9" s="76" customFormat="1" ht="12" hidden="1" customHeight="1">
      <c r="A3006" s="8" t="str">
        <f>INDEX(master1!$A$10:$A$24,MATCH('KSB1 - Postings'!E3006,master1!$C$10:$C$24,0))</f>
        <v>HR</v>
      </c>
      <c r="B3006" s="9" t="str">
        <f>VLOOKUP(E3006,master1!$C$9:$E$24,3,0)</f>
        <v>Paula E</v>
      </c>
      <c r="C3006" s="8" t="str">
        <f>VLOOKUP(F3006,master2!$B$1:$C$24,2,0)</f>
        <v>PROTECTION EQUIPMENT</v>
      </c>
      <c r="D3006" s="84">
        <v>4</v>
      </c>
      <c r="E3006" s="82" t="s">
        <v>74</v>
      </c>
      <c r="F3006" s="85" t="s">
        <v>135</v>
      </c>
      <c r="G3006" s="106">
        <v>158.80000000000001</v>
      </c>
      <c r="H3006" s="84" t="s">
        <v>86</v>
      </c>
      <c r="I3006" s="84"/>
    </row>
    <row r="3007" spans="1:9" s="76" customFormat="1" ht="12" hidden="1" customHeight="1">
      <c r="A3007" s="8" t="str">
        <f>INDEX(master1!$A$10:$A$24,MATCH('KSB1 - Postings'!E3007,master1!$C$10:$C$24,0))</f>
        <v>HR</v>
      </c>
      <c r="B3007" s="9" t="str">
        <f>VLOOKUP(E3007,master1!$C$9:$E$24,3,0)</f>
        <v>Paula E</v>
      </c>
      <c r="C3007" s="8" t="str">
        <f>VLOOKUP(F3007,master2!$B$1:$C$24,2,0)</f>
        <v>PROTECTION EQUIPMENT</v>
      </c>
      <c r="D3007" s="84">
        <v>4</v>
      </c>
      <c r="E3007" s="82" t="s">
        <v>74</v>
      </c>
      <c r="F3007" s="85" t="s">
        <v>135</v>
      </c>
      <c r="G3007" s="106">
        <v>178.65</v>
      </c>
      <c r="H3007" s="84" t="s">
        <v>86</v>
      </c>
      <c r="I3007" s="84"/>
    </row>
    <row r="3008" spans="1:9" s="76" customFormat="1" ht="12" hidden="1" customHeight="1">
      <c r="A3008" s="8" t="str">
        <f>INDEX(master1!$A$10:$A$24,MATCH('KSB1 - Postings'!E3008,master1!$C$10:$C$24,0))</f>
        <v>HR</v>
      </c>
      <c r="B3008" s="9" t="str">
        <f>VLOOKUP(E3008,master1!$C$9:$E$24,3,0)</f>
        <v>Paula E</v>
      </c>
      <c r="C3008" s="8" t="str">
        <f>VLOOKUP(F3008,master2!$B$1:$C$24,2,0)</f>
        <v>PROTECTION EQUIPMENT</v>
      </c>
      <c r="D3008" s="84">
        <v>4</v>
      </c>
      <c r="E3008" s="82" t="s">
        <v>74</v>
      </c>
      <c r="F3008" s="85" t="s">
        <v>135</v>
      </c>
      <c r="G3008" s="106">
        <v>238.2</v>
      </c>
      <c r="H3008" s="84" t="s">
        <v>86</v>
      </c>
      <c r="I3008" s="84"/>
    </row>
    <row r="3009" spans="1:9" s="76" customFormat="1" ht="12" hidden="1" customHeight="1">
      <c r="A3009" s="8" t="str">
        <f>INDEX(master1!$A$10:$A$24,MATCH('KSB1 - Postings'!E3009,master1!$C$10:$C$24,0))</f>
        <v>HR</v>
      </c>
      <c r="B3009" s="9" t="str">
        <f>VLOOKUP(E3009,master1!$C$9:$E$24,3,0)</f>
        <v>Paula E</v>
      </c>
      <c r="C3009" s="8" t="str">
        <f>VLOOKUP(F3009,master2!$B$1:$C$24,2,0)</f>
        <v>PROTECTION EQUIPMENT</v>
      </c>
      <c r="D3009" s="84">
        <v>4</v>
      </c>
      <c r="E3009" s="82" t="s">
        <v>74</v>
      </c>
      <c r="F3009" s="85" t="s">
        <v>135</v>
      </c>
      <c r="G3009" s="106">
        <v>119.1</v>
      </c>
      <c r="H3009" s="84" t="s">
        <v>86</v>
      </c>
      <c r="I3009" s="84"/>
    </row>
    <row r="3010" spans="1:9" s="76" customFormat="1" ht="12" hidden="1" customHeight="1">
      <c r="A3010" s="8" t="str">
        <f>INDEX(master1!$A$10:$A$24,MATCH('KSB1 - Postings'!E3010,master1!$C$10:$C$24,0))</f>
        <v>HR</v>
      </c>
      <c r="B3010" s="9" t="str">
        <f>VLOOKUP(E3010,master1!$C$9:$E$24,3,0)</f>
        <v>Paula E</v>
      </c>
      <c r="C3010" s="8" t="str">
        <f>VLOOKUP(F3010,master2!$B$1:$C$24,2,0)</f>
        <v>PROTECTION EQUIPMENT</v>
      </c>
      <c r="D3010" s="84">
        <v>4</v>
      </c>
      <c r="E3010" s="82" t="s">
        <v>74</v>
      </c>
      <c r="F3010" s="85" t="s">
        <v>135</v>
      </c>
      <c r="G3010" s="106">
        <v>158.80000000000001</v>
      </c>
      <c r="H3010" s="84" t="s">
        <v>86</v>
      </c>
      <c r="I3010" s="84"/>
    </row>
    <row r="3011" spans="1:9" s="76" customFormat="1" ht="12" hidden="1" customHeight="1">
      <c r="A3011" s="8" t="str">
        <f>INDEX(master1!$A$10:$A$24,MATCH('KSB1 - Postings'!E3011,master1!$C$10:$C$24,0))</f>
        <v>HR</v>
      </c>
      <c r="B3011" s="9" t="str">
        <f>VLOOKUP(E3011,master1!$C$9:$E$24,3,0)</f>
        <v>Paula E</v>
      </c>
      <c r="C3011" s="8" t="str">
        <f>VLOOKUP(F3011,master2!$B$1:$C$24,2,0)</f>
        <v>PROTECTION EQUIPMENT</v>
      </c>
      <c r="D3011" s="84">
        <v>4</v>
      </c>
      <c r="E3011" s="82" t="s">
        <v>74</v>
      </c>
      <c r="F3011" s="85" t="s">
        <v>135</v>
      </c>
      <c r="G3011" s="106">
        <v>101.25</v>
      </c>
      <c r="H3011" s="84" t="s">
        <v>86</v>
      </c>
      <c r="I3011" s="84"/>
    </row>
    <row r="3012" spans="1:9" s="76" customFormat="1" ht="12" hidden="1" customHeight="1">
      <c r="A3012" s="8" t="str">
        <f>INDEX(master1!$A$10:$A$24,MATCH('KSB1 - Postings'!E3012,master1!$C$10:$C$24,0))</f>
        <v>HR</v>
      </c>
      <c r="B3012" s="9" t="str">
        <f>VLOOKUP(E3012,master1!$C$9:$E$24,3,0)</f>
        <v>Paula E</v>
      </c>
      <c r="C3012" s="8" t="str">
        <f>VLOOKUP(F3012,master2!$B$1:$C$24,2,0)</f>
        <v>PROTECTION EQUIPMENT</v>
      </c>
      <c r="D3012" s="84">
        <v>4</v>
      </c>
      <c r="E3012" s="82" t="s">
        <v>74</v>
      </c>
      <c r="F3012" s="85" t="s">
        <v>135</v>
      </c>
      <c r="G3012" s="106">
        <v>101.25</v>
      </c>
      <c r="H3012" s="84" t="s">
        <v>86</v>
      </c>
      <c r="I3012" s="84"/>
    </row>
    <row r="3013" spans="1:9" s="76" customFormat="1" ht="12" hidden="1" customHeight="1">
      <c r="A3013" s="8" t="str">
        <f>INDEX(master1!$A$10:$A$24,MATCH('KSB1 - Postings'!E3013,master1!$C$10:$C$24,0))</f>
        <v>HR</v>
      </c>
      <c r="B3013" s="9" t="str">
        <f>VLOOKUP(E3013,master1!$C$9:$E$24,3,0)</f>
        <v>Paula E</v>
      </c>
      <c r="C3013" s="8" t="str">
        <f>VLOOKUP(F3013,master2!$B$1:$C$24,2,0)</f>
        <v>PROTECTION EQUIPMENT</v>
      </c>
      <c r="D3013" s="84">
        <v>4</v>
      </c>
      <c r="E3013" s="82" t="s">
        <v>74</v>
      </c>
      <c r="F3013" s="85" t="s">
        <v>135</v>
      </c>
      <c r="G3013" s="106">
        <v>111</v>
      </c>
      <c r="H3013" s="84" t="s">
        <v>86</v>
      </c>
      <c r="I3013" s="84"/>
    </row>
    <row r="3014" spans="1:9" s="76" customFormat="1" ht="12" hidden="1" customHeight="1">
      <c r="A3014" s="8" t="str">
        <f>INDEX(master1!$A$10:$A$24,MATCH('KSB1 - Postings'!E3014,master1!$C$10:$C$24,0))</f>
        <v>LOGISTICS</v>
      </c>
      <c r="B3014" s="9" t="str">
        <f>VLOOKUP(E3014,master1!$C$9:$E$24,3,0)</f>
        <v>María L</v>
      </c>
      <c r="C3014" s="8" t="str">
        <f>VLOOKUP(F3014,master2!$B$1:$C$24,2,0)</f>
        <v>RENT EXPENSES</v>
      </c>
      <c r="D3014" s="84">
        <v>4</v>
      </c>
      <c r="E3014" s="82" t="s">
        <v>68</v>
      </c>
      <c r="F3014" s="85" t="s">
        <v>142</v>
      </c>
      <c r="G3014" s="106">
        <v>146.55500000000001</v>
      </c>
      <c r="H3014" s="84" t="s">
        <v>86</v>
      </c>
      <c r="I3014" s="84"/>
    </row>
    <row r="3015" spans="1:9" s="76" customFormat="1" ht="12" hidden="1" customHeight="1">
      <c r="A3015" s="8" t="str">
        <f>INDEX(master1!$A$10:$A$24,MATCH('KSB1 - Postings'!E3015,master1!$C$10:$C$24,0))</f>
        <v>LOGISTICS</v>
      </c>
      <c r="B3015" s="9" t="str">
        <f>VLOOKUP(E3015,master1!$C$9:$E$24,3,0)</f>
        <v>María L</v>
      </c>
      <c r="C3015" s="8" t="str">
        <f>VLOOKUP(F3015,master2!$B$1:$C$24,2,0)</f>
        <v>FREIGHT</v>
      </c>
      <c r="D3015" s="84">
        <v>4</v>
      </c>
      <c r="E3015" s="82" t="s">
        <v>68</v>
      </c>
      <c r="F3015" s="85" t="s">
        <v>133</v>
      </c>
      <c r="G3015" s="106">
        <v>7635</v>
      </c>
      <c r="H3015" s="84" t="s">
        <v>86</v>
      </c>
      <c r="I3015" s="84"/>
    </row>
    <row r="3016" spans="1:9" s="76" customFormat="1" ht="12" hidden="1" customHeight="1">
      <c r="A3016" s="8" t="str">
        <f>INDEX(master1!$A$10:$A$24,MATCH('KSB1 - Postings'!E3016,master1!$C$10:$C$24,0))</f>
        <v>LOGISTICS</v>
      </c>
      <c r="B3016" s="9" t="str">
        <f>VLOOKUP(E3016,master1!$C$9:$E$24,3,0)</f>
        <v>María L</v>
      </c>
      <c r="C3016" s="8" t="str">
        <f>VLOOKUP(F3016,master2!$B$1:$C$24,2,0)</f>
        <v>FREIGHT</v>
      </c>
      <c r="D3016" s="84">
        <v>4</v>
      </c>
      <c r="E3016" s="82" t="s">
        <v>68</v>
      </c>
      <c r="F3016" s="85" t="s">
        <v>133</v>
      </c>
      <c r="G3016" s="106">
        <v>17205</v>
      </c>
      <c r="H3016" s="84" t="s">
        <v>86</v>
      </c>
      <c r="I3016" s="84"/>
    </row>
    <row r="3017" spans="1:9" s="76" customFormat="1" ht="12" hidden="1" customHeight="1">
      <c r="A3017" s="8" t="str">
        <f>INDEX(master1!$A$10:$A$24,MATCH('KSB1 - Postings'!E3017,master1!$C$10:$C$24,0))</f>
        <v>LOGISTICS</v>
      </c>
      <c r="B3017" s="9" t="str">
        <f>VLOOKUP(E3017,master1!$C$9:$E$24,3,0)</f>
        <v>María L</v>
      </c>
      <c r="C3017" s="8" t="str">
        <f>VLOOKUP(F3017,master2!$B$1:$C$24,2,0)</f>
        <v>FREIGHT</v>
      </c>
      <c r="D3017" s="84">
        <v>4</v>
      </c>
      <c r="E3017" s="82" t="s">
        <v>68</v>
      </c>
      <c r="F3017" s="85" t="s">
        <v>133</v>
      </c>
      <c r="G3017" s="106">
        <v>840</v>
      </c>
      <c r="H3017" s="84" t="s">
        <v>86</v>
      </c>
      <c r="I3017" s="84"/>
    </row>
    <row r="3018" spans="1:9" s="76" customFormat="1" ht="12" hidden="1" customHeight="1">
      <c r="A3018" s="8" t="str">
        <f>INDEX(master1!$A$10:$A$24,MATCH('KSB1 - Postings'!E3018,master1!$C$10:$C$24,0))</f>
        <v>MAINTE</v>
      </c>
      <c r="B3018" s="9" t="str">
        <f>VLOOKUP(E3018,master1!$C$9:$E$24,3,0)</f>
        <v>Joaquin P</v>
      </c>
      <c r="C3018" s="8" t="str">
        <f>VLOOKUP(F3018,master2!$B$1:$C$24,2,0)</f>
        <v>SPARE PARTS</v>
      </c>
      <c r="D3018" s="84">
        <v>4</v>
      </c>
      <c r="E3018" s="82" t="s">
        <v>57</v>
      </c>
      <c r="F3018" s="85" t="s">
        <v>137</v>
      </c>
      <c r="G3018" s="106">
        <v>63.255000000000003</v>
      </c>
      <c r="H3018" s="84" t="s">
        <v>86</v>
      </c>
      <c r="I3018" s="84"/>
    </row>
    <row r="3019" spans="1:9" s="76" customFormat="1" ht="12" hidden="1" customHeight="1">
      <c r="A3019" s="8" t="str">
        <f>INDEX(master1!$A$10:$A$24,MATCH('KSB1 - Postings'!E3019,master1!$C$10:$C$24,0))</f>
        <v>MAINTE</v>
      </c>
      <c r="B3019" s="9" t="str">
        <f>VLOOKUP(E3019,master1!$C$9:$E$24,3,0)</f>
        <v>Joaquin P</v>
      </c>
      <c r="C3019" s="8" t="str">
        <f>VLOOKUP(F3019,master2!$B$1:$C$24,2,0)</f>
        <v>SPARE PARTS</v>
      </c>
      <c r="D3019" s="84">
        <v>4</v>
      </c>
      <c r="E3019" s="82" t="s">
        <v>57</v>
      </c>
      <c r="F3019" s="85" t="s">
        <v>137</v>
      </c>
      <c r="G3019" s="106">
        <v>19.364999999999998</v>
      </c>
      <c r="H3019" s="84" t="s">
        <v>86</v>
      </c>
      <c r="I3019" s="84"/>
    </row>
    <row r="3020" spans="1:9" s="76" customFormat="1" ht="12" hidden="1" customHeight="1">
      <c r="A3020" s="8" t="str">
        <f>INDEX(master1!$A$10:$A$24,MATCH('KSB1 - Postings'!E3020,master1!$C$10:$C$24,0))</f>
        <v>MAINTE</v>
      </c>
      <c r="B3020" s="9" t="str">
        <f>VLOOKUP(E3020,master1!$C$9:$E$24,3,0)</f>
        <v>Joaquin P</v>
      </c>
      <c r="C3020" s="8" t="str">
        <f>VLOOKUP(F3020,master2!$B$1:$C$24,2,0)</f>
        <v>SPARE PARTS</v>
      </c>
      <c r="D3020" s="84">
        <v>4</v>
      </c>
      <c r="E3020" s="82" t="s">
        <v>54</v>
      </c>
      <c r="F3020" s="85" t="s">
        <v>136</v>
      </c>
      <c r="G3020" s="106">
        <v>49.274999999999999</v>
      </c>
      <c r="H3020" s="84" t="s">
        <v>86</v>
      </c>
      <c r="I3020" s="84"/>
    </row>
    <row r="3021" spans="1:9" s="76" customFormat="1" ht="12" hidden="1" customHeight="1">
      <c r="A3021" s="8" t="str">
        <f>INDEX(master1!$A$10:$A$24,MATCH('KSB1 - Postings'!E3021,master1!$C$10:$C$24,0))</f>
        <v>MAINTE</v>
      </c>
      <c r="B3021" s="9" t="str">
        <f>VLOOKUP(E3021,master1!$C$9:$E$24,3,0)</f>
        <v>Joaquin P</v>
      </c>
      <c r="C3021" s="8" t="str">
        <f>VLOOKUP(F3021,master2!$B$1:$C$24,2,0)</f>
        <v>SPARE PARTS</v>
      </c>
      <c r="D3021" s="84">
        <v>4</v>
      </c>
      <c r="E3021" s="82" t="s">
        <v>54</v>
      </c>
      <c r="F3021" s="85" t="s">
        <v>136</v>
      </c>
      <c r="G3021" s="106">
        <v>67.28</v>
      </c>
      <c r="H3021" s="84" t="s">
        <v>86</v>
      </c>
      <c r="I3021" s="84"/>
    </row>
    <row r="3022" spans="1:9" s="76" customFormat="1" ht="12" hidden="1" customHeight="1">
      <c r="A3022" s="8" t="str">
        <f>INDEX(master1!$A$10:$A$24,MATCH('KSB1 - Postings'!E3022,master1!$C$10:$C$24,0))</f>
        <v>MAINTE</v>
      </c>
      <c r="B3022" s="9" t="str">
        <f>VLOOKUP(E3022,master1!$C$9:$E$24,3,0)</f>
        <v>Joaquin P</v>
      </c>
      <c r="C3022" s="8" t="str">
        <f>VLOOKUP(F3022,master2!$B$1:$C$24,2,0)</f>
        <v>SPARE PARTS</v>
      </c>
      <c r="D3022" s="84">
        <v>4</v>
      </c>
      <c r="E3022" s="82" t="s">
        <v>54</v>
      </c>
      <c r="F3022" s="85" t="s">
        <v>136</v>
      </c>
      <c r="G3022" s="106">
        <v>54.51</v>
      </c>
      <c r="H3022" s="84" t="s">
        <v>86</v>
      </c>
      <c r="I3022" s="84"/>
    </row>
    <row r="3023" spans="1:9" s="76" customFormat="1" ht="12" hidden="1" customHeight="1">
      <c r="A3023" s="8" t="str">
        <f>INDEX(master1!$A$10:$A$24,MATCH('KSB1 - Postings'!E3023,master1!$C$10:$C$24,0))</f>
        <v>MAINTE</v>
      </c>
      <c r="B3023" s="9" t="str">
        <f>VLOOKUP(E3023,master1!$C$9:$E$24,3,0)</f>
        <v>Joaquin P</v>
      </c>
      <c r="C3023" s="8" t="str">
        <f>VLOOKUP(F3023,master2!$B$1:$C$24,2,0)</f>
        <v>SPARE PARTS</v>
      </c>
      <c r="D3023" s="84">
        <v>4</v>
      </c>
      <c r="E3023" s="82" t="s">
        <v>54</v>
      </c>
      <c r="F3023" s="85" t="s">
        <v>136</v>
      </c>
      <c r="G3023" s="106">
        <v>10.16</v>
      </c>
      <c r="H3023" s="84" t="s">
        <v>86</v>
      </c>
      <c r="I3023" s="84"/>
    </row>
    <row r="3024" spans="1:9" s="76" customFormat="1" ht="12" hidden="1" customHeight="1">
      <c r="A3024" s="8" t="str">
        <f>INDEX(master1!$A$10:$A$24,MATCH('KSB1 - Postings'!E3024,master1!$C$10:$C$24,0))</f>
        <v>MAINTE</v>
      </c>
      <c r="B3024" s="9" t="str">
        <f>VLOOKUP(E3024,master1!$C$9:$E$24,3,0)</f>
        <v>Joaquin P</v>
      </c>
      <c r="C3024" s="8" t="str">
        <f>VLOOKUP(F3024,master2!$B$1:$C$24,2,0)</f>
        <v>SPARE PARTS</v>
      </c>
      <c r="D3024" s="84">
        <v>4</v>
      </c>
      <c r="E3024" s="82" t="s">
        <v>54</v>
      </c>
      <c r="F3024" s="85" t="s">
        <v>136</v>
      </c>
      <c r="G3024" s="106">
        <v>98.88</v>
      </c>
      <c r="H3024" s="84" t="s">
        <v>86</v>
      </c>
      <c r="I3024" s="84"/>
    </row>
    <row r="3025" spans="1:9" s="76" customFormat="1" ht="12" hidden="1" customHeight="1">
      <c r="A3025" s="8" t="str">
        <f>INDEX(master1!$A$10:$A$24,MATCH('KSB1 - Postings'!E3025,master1!$C$10:$C$24,0))</f>
        <v>MAINTE</v>
      </c>
      <c r="B3025" s="9" t="str">
        <f>VLOOKUP(E3025,master1!$C$9:$E$24,3,0)</f>
        <v>Joaquin P</v>
      </c>
      <c r="C3025" s="8" t="str">
        <f>VLOOKUP(F3025,master2!$B$1:$C$24,2,0)</f>
        <v>SPARE PARTS</v>
      </c>
      <c r="D3025" s="84">
        <v>4</v>
      </c>
      <c r="E3025" s="82" t="s">
        <v>56</v>
      </c>
      <c r="F3025" s="85" t="s">
        <v>136</v>
      </c>
      <c r="G3025" s="106">
        <v>8330</v>
      </c>
      <c r="H3025" s="84" t="s">
        <v>86</v>
      </c>
      <c r="I3025" s="84"/>
    </row>
    <row r="3026" spans="1:9" s="76" customFormat="1" ht="12" hidden="1" customHeight="1">
      <c r="A3026" s="8" t="str">
        <f>INDEX(master1!$A$10:$A$24,MATCH('KSB1 - Postings'!E3026,master1!$C$10:$C$24,0))</f>
        <v>MAINTE</v>
      </c>
      <c r="B3026" s="9" t="str">
        <f>VLOOKUP(E3026,master1!$C$9:$E$24,3,0)</f>
        <v>Joaquin P</v>
      </c>
      <c r="C3026" s="8" t="str">
        <f>VLOOKUP(F3026,master2!$B$1:$C$24,2,0)</f>
        <v>SPARE PARTS</v>
      </c>
      <c r="D3026" s="84">
        <v>4</v>
      </c>
      <c r="E3026" s="82" t="s">
        <v>56</v>
      </c>
      <c r="F3026" s="85" t="s">
        <v>136</v>
      </c>
      <c r="G3026" s="106">
        <v>1292.5450000000001</v>
      </c>
      <c r="H3026" s="84" t="s">
        <v>86</v>
      </c>
      <c r="I3026" s="84"/>
    </row>
    <row r="3027" spans="1:9" s="76" customFormat="1" ht="12" hidden="1" customHeight="1">
      <c r="A3027" s="8" t="str">
        <f>INDEX(master1!$A$10:$A$24,MATCH('KSB1 - Postings'!E3027,master1!$C$10:$C$24,0))</f>
        <v>MAINTE</v>
      </c>
      <c r="B3027" s="9" t="str">
        <f>VLOOKUP(E3027,master1!$C$9:$E$24,3,0)</f>
        <v>Joaquin P</v>
      </c>
      <c r="C3027" s="8" t="str">
        <f>VLOOKUP(F3027,master2!$B$1:$C$24,2,0)</f>
        <v>SPARE PARTS</v>
      </c>
      <c r="D3027" s="84">
        <v>4</v>
      </c>
      <c r="E3027" s="82" t="s">
        <v>56</v>
      </c>
      <c r="F3027" s="85" t="s">
        <v>136</v>
      </c>
      <c r="G3027" s="106">
        <v>375.2</v>
      </c>
      <c r="H3027" s="84" t="s">
        <v>86</v>
      </c>
      <c r="I3027" s="84"/>
    </row>
    <row r="3028" spans="1:9" s="76" customFormat="1" ht="12" hidden="1" customHeight="1">
      <c r="A3028" s="8" t="str">
        <f>INDEX(master1!$A$10:$A$24,MATCH('KSB1 - Postings'!E3028,master1!$C$10:$C$24,0))</f>
        <v>MAINTE</v>
      </c>
      <c r="B3028" s="9" t="str">
        <f>VLOOKUP(E3028,master1!$C$9:$E$24,3,0)</f>
        <v>Joaquin P</v>
      </c>
      <c r="C3028" s="8" t="str">
        <f>VLOOKUP(F3028,master2!$B$1:$C$24,2,0)</f>
        <v>SPARE PARTS</v>
      </c>
      <c r="D3028" s="84">
        <v>4</v>
      </c>
      <c r="E3028" s="82" t="s">
        <v>56</v>
      </c>
      <c r="F3028" s="85" t="s">
        <v>136</v>
      </c>
      <c r="G3028" s="106">
        <v>137.62</v>
      </c>
      <c r="H3028" s="84" t="s">
        <v>86</v>
      </c>
      <c r="I3028" s="84"/>
    </row>
    <row r="3029" spans="1:9" s="76" customFormat="1" ht="12" hidden="1" customHeight="1">
      <c r="A3029" s="8" t="str">
        <f>INDEX(master1!$A$10:$A$24,MATCH('KSB1 - Postings'!E3029,master1!$C$10:$C$24,0))</f>
        <v>MAINTE</v>
      </c>
      <c r="B3029" s="9" t="str">
        <f>VLOOKUP(E3029,master1!$C$9:$E$24,3,0)</f>
        <v>Joaquin P</v>
      </c>
      <c r="C3029" s="8" t="str">
        <f>VLOOKUP(F3029,master2!$B$1:$C$24,2,0)</f>
        <v>SPARE PARTS</v>
      </c>
      <c r="D3029" s="84">
        <v>4</v>
      </c>
      <c r="E3029" s="82" t="s">
        <v>56</v>
      </c>
      <c r="F3029" s="85" t="s">
        <v>136</v>
      </c>
      <c r="G3029" s="106">
        <v>161.03</v>
      </c>
      <c r="H3029" s="84" t="s">
        <v>86</v>
      </c>
      <c r="I3029" s="84"/>
    </row>
    <row r="3030" spans="1:9" s="76" customFormat="1" ht="12" hidden="1" customHeight="1">
      <c r="A3030" s="8" t="str">
        <f>INDEX(master1!$A$10:$A$24,MATCH('KSB1 - Postings'!E3030,master1!$C$10:$C$24,0))</f>
        <v>MAINTE</v>
      </c>
      <c r="B3030" s="9" t="str">
        <f>VLOOKUP(E3030,master1!$C$9:$E$24,3,0)</f>
        <v>Joaquin P</v>
      </c>
      <c r="C3030" s="8" t="str">
        <f>VLOOKUP(F3030,master2!$B$1:$C$24,2,0)</f>
        <v>SPARE PARTS</v>
      </c>
      <c r="D3030" s="84">
        <v>4</v>
      </c>
      <c r="E3030" s="82" t="s">
        <v>56</v>
      </c>
      <c r="F3030" s="85" t="s">
        <v>136</v>
      </c>
      <c r="G3030" s="106">
        <v>93.6</v>
      </c>
      <c r="H3030" s="84" t="s">
        <v>86</v>
      </c>
      <c r="I3030" s="84"/>
    </row>
    <row r="3031" spans="1:9" s="76" customFormat="1" ht="12" hidden="1" customHeight="1">
      <c r="A3031" s="8" t="str">
        <f>INDEX(master1!$A$10:$A$24,MATCH('KSB1 - Postings'!E3031,master1!$C$10:$C$24,0))</f>
        <v>MAINTE</v>
      </c>
      <c r="B3031" s="9" t="str">
        <f>VLOOKUP(E3031,master1!$C$9:$E$24,3,0)</f>
        <v>Joaquin P</v>
      </c>
      <c r="C3031" s="8" t="str">
        <f>VLOOKUP(F3031,master2!$B$1:$C$24,2,0)</f>
        <v>SPARE PARTS</v>
      </c>
      <c r="D3031" s="84">
        <v>4</v>
      </c>
      <c r="E3031" s="82" t="s">
        <v>56</v>
      </c>
      <c r="F3031" s="85" t="s">
        <v>136</v>
      </c>
      <c r="G3031" s="106">
        <v>1002.32</v>
      </c>
      <c r="H3031" s="84" t="s">
        <v>86</v>
      </c>
      <c r="I3031" s="84"/>
    </row>
    <row r="3032" spans="1:9" s="76" customFormat="1" ht="12" hidden="1" customHeight="1">
      <c r="A3032" s="8" t="str">
        <f>INDEX(master1!$A$10:$A$24,MATCH('KSB1 - Postings'!E3032,master1!$C$10:$C$24,0))</f>
        <v>MAINTE</v>
      </c>
      <c r="B3032" s="9" t="str">
        <f>VLOOKUP(E3032,master1!$C$9:$E$24,3,0)</f>
        <v>Joaquin P</v>
      </c>
      <c r="C3032" s="8" t="str">
        <f>VLOOKUP(F3032,master2!$B$1:$C$24,2,0)</f>
        <v>SPARE PARTS</v>
      </c>
      <c r="D3032" s="84">
        <v>4</v>
      </c>
      <c r="E3032" s="82" t="s">
        <v>56</v>
      </c>
      <c r="F3032" s="85" t="s">
        <v>136</v>
      </c>
      <c r="G3032" s="106">
        <v>52.65</v>
      </c>
      <c r="H3032" s="84" t="s">
        <v>86</v>
      </c>
      <c r="I3032" s="84"/>
    </row>
    <row r="3033" spans="1:9" s="76" customFormat="1" ht="12" hidden="1" customHeight="1">
      <c r="A3033" s="8" t="str">
        <f>INDEX(master1!$A$10:$A$24,MATCH('KSB1 - Postings'!E3033,master1!$C$10:$C$24,0))</f>
        <v>MAINTE</v>
      </c>
      <c r="B3033" s="9" t="str">
        <f>VLOOKUP(E3033,master1!$C$9:$E$24,3,0)</f>
        <v>Joaquin P</v>
      </c>
      <c r="C3033" s="8" t="str">
        <f>VLOOKUP(F3033,master2!$B$1:$C$24,2,0)</f>
        <v>SPARE PARTS</v>
      </c>
      <c r="D3033" s="84">
        <v>4</v>
      </c>
      <c r="E3033" s="82" t="s">
        <v>56</v>
      </c>
      <c r="F3033" s="85" t="s">
        <v>136</v>
      </c>
      <c r="G3033" s="106">
        <v>16.3</v>
      </c>
      <c r="H3033" s="84" t="s">
        <v>86</v>
      </c>
      <c r="I3033" s="84"/>
    </row>
    <row r="3034" spans="1:9" s="76" customFormat="1" ht="12" hidden="1" customHeight="1">
      <c r="A3034" s="8" t="str">
        <f>INDEX(master1!$A$10:$A$24,MATCH('KSB1 - Postings'!E3034,master1!$C$10:$C$24,0))</f>
        <v>MAINTE</v>
      </c>
      <c r="B3034" s="9" t="str">
        <f>VLOOKUP(E3034,master1!$C$9:$E$24,3,0)</f>
        <v>Joaquin P</v>
      </c>
      <c r="C3034" s="8" t="str">
        <f>VLOOKUP(F3034,master2!$B$1:$C$24,2,0)</f>
        <v>SPARE PARTS</v>
      </c>
      <c r="D3034" s="84">
        <v>4</v>
      </c>
      <c r="E3034" s="82" t="s">
        <v>56</v>
      </c>
      <c r="F3034" s="85" t="s">
        <v>136</v>
      </c>
      <c r="G3034" s="106">
        <v>38.22</v>
      </c>
      <c r="H3034" s="84" t="s">
        <v>86</v>
      </c>
      <c r="I3034" s="84"/>
    </row>
    <row r="3035" spans="1:9" s="76" customFormat="1" ht="12" hidden="1" customHeight="1">
      <c r="A3035" s="8" t="str">
        <f>INDEX(master1!$A$10:$A$24,MATCH('KSB1 - Postings'!E3035,master1!$C$10:$C$24,0))</f>
        <v>MAINTE</v>
      </c>
      <c r="B3035" s="9" t="str">
        <f>VLOOKUP(E3035,master1!$C$9:$E$24,3,0)</f>
        <v>Joaquin P</v>
      </c>
      <c r="C3035" s="8" t="str">
        <f>VLOOKUP(F3035,master2!$B$1:$C$24,2,0)</f>
        <v>SPARE PARTS</v>
      </c>
      <c r="D3035" s="84">
        <v>4</v>
      </c>
      <c r="E3035" s="82" t="s">
        <v>56</v>
      </c>
      <c r="F3035" s="85" t="s">
        <v>136</v>
      </c>
      <c r="G3035" s="106">
        <v>96.614999999999995</v>
      </c>
      <c r="H3035" s="84" t="s">
        <v>86</v>
      </c>
      <c r="I3035" s="84"/>
    </row>
    <row r="3036" spans="1:9" s="76" customFormat="1" ht="12" hidden="1" customHeight="1">
      <c r="A3036" s="8" t="str">
        <f>INDEX(master1!$A$10:$A$24,MATCH('KSB1 - Postings'!E3036,master1!$C$10:$C$24,0))</f>
        <v>MAINTE</v>
      </c>
      <c r="B3036" s="9" t="str">
        <f>VLOOKUP(E3036,master1!$C$9:$E$24,3,0)</f>
        <v>Joaquin P</v>
      </c>
      <c r="C3036" s="8" t="str">
        <f>VLOOKUP(F3036,master2!$B$1:$C$24,2,0)</f>
        <v>SPARE PARTS</v>
      </c>
      <c r="D3036" s="84">
        <v>4</v>
      </c>
      <c r="E3036" s="82" t="s">
        <v>56</v>
      </c>
      <c r="F3036" s="85" t="s">
        <v>136</v>
      </c>
      <c r="G3036" s="106">
        <v>425.23500000000001</v>
      </c>
      <c r="H3036" s="84" t="s">
        <v>86</v>
      </c>
      <c r="I3036" s="84"/>
    </row>
    <row r="3037" spans="1:9" s="76" customFormat="1" ht="12" hidden="1" customHeight="1">
      <c r="A3037" s="8" t="str">
        <f>INDEX(master1!$A$10:$A$24,MATCH('KSB1 - Postings'!E3037,master1!$C$10:$C$24,0))</f>
        <v>MAINTE</v>
      </c>
      <c r="B3037" s="9" t="str">
        <f>VLOOKUP(E3037,master1!$C$9:$E$24,3,0)</f>
        <v>Joaquin P</v>
      </c>
      <c r="C3037" s="8" t="str">
        <f>VLOOKUP(F3037,master2!$B$1:$C$24,2,0)</f>
        <v>SPARE PARTS</v>
      </c>
      <c r="D3037" s="84">
        <v>4</v>
      </c>
      <c r="E3037" s="82" t="s">
        <v>56</v>
      </c>
      <c r="F3037" s="85" t="s">
        <v>136</v>
      </c>
      <c r="G3037" s="106">
        <v>39.729999999999997</v>
      </c>
      <c r="H3037" s="84" t="s">
        <v>86</v>
      </c>
      <c r="I3037" s="84"/>
    </row>
    <row r="3038" spans="1:9" s="76" customFormat="1" ht="12" hidden="1" customHeight="1">
      <c r="A3038" s="8" t="str">
        <f>INDEX(master1!$A$10:$A$24,MATCH('KSB1 - Postings'!E3038,master1!$C$10:$C$24,0))</f>
        <v>MAINTE</v>
      </c>
      <c r="B3038" s="9" t="str">
        <f>VLOOKUP(E3038,master1!$C$9:$E$24,3,0)</f>
        <v>Joaquin P</v>
      </c>
      <c r="C3038" s="8" t="str">
        <f>VLOOKUP(F3038,master2!$B$1:$C$24,2,0)</f>
        <v>SPARE PARTS</v>
      </c>
      <c r="D3038" s="84">
        <v>4</v>
      </c>
      <c r="E3038" s="82" t="s">
        <v>56</v>
      </c>
      <c r="F3038" s="85" t="s">
        <v>136</v>
      </c>
      <c r="G3038" s="106">
        <v>492.16</v>
      </c>
      <c r="H3038" s="84" t="s">
        <v>86</v>
      </c>
      <c r="I3038" s="84"/>
    </row>
    <row r="3039" spans="1:9" s="76" customFormat="1" ht="12" hidden="1" customHeight="1">
      <c r="A3039" s="8" t="str">
        <f>INDEX(master1!$A$10:$A$24,MATCH('KSB1 - Postings'!E3039,master1!$C$10:$C$24,0))</f>
        <v>MAINTE</v>
      </c>
      <c r="B3039" s="9" t="str">
        <f>VLOOKUP(E3039,master1!$C$9:$E$24,3,0)</f>
        <v>Joaquin P</v>
      </c>
      <c r="C3039" s="8" t="str">
        <f>VLOOKUP(F3039,master2!$B$1:$C$24,2,0)</f>
        <v>SPARE PARTS</v>
      </c>
      <c r="D3039" s="84">
        <v>4</v>
      </c>
      <c r="E3039" s="82" t="s">
        <v>56</v>
      </c>
      <c r="F3039" s="85" t="s">
        <v>136</v>
      </c>
      <c r="G3039" s="106">
        <v>70.25</v>
      </c>
      <c r="H3039" s="84" t="s">
        <v>86</v>
      </c>
      <c r="I3039" s="84"/>
    </row>
    <row r="3040" spans="1:9" s="76" customFormat="1" ht="12" hidden="1" customHeight="1">
      <c r="A3040" s="8" t="str">
        <f>INDEX(master1!$A$10:$A$24,MATCH('KSB1 - Postings'!E3040,master1!$C$10:$C$24,0))</f>
        <v>MAINTE</v>
      </c>
      <c r="B3040" s="9" t="str">
        <f>VLOOKUP(E3040,master1!$C$9:$E$24,3,0)</f>
        <v>Joaquin P</v>
      </c>
      <c r="C3040" s="8" t="str">
        <f>VLOOKUP(F3040,master2!$B$1:$C$24,2,0)</f>
        <v>SPARE PARTS</v>
      </c>
      <c r="D3040" s="84">
        <v>4</v>
      </c>
      <c r="E3040" s="82" t="s">
        <v>56</v>
      </c>
      <c r="F3040" s="85" t="s">
        <v>136</v>
      </c>
      <c r="G3040" s="106">
        <v>860.49</v>
      </c>
      <c r="H3040" s="84" t="s">
        <v>86</v>
      </c>
      <c r="I3040" s="84"/>
    </row>
    <row r="3041" spans="1:9" s="76" customFormat="1" ht="12" hidden="1" customHeight="1">
      <c r="A3041" s="8" t="str">
        <f>INDEX(master1!$A$10:$A$24,MATCH('KSB1 - Postings'!E3041,master1!$C$10:$C$24,0))</f>
        <v>MAINTE</v>
      </c>
      <c r="B3041" s="9" t="str">
        <f>VLOOKUP(E3041,master1!$C$9:$E$24,3,0)</f>
        <v>Joaquin P</v>
      </c>
      <c r="C3041" s="8" t="str">
        <f>VLOOKUP(F3041,master2!$B$1:$C$24,2,0)</f>
        <v>SPARE PARTS</v>
      </c>
      <c r="D3041" s="84">
        <v>4</v>
      </c>
      <c r="E3041" s="82" t="s">
        <v>56</v>
      </c>
      <c r="F3041" s="85" t="s">
        <v>136</v>
      </c>
      <c r="G3041" s="106">
        <v>14.935</v>
      </c>
      <c r="H3041" s="84" t="s">
        <v>86</v>
      </c>
      <c r="I3041" s="84"/>
    </row>
    <row r="3042" spans="1:9" s="76" customFormat="1" ht="12" hidden="1" customHeight="1">
      <c r="A3042" s="8" t="str">
        <f>INDEX(master1!$A$10:$A$24,MATCH('KSB1 - Postings'!E3042,master1!$C$10:$C$24,0))</f>
        <v>MAINTE</v>
      </c>
      <c r="B3042" s="9" t="str">
        <f>VLOOKUP(E3042,master1!$C$9:$E$24,3,0)</f>
        <v>Joaquin P</v>
      </c>
      <c r="C3042" s="8" t="str">
        <f>VLOOKUP(F3042,master2!$B$1:$C$24,2,0)</f>
        <v>SPARE PARTS</v>
      </c>
      <c r="D3042" s="84">
        <v>4</v>
      </c>
      <c r="E3042" s="82" t="s">
        <v>55</v>
      </c>
      <c r="F3042" s="85" t="s">
        <v>136</v>
      </c>
      <c r="G3042" s="106">
        <v>41.64</v>
      </c>
      <c r="H3042" s="84" t="s">
        <v>86</v>
      </c>
      <c r="I3042" s="84"/>
    </row>
    <row r="3043" spans="1:9" s="76" customFormat="1" ht="12" hidden="1" customHeight="1">
      <c r="A3043" s="8" t="str">
        <f>INDEX(master1!$A$10:$A$24,MATCH('KSB1 - Postings'!E3043,master1!$C$10:$C$24,0))</f>
        <v>MAINTE</v>
      </c>
      <c r="B3043" s="9" t="str">
        <f>VLOOKUP(E3043,master1!$C$9:$E$24,3,0)</f>
        <v>Joaquin P</v>
      </c>
      <c r="C3043" s="8" t="str">
        <f>VLOOKUP(F3043,master2!$B$1:$C$24,2,0)</f>
        <v>SPARE PARTS</v>
      </c>
      <c r="D3043" s="84">
        <v>4</v>
      </c>
      <c r="E3043" s="82" t="s">
        <v>55</v>
      </c>
      <c r="F3043" s="85" t="s">
        <v>136</v>
      </c>
      <c r="G3043" s="106">
        <v>273.315</v>
      </c>
      <c r="H3043" s="84" t="s">
        <v>86</v>
      </c>
      <c r="I3043" s="84"/>
    </row>
    <row r="3044" spans="1:9" s="76" customFormat="1" ht="12" hidden="1" customHeight="1">
      <c r="A3044" s="8" t="str">
        <f>INDEX(master1!$A$10:$A$24,MATCH('KSB1 - Postings'!E3044,master1!$C$10:$C$24,0))</f>
        <v>MAINTE</v>
      </c>
      <c r="B3044" s="9" t="str">
        <f>VLOOKUP(E3044,master1!$C$9:$E$24,3,0)</f>
        <v>Joaquin P</v>
      </c>
      <c r="C3044" s="8" t="str">
        <f>VLOOKUP(F3044,master2!$B$1:$C$24,2,0)</f>
        <v>SPARE PARTS</v>
      </c>
      <c r="D3044" s="84">
        <v>4</v>
      </c>
      <c r="E3044" s="82" t="s">
        <v>55</v>
      </c>
      <c r="F3044" s="85" t="s">
        <v>136</v>
      </c>
      <c r="G3044" s="106">
        <v>106.97</v>
      </c>
      <c r="H3044" s="84" t="s">
        <v>86</v>
      </c>
      <c r="I3044" s="84"/>
    </row>
    <row r="3045" spans="1:9" s="76" customFormat="1" ht="12" hidden="1" customHeight="1">
      <c r="A3045" s="8" t="str">
        <f>INDEX(master1!$A$10:$A$24,MATCH('KSB1 - Postings'!E3045,master1!$C$10:$C$24,0))</f>
        <v>MAINTE</v>
      </c>
      <c r="B3045" s="9" t="str">
        <f>VLOOKUP(E3045,master1!$C$9:$E$24,3,0)</f>
        <v>Joaquin P</v>
      </c>
      <c r="C3045" s="8" t="str">
        <f>VLOOKUP(F3045,master2!$B$1:$C$24,2,0)</f>
        <v>SPARE PARTS</v>
      </c>
      <c r="D3045" s="84">
        <v>4</v>
      </c>
      <c r="E3045" s="82" t="s">
        <v>55</v>
      </c>
      <c r="F3045" s="85" t="s">
        <v>136</v>
      </c>
      <c r="G3045" s="106">
        <v>261.38499999999999</v>
      </c>
      <c r="H3045" s="84" t="s">
        <v>86</v>
      </c>
      <c r="I3045" s="84"/>
    </row>
    <row r="3046" spans="1:9" s="76" customFormat="1" ht="12" hidden="1" customHeight="1">
      <c r="A3046" s="8" t="str">
        <f>INDEX(master1!$A$10:$A$24,MATCH('KSB1 - Postings'!E3046,master1!$C$10:$C$24,0))</f>
        <v>MAINTE</v>
      </c>
      <c r="B3046" s="9" t="str">
        <f>VLOOKUP(E3046,master1!$C$9:$E$24,3,0)</f>
        <v>Joaquin P</v>
      </c>
      <c r="C3046" s="8" t="str">
        <f>VLOOKUP(F3046,master2!$B$1:$C$24,2,0)</f>
        <v>SPARE PARTS</v>
      </c>
      <c r="D3046" s="84">
        <v>4</v>
      </c>
      <c r="E3046" s="82" t="s">
        <v>55</v>
      </c>
      <c r="F3046" s="85" t="s">
        <v>136</v>
      </c>
      <c r="G3046" s="106">
        <v>374</v>
      </c>
      <c r="H3046" s="84" t="s">
        <v>86</v>
      </c>
      <c r="I3046" s="84"/>
    </row>
    <row r="3047" spans="1:9" s="76" customFormat="1" ht="12" hidden="1" customHeight="1">
      <c r="A3047" s="8" t="str">
        <f>INDEX(master1!$A$10:$A$24,MATCH('KSB1 - Postings'!E3047,master1!$C$10:$C$24,0))</f>
        <v>MAINTE</v>
      </c>
      <c r="B3047" s="9" t="str">
        <f>VLOOKUP(E3047,master1!$C$9:$E$24,3,0)</f>
        <v>Joaquin P</v>
      </c>
      <c r="C3047" s="8" t="str">
        <f>VLOOKUP(F3047,master2!$B$1:$C$24,2,0)</f>
        <v>SPARE PARTS</v>
      </c>
      <c r="D3047" s="84">
        <v>4</v>
      </c>
      <c r="E3047" s="82" t="s">
        <v>55</v>
      </c>
      <c r="F3047" s="85" t="s">
        <v>136</v>
      </c>
      <c r="G3047" s="106">
        <v>374</v>
      </c>
      <c r="H3047" s="84" t="s">
        <v>86</v>
      </c>
      <c r="I3047" s="84"/>
    </row>
    <row r="3048" spans="1:9" s="76" customFormat="1" ht="12" hidden="1" customHeight="1">
      <c r="A3048" s="8" t="str">
        <f>INDEX(master1!$A$10:$A$24,MATCH('KSB1 - Postings'!E3048,master1!$C$10:$C$24,0))</f>
        <v>MAINTE</v>
      </c>
      <c r="B3048" s="9" t="str">
        <f>VLOOKUP(E3048,master1!$C$9:$E$24,3,0)</f>
        <v>Joaquin P</v>
      </c>
      <c r="C3048" s="8" t="str">
        <f>VLOOKUP(F3048,master2!$B$1:$C$24,2,0)</f>
        <v>SPARE PARTS</v>
      </c>
      <c r="D3048" s="84">
        <v>4</v>
      </c>
      <c r="E3048" s="82" t="s">
        <v>55</v>
      </c>
      <c r="F3048" s="85" t="s">
        <v>136</v>
      </c>
      <c r="G3048" s="106">
        <v>1710.0450000000001</v>
      </c>
      <c r="H3048" s="84" t="s">
        <v>86</v>
      </c>
      <c r="I3048" s="84"/>
    </row>
    <row r="3049" spans="1:9" s="76" customFormat="1" ht="12" hidden="1" customHeight="1">
      <c r="A3049" s="8" t="str">
        <f>INDEX(master1!$A$10:$A$24,MATCH('KSB1 - Postings'!E3049,master1!$C$10:$C$24,0))</f>
        <v>HR</v>
      </c>
      <c r="B3049" s="9" t="str">
        <f>VLOOKUP(E3049,master1!$C$9:$E$24,3,0)</f>
        <v>Paula E</v>
      </c>
      <c r="C3049" s="8" t="str">
        <f>VLOOKUP(F3049,master2!$B$1:$C$24,2,0)</f>
        <v>OTHER EXTERNAL SERVICES</v>
      </c>
      <c r="D3049" s="84">
        <v>4</v>
      </c>
      <c r="E3049" s="82" t="s">
        <v>75</v>
      </c>
      <c r="F3049" s="85" t="s">
        <v>138</v>
      </c>
      <c r="G3049" s="106">
        <v>1725</v>
      </c>
      <c r="H3049" s="84" t="s">
        <v>86</v>
      </c>
      <c r="I3049" s="84"/>
    </row>
    <row r="3050" spans="1:9" s="76" customFormat="1" ht="12" hidden="1" customHeight="1">
      <c r="A3050" s="8" t="str">
        <f>INDEX(master1!$A$10:$A$24,MATCH('KSB1 - Postings'!E3050,master1!$C$10:$C$24,0))</f>
        <v>HR</v>
      </c>
      <c r="B3050" s="9" t="str">
        <f>VLOOKUP(E3050,master1!$C$9:$E$24,3,0)</f>
        <v>Paula E</v>
      </c>
      <c r="C3050" s="8" t="str">
        <f>VLOOKUP(F3050,master2!$B$1:$C$24,2,0)</f>
        <v>RENT EXPENSES</v>
      </c>
      <c r="D3050" s="84">
        <v>4</v>
      </c>
      <c r="E3050" s="82" t="s">
        <v>74</v>
      </c>
      <c r="F3050" s="85" t="s">
        <v>142</v>
      </c>
      <c r="G3050" s="106">
        <v>1316</v>
      </c>
      <c r="H3050" s="84" t="s">
        <v>86</v>
      </c>
      <c r="I3050" s="84"/>
    </row>
    <row r="3051" spans="1:9" s="76" customFormat="1" ht="12" hidden="1" customHeight="1">
      <c r="A3051" s="8" t="str">
        <f>INDEX(master1!$A$10:$A$24,MATCH('KSB1 - Postings'!E3051,master1!$C$10:$C$24,0))</f>
        <v>QUALITY</v>
      </c>
      <c r="B3051" s="9" t="str">
        <f>VLOOKUP(E3051,master1!$C$9:$E$24,3,0)</f>
        <v>Jennifer A</v>
      </c>
      <c r="C3051" s="8" t="str">
        <f>VLOOKUP(F3051,master2!$B$1:$C$24,2,0)</f>
        <v>SPARE PARTS</v>
      </c>
      <c r="D3051" s="84">
        <v>4</v>
      </c>
      <c r="E3051" s="82" t="s">
        <v>73</v>
      </c>
      <c r="F3051" s="85" t="s">
        <v>136</v>
      </c>
      <c r="G3051" s="106">
        <v>35.625</v>
      </c>
      <c r="H3051" s="84" t="s">
        <v>86</v>
      </c>
      <c r="I3051" s="84"/>
    </row>
    <row r="3052" spans="1:9" s="76" customFormat="1" ht="12" hidden="1" customHeight="1">
      <c r="A3052" s="8" t="str">
        <f>INDEX(master1!$A$10:$A$24,MATCH('KSB1 - Postings'!E3052,master1!$C$10:$C$24,0))</f>
        <v>QUALITY</v>
      </c>
      <c r="B3052" s="9" t="str">
        <f>VLOOKUP(E3052,master1!$C$9:$E$24,3,0)</f>
        <v>Jennifer A</v>
      </c>
      <c r="C3052" s="8" t="str">
        <f>VLOOKUP(F3052,master2!$B$1:$C$24,2,0)</f>
        <v>SPARE PARTS</v>
      </c>
      <c r="D3052" s="84">
        <v>4</v>
      </c>
      <c r="E3052" s="82" t="s">
        <v>73</v>
      </c>
      <c r="F3052" s="85" t="s">
        <v>136</v>
      </c>
      <c r="G3052" s="106">
        <v>32.015000000000001</v>
      </c>
      <c r="H3052" s="84" t="s">
        <v>86</v>
      </c>
      <c r="I3052" s="84"/>
    </row>
    <row r="3053" spans="1:9" s="76" customFormat="1" ht="12" hidden="1" customHeight="1">
      <c r="A3053" s="8" t="str">
        <f>INDEX(master1!$A$10:$A$24,MATCH('KSB1 - Postings'!E3053,master1!$C$10:$C$24,0))</f>
        <v>MAINTE</v>
      </c>
      <c r="B3053" s="9" t="str">
        <f>VLOOKUP(E3053,master1!$C$9:$E$24,3,0)</f>
        <v>Joaquin P</v>
      </c>
      <c r="C3053" s="8" t="str">
        <f>VLOOKUP(F3053,master2!$B$1:$C$24,2,0)</f>
        <v>SPARE PARTS</v>
      </c>
      <c r="D3053" s="84">
        <v>4</v>
      </c>
      <c r="E3053" s="82" t="s">
        <v>54</v>
      </c>
      <c r="F3053" s="85" t="s">
        <v>136</v>
      </c>
      <c r="G3053" s="106">
        <v>173.37</v>
      </c>
      <c r="H3053" s="84" t="s">
        <v>86</v>
      </c>
      <c r="I3053" s="84"/>
    </row>
    <row r="3054" spans="1:9" s="76" customFormat="1" ht="12" hidden="1" customHeight="1">
      <c r="A3054" s="8" t="str">
        <f>INDEX(master1!$A$10:$A$24,MATCH('KSB1 - Postings'!E3054,master1!$C$10:$C$24,0))</f>
        <v>MAINTE</v>
      </c>
      <c r="B3054" s="9" t="str">
        <f>VLOOKUP(E3054,master1!$C$9:$E$24,3,0)</f>
        <v>Joaquin P</v>
      </c>
      <c r="C3054" s="8" t="str">
        <f>VLOOKUP(F3054,master2!$B$1:$C$24,2,0)</f>
        <v>SPARE PARTS</v>
      </c>
      <c r="D3054" s="84">
        <v>4</v>
      </c>
      <c r="E3054" s="82" t="s">
        <v>54</v>
      </c>
      <c r="F3054" s="85" t="s">
        <v>136</v>
      </c>
      <c r="G3054" s="106">
        <v>185.88</v>
      </c>
      <c r="H3054" s="84" t="s">
        <v>86</v>
      </c>
      <c r="I3054" s="84"/>
    </row>
    <row r="3055" spans="1:9" s="76" customFormat="1" ht="12" hidden="1" customHeight="1">
      <c r="A3055" s="8" t="str">
        <f>INDEX(master1!$A$10:$A$24,MATCH('KSB1 - Postings'!E3055,master1!$C$10:$C$24,0))</f>
        <v>MAINTE</v>
      </c>
      <c r="B3055" s="9" t="str">
        <f>VLOOKUP(E3055,master1!$C$9:$E$24,3,0)</f>
        <v>Joaquin P</v>
      </c>
      <c r="C3055" s="8" t="str">
        <f>VLOOKUP(F3055,master2!$B$1:$C$24,2,0)</f>
        <v>SPARE PARTS</v>
      </c>
      <c r="D3055" s="84">
        <v>4</v>
      </c>
      <c r="E3055" s="82" t="s">
        <v>54</v>
      </c>
      <c r="F3055" s="85" t="s">
        <v>136</v>
      </c>
      <c r="G3055" s="106">
        <v>41.594999999999999</v>
      </c>
      <c r="H3055" s="84" t="s">
        <v>86</v>
      </c>
      <c r="I3055" s="84"/>
    </row>
    <row r="3056" spans="1:9" s="76" customFormat="1" ht="12" hidden="1" customHeight="1">
      <c r="A3056" s="8" t="str">
        <f>INDEX(master1!$A$10:$A$24,MATCH('KSB1 - Postings'!E3056,master1!$C$10:$C$24,0))</f>
        <v>MAINTE</v>
      </c>
      <c r="B3056" s="9" t="str">
        <f>VLOOKUP(E3056,master1!$C$9:$E$24,3,0)</f>
        <v>Joaquin P</v>
      </c>
      <c r="C3056" s="8" t="str">
        <f>VLOOKUP(F3056,master2!$B$1:$C$24,2,0)</f>
        <v>SPARE PARTS</v>
      </c>
      <c r="D3056" s="84">
        <v>4</v>
      </c>
      <c r="E3056" s="82" t="s">
        <v>56</v>
      </c>
      <c r="F3056" s="85" t="s">
        <v>136</v>
      </c>
      <c r="G3056" s="106">
        <v>33.75</v>
      </c>
      <c r="H3056" s="84" t="s">
        <v>86</v>
      </c>
      <c r="I3056" s="84"/>
    </row>
    <row r="3057" spans="1:9" s="76" customFormat="1" ht="12" hidden="1" customHeight="1">
      <c r="A3057" s="8" t="str">
        <f>INDEX(master1!$A$10:$A$24,MATCH('KSB1 - Postings'!E3057,master1!$C$10:$C$24,0))</f>
        <v>MAINTE</v>
      </c>
      <c r="B3057" s="9" t="str">
        <f>VLOOKUP(E3057,master1!$C$9:$E$24,3,0)</f>
        <v>Joaquin P</v>
      </c>
      <c r="C3057" s="8" t="str">
        <f>VLOOKUP(F3057,master2!$B$1:$C$24,2,0)</f>
        <v>SPARE PARTS</v>
      </c>
      <c r="D3057" s="84">
        <v>4</v>
      </c>
      <c r="E3057" s="82" t="s">
        <v>56</v>
      </c>
      <c r="F3057" s="85" t="s">
        <v>136</v>
      </c>
      <c r="G3057" s="106">
        <v>9.5</v>
      </c>
      <c r="H3057" s="84" t="s">
        <v>86</v>
      </c>
      <c r="I3057" s="84"/>
    </row>
    <row r="3058" spans="1:9" s="76" customFormat="1" ht="12" hidden="1" customHeight="1">
      <c r="A3058" s="8" t="str">
        <f>INDEX(master1!$A$10:$A$24,MATCH('KSB1 - Postings'!E3058,master1!$C$10:$C$24,0))</f>
        <v>MAINTE</v>
      </c>
      <c r="B3058" s="9" t="str">
        <f>VLOOKUP(E3058,master1!$C$9:$E$24,3,0)</f>
        <v>Joaquin P</v>
      </c>
      <c r="C3058" s="8" t="str">
        <f>VLOOKUP(F3058,master2!$B$1:$C$24,2,0)</f>
        <v>SPARE PARTS</v>
      </c>
      <c r="D3058" s="84">
        <v>4</v>
      </c>
      <c r="E3058" s="82" t="s">
        <v>56</v>
      </c>
      <c r="F3058" s="85" t="s">
        <v>136</v>
      </c>
      <c r="G3058" s="106">
        <v>13.505000000000001</v>
      </c>
      <c r="H3058" s="84" t="s">
        <v>86</v>
      </c>
      <c r="I3058" s="84"/>
    </row>
    <row r="3059" spans="1:9" s="76" customFormat="1" ht="12" hidden="1" customHeight="1">
      <c r="A3059" s="8" t="str">
        <f>INDEX(master1!$A$10:$A$24,MATCH('KSB1 - Postings'!E3059,master1!$C$10:$C$24,0))</f>
        <v>MAINTE</v>
      </c>
      <c r="B3059" s="9" t="str">
        <f>VLOOKUP(E3059,master1!$C$9:$E$24,3,0)</f>
        <v>Joaquin P</v>
      </c>
      <c r="C3059" s="8" t="str">
        <f>VLOOKUP(F3059,master2!$B$1:$C$24,2,0)</f>
        <v>SPARE PARTS</v>
      </c>
      <c r="D3059" s="84">
        <v>4</v>
      </c>
      <c r="E3059" s="82" t="s">
        <v>56</v>
      </c>
      <c r="F3059" s="85" t="s">
        <v>136</v>
      </c>
      <c r="G3059" s="106">
        <v>396</v>
      </c>
      <c r="H3059" s="84" t="s">
        <v>86</v>
      </c>
      <c r="I3059" s="84"/>
    </row>
    <row r="3060" spans="1:9" s="76" customFormat="1" ht="12" hidden="1" customHeight="1">
      <c r="A3060" s="8" t="str">
        <f>INDEX(master1!$A$10:$A$24,MATCH('KSB1 - Postings'!E3060,master1!$C$10:$C$24,0))</f>
        <v>MAINTE</v>
      </c>
      <c r="B3060" s="9" t="str">
        <f>VLOOKUP(E3060,master1!$C$9:$E$24,3,0)</f>
        <v>Joaquin P</v>
      </c>
      <c r="C3060" s="8" t="str">
        <f>VLOOKUP(F3060,master2!$B$1:$C$24,2,0)</f>
        <v>SPARE PARTS</v>
      </c>
      <c r="D3060" s="84">
        <v>4</v>
      </c>
      <c r="E3060" s="82" t="s">
        <v>56</v>
      </c>
      <c r="F3060" s="85" t="s">
        <v>136</v>
      </c>
      <c r="G3060" s="106">
        <v>19.8</v>
      </c>
      <c r="H3060" s="84" t="s">
        <v>86</v>
      </c>
      <c r="I3060" s="84"/>
    </row>
    <row r="3061" spans="1:9" s="76" customFormat="1" ht="12" hidden="1" customHeight="1">
      <c r="A3061" s="8" t="str">
        <f>INDEX(master1!$A$10:$A$24,MATCH('KSB1 - Postings'!E3061,master1!$C$10:$C$24,0))</f>
        <v>HR</v>
      </c>
      <c r="B3061" s="9" t="str">
        <f>VLOOKUP(E3061,master1!$C$9:$E$24,3,0)</f>
        <v>Paula E</v>
      </c>
      <c r="C3061" s="8" t="str">
        <f>VLOOKUP(F3061,master2!$B$1:$C$24,2,0)</f>
        <v>PROTECTION EQUIPMENT</v>
      </c>
      <c r="D3061" s="84">
        <v>4</v>
      </c>
      <c r="E3061" s="82" t="s">
        <v>74</v>
      </c>
      <c r="F3061" s="85" t="s">
        <v>135</v>
      </c>
      <c r="G3061" s="106">
        <v>317.94499999999999</v>
      </c>
      <c r="H3061" s="84" t="s">
        <v>86</v>
      </c>
      <c r="I3061" s="84"/>
    </row>
    <row r="3062" spans="1:9" s="76" customFormat="1" ht="12" hidden="1" customHeight="1">
      <c r="A3062" s="8" t="str">
        <f>INDEX(master1!$A$10:$A$24,MATCH('KSB1 - Postings'!E3062,master1!$C$10:$C$24,0))</f>
        <v>MAINTE</v>
      </c>
      <c r="B3062" s="9" t="str">
        <f>VLOOKUP(E3062,master1!$C$9:$E$24,3,0)</f>
        <v>Joaquin P</v>
      </c>
      <c r="C3062" s="8" t="str">
        <f>VLOOKUP(F3062,master2!$B$1:$C$24,2,0)</f>
        <v>SPARE PARTS</v>
      </c>
      <c r="D3062" s="84">
        <v>4</v>
      </c>
      <c r="E3062" s="82" t="s">
        <v>55</v>
      </c>
      <c r="F3062" s="85" t="s">
        <v>136</v>
      </c>
      <c r="G3062" s="106">
        <v>60.56</v>
      </c>
      <c r="H3062" s="84" t="s">
        <v>86</v>
      </c>
      <c r="I3062" s="84"/>
    </row>
    <row r="3063" spans="1:9" s="76" customFormat="1" ht="12" hidden="1" customHeight="1">
      <c r="A3063" s="8" t="str">
        <f>INDEX(master1!$A$10:$A$24,MATCH('KSB1 - Postings'!E3063,master1!$C$10:$C$24,0))</f>
        <v>MAINTE</v>
      </c>
      <c r="B3063" s="9" t="str">
        <f>VLOOKUP(E3063,master1!$C$9:$E$24,3,0)</f>
        <v>Joaquin P</v>
      </c>
      <c r="C3063" s="8" t="str">
        <f>VLOOKUP(F3063,master2!$B$1:$C$24,2,0)</f>
        <v>SPARE PARTS</v>
      </c>
      <c r="D3063" s="84">
        <v>4</v>
      </c>
      <c r="E3063" s="82" t="s">
        <v>55</v>
      </c>
      <c r="F3063" s="85" t="s">
        <v>136</v>
      </c>
      <c r="G3063" s="106">
        <v>19.25</v>
      </c>
      <c r="H3063" s="84" t="s">
        <v>86</v>
      </c>
      <c r="I3063" s="84"/>
    </row>
    <row r="3064" spans="1:9" s="76" customFormat="1" ht="12" hidden="1" customHeight="1">
      <c r="A3064" s="8" t="str">
        <f>INDEX(master1!$A$10:$A$24,MATCH('KSB1 - Postings'!E3064,master1!$C$10:$C$24,0))</f>
        <v>MAINTE</v>
      </c>
      <c r="B3064" s="9" t="str">
        <f>VLOOKUP(E3064,master1!$C$9:$E$24,3,0)</f>
        <v>Joaquin P</v>
      </c>
      <c r="C3064" s="8" t="str">
        <f>VLOOKUP(F3064,master2!$B$1:$C$24,2,0)</f>
        <v>SPARE PARTS</v>
      </c>
      <c r="D3064" s="84">
        <v>4</v>
      </c>
      <c r="E3064" s="82" t="s">
        <v>55</v>
      </c>
      <c r="F3064" s="85" t="s">
        <v>136</v>
      </c>
      <c r="G3064" s="106">
        <v>98.844999999999999</v>
      </c>
      <c r="H3064" s="84" t="s">
        <v>86</v>
      </c>
      <c r="I3064" s="84"/>
    </row>
    <row r="3065" spans="1:9" s="76" customFormat="1" ht="12" hidden="1" customHeight="1">
      <c r="A3065" s="8" t="str">
        <f>INDEX(master1!$A$10:$A$24,MATCH('KSB1 - Postings'!E3065,master1!$C$10:$C$24,0))</f>
        <v>MAINTE</v>
      </c>
      <c r="B3065" s="9" t="str">
        <f>VLOOKUP(E3065,master1!$C$9:$E$24,3,0)</f>
        <v>Joaquin P</v>
      </c>
      <c r="C3065" s="8" t="str">
        <f>VLOOKUP(F3065,master2!$B$1:$C$24,2,0)</f>
        <v>SPARE PARTS</v>
      </c>
      <c r="D3065" s="84">
        <v>4</v>
      </c>
      <c r="E3065" s="82" t="s">
        <v>55</v>
      </c>
      <c r="F3065" s="85" t="s">
        <v>136</v>
      </c>
      <c r="G3065" s="106">
        <v>1032.5999999999999</v>
      </c>
      <c r="H3065" s="84" t="s">
        <v>86</v>
      </c>
      <c r="I3065" s="84"/>
    </row>
    <row r="3066" spans="1:9" s="76" customFormat="1" ht="12" hidden="1" customHeight="1">
      <c r="A3066" s="8" t="str">
        <f>INDEX(master1!$A$10:$A$24,MATCH('KSB1 - Postings'!E3066,master1!$C$10:$C$24,0))</f>
        <v>MAINTE</v>
      </c>
      <c r="B3066" s="9" t="str">
        <f>VLOOKUP(E3066,master1!$C$9:$E$24,3,0)</f>
        <v>Joaquin P</v>
      </c>
      <c r="C3066" s="8" t="str">
        <f>VLOOKUP(F3066,master2!$B$1:$C$24,2,0)</f>
        <v>SPARE PARTS</v>
      </c>
      <c r="D3066" s="84">
        <v>4</v>
      </c>
      <c r="E3066" s="82" t="s">
        <v>55</v>
      </c>
      <c r="F3066" s="85" t="s">
        <v>136</v>
      </c>
      <c r="G3066" s="106">
        <v>504.185</v>
      </c>
      <c r="H3066" s="84" t="s">
        <v>86</v>
      </c>
      <c r="I3066" s="84"/>
    </row>
    <row r="3067" spans="1:9" s="76" customFormat="1" ht="12" hidden="1" customHeight="1">
      <c r="A3067" s="8" t="str">
        <f>INDEX(master1!$A$10:$A$24,MATCH('KSB1 - Postings'!E3067,master1!$C$10:$C$24,0))</f>
        <v>MAINTE</v>
      </c>
      <c r="B3067" s="9" t="str">
        <f>VLOOKUP(E3067,master1!$C$9:$E$24,3,0)</f>
        <v>Joaquin P</v>
      </c>
      <c r="C3067" s="8" t="str">
        <f>VLOOKUP(F3067,master2!$B$1:$C$24,2,0)</f>
        <v>SPARE PARTS</v>
      </c>
      <c r="D3067" s="84">
        <v>4</v>
      </c>
      <c r="E3067" s="82" t="s">
        <v>55</v>
      </c>
      <c r="F3067" s="85" t="s">
        <v>136</v>
      </c>
      <c r="G3067" s="106">
        <v>65.834999999999994</v>
      </c>
      <c r="H3067" s="84" t="s">
        <v>86</v>
      </c>
      <c r="I3067" s="84"/>
    </row>
    <row r="3068" spans="1:9" s="76" customFormat="1" ht="12" hidden="1" customHeight="1">
      <c r="A3068" s="8" t="str">
        <f>INDEX(master1!$A$10:$A$24,MATCH('KSB1 - Postings'!E3068,master1!$C$10:$C$24,0))</f>
        <v>MAINTE</v>
      </c>
      <c r="B3068" s="9" t="str">
        <f>VLOOKUP(E3068,master1!$C$9:$E$24,3,0)</f>
        <v>Joaquin P</v>
      </c>
      <c r="C3068" s="8" t="str">
        <f>VLOOKUP(F3068,master2!$B$1:$C$24,2,0)</f>
        <v>SPARE PARTS</v>
      </c>
      <c r="D3068" s="84">
        <v>4</v>
      </c>
      <c r="E3068" s="82" t="s">
        <v>55</v>
      </c>
      <c r="F3068" s="85" t="s">
        <v>136</v>
      </c>
      <c r="G3068" s="106">
        <v>23.725000000000001</v>
      </c>
      <c r="H3068" s="84" t="s">
        <v>86</v>
      </c>
      <c r="I3068" s="84"/>
    </row>
    <row r="3069" spans="1:9" s="76" customFormat="1" ht="12" hidden="1" customHeight="1">
      <c r="A3069" s="8" t="str">
        <f>INDEX(master1!$A$10:$A$24,MATCH('KSB1 - Postings'!E3069,master1!$C$10:$C$24,0))</f>
        <v>MAINTE</v>
      </c>
      <c r="B3069" s="9" t="str">
        <f>VLOOKUP(E3069,master1!$C$9:$E$24,3,0)</f>
        <v>Joaquin P</v>
      </c>
      <c r="C3069" s="8" t="str">
        <f>VLOOKUP(F3069,master2!$B$1:$C$24,2,0)</f>
        <v>SPARE PARTS</v>
      </c>
      <c r="D3069" s="84">
        <v>4</v>
      </c>
      <c r="E3069" s="82" t="s">
        <v>54</v>
      </c>
      <c r="F3069" s="85" t="s">
        <v>136</v>
      </c>
      <c r="G3069" s="106">
        <v>27.914999999999999</v>
      </c>
      <c r="H3069" s="84" t="s">
        <v>86</v>
      </c>
      <c r="I3069" s="84"/>
    </row>
    <row r="3070" spans="1:9" s="76" customFormat="1" ht="12" hidden="1" customHeight="1">
      <c r="A3070" s="8" t="str">
        <f>INDEX(master1!$A$10:$A$24,MATCH('KSB1 - Postings'!E3070,master1!$C$10:$C$24,0))</f>
        <v>MAINTE</v>
      </c>
      <c r="B3070" s="9" t="str">
        <f>VLOOKUP(E3070,master1!$C$9:$E$24,3,0)</f>
        <v>Joaquin P</v>
      </c>
      <c r="C3070" s="8" t="str">
        <f>VLOOKUP(F3070,master2!$B$1:$C$24,2,0)</f>
        <v>SPARE PARTS</v>
      </c>
      <c r="D3070" s="84">
        <v>4</v>
      </c>
      <c r="E3070" s="82" t="s">
        <v>54</v>
      </c>
      <c r="F3070" s="85" t="s">
        <v>136</v>
      </c>
      <c r="G3070" s="106">
        <v>86.685000000000002</v>
      </c>
      <c r="H3070" s="84" t="s">
        <v>86</v>
      </c>
      <c r="I3070" s="84"/>
    </row>
    <row r="3071" spans="1:9" s="76" customFormat="1" ht="12" hidden="1" customHeight="1">
      <c r="A3071" s="8" t="str">
        <f>INDEX(master1!$A$10:$A$24,MATCH('KSB1 - Postings'!E3071,master1!$C$10:$C$24,0))</f>
        <v>MAINTE</v>
      </c>
      <c r="B3071" s="9" t="str">
        <f>VLOOKUP(E3071,master1!$C$9:$E$24,3,0)</f>
        <v>Joaquin P</v>
      </c>
      <c r="C3071" s="8" t="str">
        <f>VLOOKUP(F3071,master2!$B$1:$C$24,2,0)</f>
        <v>SPARE PARTS</v>
      </c>
      <c r="D3071" s="84">
        <v>4</v>
      </c>
      <c r="E3071" s="82" t="s">
        <v>54</v>
      </c>
      <c r="F3071" s="85" t="s">
        <v>136</v>
      </c>
      <c r="G3071" s="106">
        <v>51.69</v>
      </c>
      <c r="H3071" s="84" t="s">
        <v>86</v>
      </c>
      <c r="I3071" s="84"/>
    </row>
    <row r="3072" spans="1:9" s="76" customFormat="1" ht="12" hidden="1" customHeight="1">
      <c r="A3072" s="8" t="str">
        <f>INDEX(master1!$A$10:$A$24,MATCH('KSB1 - Postings'!E3072,master1!$C$10:$C$24,0))</f>
        <v>MAINTE</v>
      </c>
      <c r="B3072" s="9" t="str">
        <f>VLOOKUP(E3072,master1!$C$9:$E$24,3,0)</f>
        <v>Joaquin P</v>
      </c>
      <c r="C3072" s="8" t="str">
        <f>VLOOKUP(F3072,master2!$B$1:$C$24,2,0)</f>
        <v>SPARE PARTS</v>
      </c>
      <c r="D3072" s="84">
        <v>4</v>
      </c>
      <c r="E3072" s="82" t="s">
        <v>54</v>
      </c>
      <c r="F3072" s="85" t="s">
        <v>136</v>
      </c>
      <c r="G3072" s="106">
        <v>56.66</v>
      </c>
      <c r="H3072" s="84" t="s">
        <v>86</v>
      </c>
      <c r="I3072" s="84"/>
    </row>
    <row r="3073" spans="1:9" s="76" customFormat="1" ht="12" hidden="1" customHeight="1">
      <c r="A3073" s="8" t="str">
        <f>INDEX(master1!$A$10:$A$24,MATCH('KSB1 - Postings'!E3073,master1!$C$10:$C$24,0))</f>
        <v>MAINTE</v>
      </c>
      <c r="B3073" s="9" t="str">
        <f>VLOOKUP(E3073,master1!$C$9:$E$24,3,0)</f>
        <v>Joaquin P</v>
      </c>
      <c r="C3073" s="8" t="str">
        <f>VLOOKUP(F3073,master2!$B$1:$C$24,2,0)</f>
        <v>SPARE PARTS</v>
      </c>
      <c r="D3073" s="84">
        <v>4</v>
      </c>
      <c r="E3073" s="82" t="s">
        <v>54</v>
      </c>
      <c r="F3073" s="85" t="s">
        <v>136</v>
      </c>
      <c r="G3073" s="106">
        <v>23.72</v>
      </c>
      <c r="H3073" s="84" t="s">
        <v>86</v>
      </c>
      <c r="I3073" s="84"/>
    </row>
    <row r="3074" spans="1:9" s="76" customFormat="1" ht="12" hidden="1" customHeight="1">
      <c r="A3074" s="8" t="str">
        <f>INDEX(master1!$A$10:$A$24,MATCH('KSB1 - Postings'!E3074,master1!$C$10:$C$24,0))</f>
        <v>MAINTE</v>
      </c>
      <c r="B3074" s="9" t="str">
        <f>VLOOKUP(E3074,master1!$C$9:$E$24,3,0)</f>
        <v>Joaquin P</v>
      </c>
      <c r="C3074" s="8" t="str">
        <f>VLOOKUP(F3074,master2!$B$1:$C$24,2,0)</f>
        <v>SPARE PARTS</v>
      </c>
      <c r="D3074" s="84">
        <v>4</v>
      </c>
      <c r="E3074" s="82" t="s">
        <v>56</v>
      </c>
      <c r="F3074" s="85" t="s">
        <v>136</v>
      </c>
      <c r="G3074" s="106">
        <v>141.11500000000001</v>
      </c>
      <c r="H3074" s="84" t="s">
        <v>86</v>
      </c>
      <c r="I3074" s="84"/>
    </row>
    <row r="3075" spans="1:9" s="76" customFormat="1" ht="12" hidden="1" customHeight="1">
      <c r="A3075" s="8" t="str">
        <f>INDEX(master1!$A$10:$A$24,MATCH('KSB1 - Postings'!E3075,master1!$C$10:$C$24,0))</f>
        <v>MAINTE</v>
      </c>
      <c r="B3075" s="9" t="str">
        <f>VLOOKUP(E3075,master1!$C$9:$E$24,3,0)</f>
        <v>Joaquin P</v>
      </c>
      <c r="C3075" s="8" t="str">
        <f>VLOOKUP(F3075,master2!$B$1:$C$24,2,0)</f>
        <v>SPARE PARTS</v>
      </c>
      <c r="D3075" s="84">
        <v>4</v>
      </c>
      <c r="E3075" s="82" t="s">
        <v>56</v>
      </c>
      <c r="F3075" s="85" t="s">
        <v>136</v>
      </c>
      <c r="G3075" s="106">
        <v>80.45</v>
      </c>
      <c r="H3075" s="84" t="s">
        <v>86</v>
      </c>
      <c r="I3075" s="84"/>
    </row>
    <row r="3076" spans="1:9" s="76" customFormat="1" ht="12" hidden="1" customHeight="1">
      <c r="A3076" s="8" t="str">
        <f>INDEX(master1!$A$10:$A$24,MATCH('KSB1 - Postings'!E3076,master1!$C$10:$C$24,0))</f>
        <v>MAINTE</v>
      </c>
      <c r="B3076" s="9" t="str">
        <f>VLOOKUP(E3076,master1!$C$9:$E$24,3,0)</f>
        <v>Joaquin P</v>
      </c>
      <c r="C3076" s="8" t="str">
        <f>VLOOKUP(F3076,master2!$B$1:$C$24,2,0)</f>
        <v>SPARE PARTS</v>
      </c>
      <c r="D3076" s="84">
        <v>4</v>
      </c>
      <c r="E3076" s="82" t="s">
        <v>56</v>
      </c>
      <c r="F3076" s="85" t="s">
        <v>136</v>
      </c>
      <c r="G3076" s="106">
        <v>49.63</v>
      </c>
      <c r="H3076" s="84" t="s">
        <v>86</v>
      </c>
      <c r="I3076" s="84"/>
    </row>
    <row r="3077" spans="1:9" s="76" customFormat="1" ht="12" hidden="1" customHeight="1">
      <c r="A3077" s="8" t="str">
        <f>INDEX(master1!$A$10:$A$24,MATCH('KSB1 - Postings'!E3077,master1!$C$10:$C$24,0))</f>
        <v>MAINTE</v>
      </c>
      <c r="B3077" s="9" t="str">
        <f>VLOOKUP(E3077,master1!$C$9:$E$24,3,0)</f>
        <v>Joaquin P</v>
      </c>
      <c r="C3077" s="8" t="str">
        <f>VLOOKUP(F3077,master2!$B$1:$C$24,2,0)</f>
        <v>SPARE PARTS</v>
      </c>
      <c r="D3077" s="84">
        <v>4</v>
      </c>
      <c r="E3077" s="82" t="s">
        <v>56</v>
      </c>
      <c r="F3077" s="85" t="s">
        <v>136</v>
      </c>
      <c r="G3077" s="106">
        <v>10.15</v>
      </c>
      <c r="H3077" s="84" t="s">
        <v>86</v>
      </c>
      <c r="I3077" s="84"/>
    </row>
    <row r="3078" spans="1:9" s="76" customFormat="1" ht="12" hidden="1" customHeight="1">
      <c r="A3078" s="8" t="str">
        <f>INDEX(master1!$A$10:$A$24,MATCH('KSB1 - Postings'!E3078,master1!$C$10:$C$24,0))</f>
        <v>MAINTE</v>
      </c>
      <c r="B3078" s="9" t="str">
        <f>VLOOKUP(E3078,master1!$C$9:$E$24,3,0)</f>
        <v>Joaquin P</v>
      </c>
      <c r="C3078" s="8" t="str">
        <f>VLOOKUP(F3078,master2!$B$1:$C$24,2,0)</f>
        <v>SPARE PARTS</v>
      </c>
      <c r="D3078" s="84">
        <v>4</v>
      </c>
      <c r="E3078" s="82" t="s">
        <v>56</v>
      </c>
      <c r="F3078" s="85" t="s">
        <v>136</v>
      </c>
      <c r="G3078" s="106">
        <v>13.505000000000001</v>
      </c>
      <c r="H3078" s="84" t="s">
        <v>86</v>
      </c>
      <c r="I3078" s="84"/>
    </row>
    <row r="3079" spans="1:9" s="76" customFormat="1" ht="12" hidden="1" customHeight="1">
      <c r="A3079" s="8" t="str">
        <f>INDEX(master1!$A$10:$A$24,MATCH('KSB1 - Postings'!E3079,master1!$C$10:$C$24,0))</f>
        <v>MAINTE</v>
      </c>
      <c r="B3079" s="9" t="str">
        <f>VLOOKUP(E3079,master1!$C$9:$E$24,3,0)</f>
        <v>Joaquin P</v>
      </c>
      <c r="C3079" s="8" t="str">
        <f>VLOOKUP(F3079,master2!$B$1:$C$24,2,0)</f>
        <v>SPARE PARTS</v>
      </c>
      <c r="D3079" s="84">
        <v>4</v>
      </c>
      <c r="E3079" s="82" t="s">
        <v>56</v>
      </c>
      <c r="F3079" s="85" t="s">
        <v>136</v>
      </c>
      <c r="G3079" s="106">
        <v>68.790000000000006</v>
      </c>
      <c r="H3079" s="84" t="s">
        <v>86</v>
      </c>
      <c r="I3079" s="84"/>
    </row>
    <row r="3080" spans="1:9" s="76" customFormat="1" ht="12" hidden="1" customHeight="1">
      <c r="A3080" s="8" t="str">
        <f>INDEX(master1!$A$10:$A$24,MATCH('KSB1 - Postings'!E3080,master1!$C$10:$C$24,0))</f>
        <v>MAINTE</v>
      </c>
      <c r="B3080" s="9" t="str">
        <f>VLOOKUP(E3080,master1!$C$9:$E$24,3,0)</f>
        <v>Joaquin P</v>
      </c>
      <c r="C3080" s="8" t="str">
        <f>VLOOKUP(F3080,master2!$B$1:$C$24,2,0)</f>
        <v>SPARE PARTS</v>
      </c>
      <c r="D3080" s="84">
        <v>4</v>
      </c>
      <c r="E3080" s="82" t="s">
        <v>56</v>
      </c>
      <c r="F3080" s="85" t="s">
        <v>136</v>
      </c>
      <c r="G3080" s="106">
        <v>443.78</v>
      </c>
      <c r="H3080" s="84" t="s">
        <v>86</v>
      </c>
      <c r="I3080" s="84"/>
    </row>
    <row r="3081" spans="1:9" s="76" customFormat="1" ht="12" hidden="1" customHeight="1">
      <c r="A3081" s="8" t="str">
        <f>INDEX(master1!$A$10:$A$24,MATCH('KSB1 - Postings'!E3081,master1!$C$10:$C$24,0))</f>
        <v>MAINTE</v>
      </c>
      <c r="B3081" s="9" t="str">
        <f>VLOOKUP(E3081,master1!$C$9:$E$24,3,0)</f>
        <v>Joaquin P</v>
      </c>
      <c r="C3081" s="8" t="str">
        <f>VLOOKUP(F3081,master2!$B$1:$C$24,2,0)</f>
        <v>SPARE PARTS</v>
      </c>
      <c r="D3081" s="84">
        <v>4</v>
      </c>
      <c r="E3081" s="82" t="s">
        <v>56</v>
      </c>
      <c r="F3081" s="85" t="s">
        <v>136</v>
      </c>
      <c r="G3081" s="106">
        <v>750.4</v>
      </c>
      <c r="H3081" s="84" t="s">
        <v>86</v>
      </c>
      <c r="I3081" s="84"/>
    </row>
    <row r="3082" spans="1:9" s="76" customFormat="1" ht="12" hidden="1" customHeight="1">
      <c r="A3082" s="8" t="str">
        <f>INDEX(master1!$A$10:$A$24,MATCH('KSB1 - Postings'!E3082,master1!$C$10:$C$24,0))</f>
        <v>HR</v>
      </c>
      <c r="B3082" s="9" t="str">
        <f>VLOOKUP(E3082,master1!$C$9:$E$24,3,0)</f>
        <v>Paula E</v>
      </c>
      <c r="C3082" s="8" t="str">
        <f>VLOOKUP(F3082,master2!$B$1:$C$24,2,0)</f>
        <v>RECRUITMENT EXPENSES</v>
      </c>
      <c r="D3082" s="84">
        <v>4</v>
      </c>
      <c r="E3082" s="82" t="s">
        <v>74</v>
      </c>
      <c r="F3082" s="85" t="s">
        <v>141</v>
      </c>
      <c r="G3082" s="106">
        <v>129.26</v>
      </c>
      <c r="H3082" s="84" t="s">
        <v>86</v>
      </c>
      <c r="I3082" s="84"/>
    </row>
    <row r="3083" spans="1:9" s="76" customFormat="1" ht="12" hidden="1" customHeight="1">
      <c r="A3083" s="8" t="str">
        <f>INDEX(master1!$A$10:$A$24,MATCH('KSB1 - Postings'!E3083,master1!$C$10:$C$24,0))</f>
        <v>MAINTE</v>
      </c>
      <c r="B3083" s="9" t="str">
        <f>VLOOKUP(E3083,master1!$C$9:$E$24,3,0)</f>
        <v>Joaquin P</v>
      </c>
      <c r="C3083" s="8" t="str">
        <f>VLOOKUP(F3083,master2!$B$1:$C$24,2,0)</f>
        <v>SPARE PARTS</v>
      </c>
      <c r="D3083" s="84">
        <v>4</v>
      </c>
      <c r="E3083" s="82" t="s">
        <v>55</v>
      </c>
      <c r="F3083" s="85" t="s">
        <v>136</v>
      </c>
      <c r="G3083" s="106">
        <v>322.33499999999998</v>
      </c>
      <c r="H3083" s="84" t="s">
        <v>86</v>
      </c>
      <c r="I3083" s="84"/>
    </row>
    <row r="3084" spans="1:9" s="76" customFormat="1" ht="12" hidden="1" customHeight="1">
      <c r="A3084" s="8" t="str">
        <f>INDEX(master1!$A$10:$A$24,MATCH('KSB1 - Postings'!E3084,master1!$C$10:$C$24,0))</f>
        <v>MAINTE</v>
      </c>
      <c r="B3084" s="9" t="str">
        <f>VLOOKUP(E3084,master1!$C$9:$E$24,3,0)</f>
        <v>Joaquin P</v>
      </c>
      <c r="C3084" s="8" t="str">
        <f>VLOOKUP(F3084,master2!$B$1:$C$24,2,0)</f>
        <v>SPARE PARTS</v>
      </c>
      <c r="D3084" s="84">
        <v>4</v>
      </c>
      <c r="E3084" s="82" t="s">
        <v>55</v>
      </c>
      <c r="F3084" s="85" t="s">
        <v>136</v>
      </c>
      <c r="G3084" s="106">
        <v>253.66499999999999</v>
      </c>
      <c r="H3084" s="84" t="s">
        <v>86</v>
      </c>
      <c r="I3084" s="84"/>
    </row>
    <row r="3085" spans="1:9" s="76" customFormat="1" ht="12" hidden="1" customHeight="1">
      <c r="A3085" s="8" t="str">
        <f>INDEX(master1!$A$10:$A$24,MATCH('KSB1 - Postings'!E3085,master1!$C$10:$C$24,0))</f>
        <v>MAINTE</v>
      </c>
      <c r="B3085" s="9" t="str">
        <f>VLOOKUP(E3085,master1!$C$9:$E$24,3,0)</f>
        <v>Joaquin P</v>
      </c>
      <c r="C3085" s="8" t="str">
        <f>VLOOKUP(F3085,master2!$B$1:$C$24,2,0)</f>
        <v>SPARE PARTS</v>
      </c>
      <c r="D3085" s="84">
        <v>4</v>
      </c>
      <c r="E3085" s="82" t="s">
        <v>55</v>
      </c>
      <c r="F3085" s="85" t="s">
        <v>136</v>
      </c>
      <c r="G3085" s="106">
        <v>333.79</v>
      </c>
      <c r="H3085" s="84" t="s">
        <v>86</v>
      </c>
      <c r="I3085" s="84"/>
    </row>
    <row r="3086" spans="1:9" s="76" customFormat="1" ht="12" hidden="1" customHeight="1">
      <c r="A3086" s="8" t="str">
        <f>INDEX(master1!$A$10:$A$24,MATCH('KSB1 - Postings'!E3086,master1!$C$10:$C$24,0))</f>
        <v>MAINTE</v>
      </c>
      <c r="B3086" s="9" t="str">
        <f>VLOOKUP(E3086,master1!$C$9:$E$24,3,0)</f>
        <v>Joaquin P</v>
      </c>
      <c r="C3086" s="8" t="str">
        <f>VLOOKUP(F3086,master2!$B$1:$C$24,2,0)</f>
        <v>SPARE PARTS</v>
      </c>
      <c r="D3086" s="84">
        <v>4</v>
      </c>
      <c r="E3086" s="82" t="s">
        <v>55</v>
      </c>
      <c r="F3086" s="85" t="s">
        <v>136</v>
      </c>
      <c r="G3086" s="106">
        <v>21.565000000000001</v>
      </c>
      <c r="H3086" s="84" t="s">
        <v>86</v>
      </c>
      <c r="I3086" s="84"/>
    </row>
    <row r="3087" spans="1:9" s="76" customFormat="1" ht="12" hidden="1" customHeight="1">
      <c r="A3087" s="8" t="str">
        <f>INDEX(master1!$A$10:$A$24,MATCH('KSB1 - Postings'!E3087,master1!$C$10:$C$24,0))</f>
        <v>MAINTE</v>
      </c>
      <c r="B3087" s="9" t="str">
        <f>VLOOKUP(E3087,master1!$C$9:$E$24,3,0)</f>
        <v>Joaquin P</v>
      </c>
      <c r="C3087" s="8" t="str">
        <f>VLOOKUP(F3087,master2!$B$1:$C$24,2,0)</f>
        <v>SPARE PARTS</v>
      </c>
      <c r="D3087" s="84">
        <v>4</v>
      </c>
      <c r="E3087" s="82" t="s">
        <v>55</v>
      </c>
      <c r="F3087" s="85" t="s">
        <v>136</v>
      </c>
      <c r="G3087" s="106">
        <v>21.41</v>
      </c>
      <c r="H3087" s="84" t="s">
        <v>86</v>
      </c>
      <c r="I3087" s="84"/>
    </row>
    <row r="3088" spans="1:9" s="76" customFormat="1" ht="12" hidden="1" customHeight="1">
      <c r="A3088" s="8" t="str">
        <f>INDEX(master1!$A$10:$A$24,MATCH('KSB1 - Postings'!E3088,master1!$C$10:$C$24,0))</f>
        <v>MAINTE</v>
      </c>
      <c r="B3088" s="9" t="str">
        <f>VLOOKUP(E3088,master1!$C$9:$E$24,3,0)</f>
        <v>Joaquin P</v>
      </c>
      <c r="C3088" s="8" t="str">
        <f>VLOOKUP(F3088,master2!$B$1:$C$24,2,0)</f>
        <v>SPARE PARTS</v>
      </c>
      <c r="D3088" s="84">
        <v>4</v>
      </c>
      <c r="E3088" s="82" t="s">
        <v>55</v>
      </c>
      <c r="F3088" s="85" t="s">
        <v>136</v>
      </c>
      <c r="G3088" s="106">
        <v>763.97500000000002</v>
      </c>
      <c r="H3088" s="84" t="s">
        <v>86</v>
      </c>
      <c r="I3088" s="84"/>
    </row>
    <row r="3089" spans="1:9" s="76" customFormat="1" ht="12" hidden="1" customHeight="1">
      <c r="A3089" s="8" t="str">
        <f>INDEX(master1!$A$10:$A$24,MATCH('KSB1 - Postings'!E3089,master1!$C$10:$C$24,0))</f>
        <v>HR</v>
      </c>
      <c r="B3089" s="9" t="str">
        <f>VLOOKUP(E3089,master1!$C$9:$E$24,3,0)</f>
        <v>Paula E</v>
      </c>
      <c r="C3089" s="8" t="str">
        <f>VLOOKUP(F3089,master2!$B$1:$C$24,2,0)</f>
        <v>OTHER EXTERNAL SERVICES</v>
      </c>
      <c r="D3089" s="84">
        <v>4</v>
      </c>
      <c r="E3089" s="82" t="s">
        <v>74</v>
      </c>
      <c r="F3089" s="85" t="s">
        <v>138</v>
      </c>
      <c r="G3089" s="106">
        <v>1900</v>
      </c>
      <c r="H3089" s="84" t="s">
        <v>86</v>
      </c>
      <c r="I3089" s="84"/>
    </row>
    <row r="3090" spans="1:9" s="76" customFormat="1" ht="12" hidden="1" customHeight="1">
      <c r="A3090" s="8" t="str">
        <f>INDEX(master1!$A$10:$A$24,MATCH('KSB1 - Postings'!E3090,master1!$C$10:$C$24,0))</f>
        <v>HR</v>
      </c>
      <c r="B3090" s="9" t="str">
        <f>VLOOKUP(E3090,master1!$C$9:$E$24,3,0)</f>
        <v>Paula E</v>
      </c>
      <c r="C3090" s="8" t="str">
        <f>VLOOKUP(F3090,master2!$B$1:$C$24,2,0)</f>
        <v>PROTECTION EQUIPMENT</v>
      </c>
      <c r="D3090" s="84">
        <v>4</v>
      </c>
      <c r="E3090" s="82" t="s">
        <v>74</v>
      </c>
      <c r="F3090" s="85" t="s">
        <v>135</v>
      </c>
      <c r="G3090" s="106">
        <v>79.400000000000006</v>
      </c>
      <c r="H3090" s="84" t="s">
        <v>86</v>
      </c>
      <c r="I3090" s="84"/>
    </row>
    <row r="3091" spans="1:9" s="76" customFormat="1" ht="12" hidden="1" customHeight="1">
      <c r="A3091" s="8" t="str">
        <f>INDEX(master1!$A$10:$A$24,MATCH('KSB1 - Postings'!E3091,master1!$C$10:$C$24,0))</f>
        <v>HR</v>
      </c>
      <c r="B3091" s="9" t="str">
        <f>VLOOKUP(E3091,master1!$C$9:$E$24,3,0)</f>
        <v>Paula E</v>
      </c>
      <c r="C3091" s="8" t="str">
        <f>VLOOKUP(F3091,master2!$B$1:$C$24,2,0)</f>
        <v>PROTECTION EQUIPMENT</v>
      </c>
      <c r="D3091" s="84">
        <v>4</v>
      </c>
      <c r="E3091" s="82" t="s">
        <v>74</v>
      </c>
      <c r="F3091" s="85" t="s">
        <v>135</v>
      </c>
      <c r="G3091" s="106">
        <v>75</v>
      </c>
      <c r="H3091" s="84" t="s">
        <v>86</v>
      </c>
      <c r="I3091" s="84"/>
    </row>
    <row r="3092" spans="1:9" s="76" customFormat="1" ht="12" hidden="1" customHeight="1">
      <c r="A3092" s="8" t="str">
        <f>INDEX(master1!$A$10:$A$24,MATCH('KSB1 - Postings'!E3092,master1!$C$10:$C$24,0))</f>
        <v>QUALITY</v>
      </c>
      <c r="B3092" s="9" t="str">
        <f>VLOOKUP(E3092,master1!$C$9:$E$24,3,0)</f>
        <v>Jennifer A</v>
      </c>
      <c r="C3092" s="8" t="str">
        <f>VLOOKUP(F3092,master2!$B$1:$C$24,2,0)</f>
        <v>OTHER EXTERNAL SERVICES</v>
      </c>
      <c r="D3092" s="84">
        <v>4</v>
      </c>
      <c r="E3092" s="82" t="s">
        <v>73</v>
      </c>
      <c r="F3092" s="85" t="s">
        <v>138</v>
      </c>
      <c r="G3092" s="106">
        <v>562.11500000000001</v>
      </c>
      <c r="H3092" s="84" t="s">
        <v>86</v>
      </c>
      <c r="I3092" s="84"/>
    </row>
    <row r="3093" spans="1:9" s="76" customFormat="1" ht="12" hidden="1" customHeight="1">
      <c r="A3093" s="8" t="str">
        <f>INDEX(master1!$A$10:$A$24,MATCH('KSB1 - Postings'!E3093,master1!$C$10:$C$24,0))</f>
        <v>QUALITY</v>
      </c>
      <c r="B3093" s="9" t="str">
        <f>VLOOKUP(E3093,master1!$C$9:$E$24,3,0)</f>
        <v>Jennifer A</v>
      </c>
      <c r="C3093" s="8" t="str">
        <f>VLOOKUP(F3093,master2!$B$1:$C$24,2,0)</f>
        <v>SPARE PARTS</v>
      </c>
      <c r="D3093" s="84">
        <v>4</v>
      </c>
      <c r="E3093" s="82" t="s">
        <v>73</v>
      </c>
      <c r="F3093" s="85" t="s">
        <v>136</v>
      </c>
      <c r="G3093" s="106">
        <v>85.48</v>
      </c>
      <c r="H3093" s="84" t="s">
        <v>86</v>
      </c>
      <c r="I3093" s="84"/>
    </row>
    <row r="3094" spans="1:9" s="76" customFormat="1" ht="12" hidden="1" customHeight="1">
      <c r="A3094" s="8" t="str">
        <f>INDEX(master1!$A$10:$A$24,MATCH('KSB1 - Postings'!E3094,master1!$C$10:$C$24,0))</f>
        <v>LOGISTICS</v>
      </c>
      <c r="B3094" s="9" t="str">
        <f>VLOOKUP(E3094,master1!$C$9:$E$24,3,0)</f>
        <v>María L</v>
      </c>
      <c r="C3094" s="8" t="str">
        <f>VLOOKUP(F3094,master2!$B$1:$C$24,2,0)</f>
        <v>RENT EXPENSES</v>
      </c>
      <c r="D3094" s="84">
        <v>4</v>
      </c>
      <c r="E3094" s="82" t="s">
        <v>68</v>
      </c>
      <c r="F3094" s="85" t="s">
        <v>142</v>
      </c>
      <c r="G3094" s="106">
        <v>208.88</v>
      </c>
      <c r="H3094" s="84" t="s">
        <v>86</v>
      </c>
      <c r="I3094" s="84"/>
    </row>
    <row r="3095" spans="1:9" s="76" customFormat="1" ht="12" hidden="1" customHeight="1">
      <c r="A3095" s="8" t="str">
        <f>INDEX(master1!$A$10:$A$24,MATCH('KSB1 - Postings'!E3095,master1!$C$10:$C$24,0))</f>
        <v>MAINTE</v>
      </c>
      <c r="B3095" s="9" t="str">
        <f>VLOOKUP(E3095,master1!$C$9:$E$24,3,0)</f>
        <v>Joaquin P</v>
      </c>
      <c r="C3095" s="8" t="str">
        <f>VLOOKUP(F3095,master2!$B$1:$C$24,2,0)</f>
        <v>SPARE PARTS</v>
      </c>
      <c r="D3095" s="84">
        <v>4</v>
      </c>
      <c r="E3095" s="82" t="s">
        <v>54</v>
      </c>
      <c r="F3095" s="85" t="s">
        <v>136</v>
      </c>
      <c r="G3095" s="106">
        <v>11.45</v>
      </c>
      <c r="H3095" s="84" t="s">
        <v>86</v>
      </c>
      <c r="I3095" s="84"/>
    </row>
    <row r="3096" spans="1:9" s="76" customFormat="1" ht="12" hidden="1" customHeight="1">
      <c r="A3096" s="8" t="str">
        <f>INDEX(master1!$A$10:$A$24,MATCH('KSB1 - Postings'!E3096,master1!$C$10:$C$24,0))</f>
        <v>MAINTE</v>
      </c>
      <c r="B3096" s="9" t="str">
        <f>VLOOKUP(E3096,master1!$C$9:$E$24,3,0)</f>
        <v>Joaquin P</v>
      </c>
      <c r="C3096" s="8" t="str">
        <f>VLOOKUP(F3096,master2!$B$1:$C$24,2,0)</f>
        <v>SPARE PARTS</v>
      </c>
      <c r="D3096" s="84">
        <v>4</v>
      </c>
      <c r="E3096" s="82" t="s">
        <v>54</v>
      </c>
      <c r="F3096" s="85" t="s">
        <v>136</v>
      </c>
      <c r="G3096" s="106">
        <v>62.734999999999999</v>
      </c>
      <c r="H3096" s="84" t="s">
        <v>86</v>
      </c>
      <c r="I3096" s="84"/>
    </row>
    <row r="3097" spans="1:9" s="76" customFormat="1" ht="12" hidden="1" customHeight="1">
      <c r="A3097" s="8" t="str">
        <f>INDEX(master1!$A$10:$A$24,MATCH('KSB1 - Postings'!E3097,master1!$C$10:$C$24,0))</f>
        <v>MAINTE</v>
      </c>
      <c r="B3097" s="9" t="str">
        <f>VLOOKUP(E3097,master1!$C$9:$E$24,3,0)</f>
        <v>Joaquin P</v>
      </c>
      <c r="C3097" s="8" t="str">
        <f>VLOOKUP(F3097,master2!$B$1:$C$24,2,0)</f>
        <v>SPARE PARTS</v>
      </c>
      <c r="D3097" s="84">
        <v>4</v>
      </c>
      <c r="E3097" s="82" t="s">
        <v>54</v>
      </c>
      <c r="F3097" s="85" t="s">
        <v>136</v>
      </c>
      <c r="G3097" s="106">
        <v>30.11</v>
      </c>
      <c r="H3097" s="84" t="s">
        <v>86</v>
      </c>
      <c r="I3097" s="84"/>
    </row>
    <row r="3098" spans="1:9" s="76" customFormat="1" ht="12" hidden="1" customHeight="1">
      <c r="A3098" s="8" t="str">
        <f>INDEX(master1!$A$10:$A$24,MATCH('KSB1 - Postings'!E3098,master1!$C$10:$C$24,0))</f>
        <v>MAINTE</v>
      </c>
      <c r="B3098" s="9" t="str">
        <f>VLOOKUP(E3098,master1!$C$9:$E$24,3,0)</f>
        <v>Joaquin P</v>
      </c>
      <c r="C3098" s="8" t="str">
        <f>VLOOKUP(F3098,master2!$B$1:$C$24,2,0)</f>
        <v>SPARE PARTS</v>
      </c>
      <c r="D3098" s="84">
        <v>4</v>
      </c>
      <c r="E3098" s="82" t="s">
        <v>54</v>
      </c>
      <c r="F3098" s="85" t="s">
        <v>136</v>
      </c>
      <c r="G3098" s="106">
        <v>361.54</v>
      </c>
      <c r="H3098" s="84" t="s">
        <v>86</v>
      </c>
      <c r="I3098" s="84"/>
    </row>
    <row r="3099" spans="1:9" s="76" customFormat="1" ht="12" hidden="1" customHeight="1">
      <c r="A3099" s="8" t="str">
        <f>INDEX(master1!$A$10:$A$24,MATCH('KSB1 - Postings'!E3099,master1!$C$10:$C$24,0))</f>
        <v>MAINTE</v>
      </c>
      <c r="B3099" s="9" t="str">
        <f>VLOOKUP(E3099,master1!$C$9:$E$24,3,0)</f>
        <v>Joaquin P</v>
      </c>
      <c r="C3099" s="8" t="str">
        <f>VLOOKUP(F3099,master2!$B$1:$C$24,2,0)</f>
        <v>SPARE PARTS</v>
      </c>
      <c r="D3099" s="84">
        <v>4</v>
      </c>
      <c r="E3099" s="82" t="s">
        <v>54</v>
      </c>
      <c r="F3099" s="85" t="s">
        <v>136</v>
      </c>
      <c r="G3099" s="106">
        <v>102.5</v>
      </c>
      <c r="H3099" s="84" t="s">
        <v>86</v>
      </c>
      <c r="I3099" s="84"/>
    </row>
    <row r="3100" spans="1:9" s="76" customFormat="1" ht="12" hidden="1" customHeight="1">
      <c r="A3100" s="8" t="str">
        <f>INDEX(master1!$A$10:$A$24,MATCH('KSB1 - Postings'!E3100,master1!$C$10:$C$24,0))</f>
        <v>MAINTE</v>
      </c>
      <c r="B3100" s="9" t="str">
        <f>VLOOKUP(E3100,master1!$C$9:$E$24,3,0)</f>
        <v>Joaquin P</v>
      </c>
      <c r="C3100" s="8" t="str">
        <f>VLOOKUP(F3100,master2!$B$1:$C$24,2,0)</f>
        <v>SPARE PARTS</v>
      </c>
      <c r="D3100" s="84">
        <v>4</v>
      </c>
      <c r="E3100" s="82" t="s">
        <v>54</v>
      </c>
      <c r="F3100" s="85" t="s">
        <v>136</v>
      </c>
      <c r="G3100" s="106">
        <v>9.68</v>
      </c>
      <c r="H3100" s="84" t="s">
        <v>86</v>
      </c>
      <c r="I3100" s="84"/>
    </row>
    <row r="3101" spans="1:9" s="76" customFormat="1" ht="12" hidden="1" customHeight="1">
      <c r="A3101" s="8" t="str">
        <f>INDEX(master1!$A$10:$A$24,MATCH('KSB1 - Postings'!E3101,master1!$C$10:$C$24,0))</f>
        <v>MAINTE</v>
      </c>
      <c r="B3101" s="9" t="str">
        <f>VLOOKUP(E3101,master1!$C$9:$E$24,3,0)</f>
        <v>Joaquin P</v>
      </c>
      <c r="C3101" s="8" t="str">
        <f>VLOOKUP(F3101,master2!$B$1:$C$24,2,0)</f>
        <v>SPARE PARTS</v>
      </c>
      <c r="D3101" s="84">
        <v>4</v>
      </c>
      <c r="E3101" s="82" t="s">
        <v>54</v>
      </c>
      <c r="F3101" s="85" t="s">
        <v>136</v>
      </c>
      <c r="G3101" s="106">
        <v>21.4</v>
      </c>
      <c r="H3101" s="84" t="s">
        <v>86</v>
      </c>
      <c r="I3101" s="84"/>
    </row>
    <row r="3102" spans="1:9" s="76" customFormat="1" ht="12" hidden="1" customHeight="1">
      <c r="A3102" s="8" t="str">
        <f>INDEX(master1!$A$10:$A$24,MATCH('KSB1 - Postings'!E3102,master1!$C$10:$C$24,0))</f>
        <v>MAINTE</v>
      </c>
      <c r="B3102" s="9" t="str">
        <f>VLOOKUP(E3102,master1!$C$9:$E$24,3,0)</f>
        <v>Joaquin P</v>
      </c>
      <c r="C3102" s="8" t="str">
        <f>VLOOKUP(F3102,master2!$B$1:$C$24,2,0)</f>
        <v>SPARE PARTS</v>
      </c>
      <c r="D3102" s="84">
        <v>4</v>
      </c>
      <c r="E3102" s="82" t="s">
        <v>54</v>
      </c>
      <c r="F3102" s="85" t="s">
        <v>136</v>
      </c>
      <c r="G3102" s="106">
        <v>27.89</v>
      </c>
      <c r="H3102" s="84" t="s">
        <v>86</v>
      </c>
      <c r="I3102" s="84"/>
    </row>
    <row r="3103" spans="1:9" s="76" customFormat="1" ht="12" hidden="1" customHeight="1">
      <c r="A3103" s="8" t="str">
        <f>INDEX(master1!$A$10:$A$24,MATCH('KSB1 - Postings'!E3103,master1!$C$10:$C$24,0))</f>
        <v>MAINTE</v>
      </c>
      <c r="B3103" s="9" t="str">
        <f>VLOOKUP(E3103,master1!$C$9:$E$24,3,0)</f>
        <v>Joaquin P</v>
      </c>
      <c r="C3103" s="8" t="str">
        <f>VLOOKUP(F3103,master2!$B$1:$C$24,2,0)</f>
        <v>SPARE PARTS</v>
      </c>
      <c r="D3103" s="84">
        <v>4</v>
      </c>
      <c r="E3103" s="82" t="s">
        <v>54</v>
      </c>
      <c r="F3103" s="85" t="s">
        <v>136</v>
      </c>
      <c r="G3103" s="106">
        <v>189.2</v>
      </c>
      <c r="H3103" s="84" t="s">
        <v>86</v>
      </c>
      <c r="I3103" s="84"/>
    </row>
    <row r="3104" spans="1:9" s="76" customFormat="1" ht="12" hidden="1" customHeight="1">
      <c r="A3104" s="8" t="str">
        <f>INDEX(master1!$A$10:$A$24,MATCH('KSB1 - Postings'!E3104,master1!$C$10:$C$24,0))</f>
        <v>MAINTE</v>
      </c>
      <c r="B3104" s="9" t="str">
        <f>VLOOKUP(E3104,master1!$C$9:$E$24,3,0)</f>
        <v>Joaquin P</v>
      </c>
      <c r="C3104" s="8" t="str">
        <f>VLOOKUP(F3104,master2!$B$1:$C$24,2,0)</f>
        <v>SPARE PARTS</v>
      </c>
      <c r="D3104" s="84">
        <v>4</v>
      </c>
      <c r="E3104" s="82" t="s">
        <v>56</v>
      </c>
      <c r="F3104" s="85" t="s">
        <v>136</v>
      </c>
      <c r="G3104" s="106">
        <v>795.07500000000005</v>
      </c>
      <c r="H3104" s="84" t="s">
        <v>86</v>
      </c>
      <c r="I3104" s="84"/>
    </row>
    <row r="3105" spans="1:9" s="76" customFormat="1" ht="12" hidden="1" customHeight="1">
      <c r="A3105" s="8" t="str">
        <f>INDEX(master1!$A$10:$A$24,MATCH('KSB1 - Postings'!E3105,master1!$C$10:$C$24,0))</f>
        <v>MAINTE</v>
      </c>
      <c r="B3105" s="9" t="str">
        <f>VLOOKUP(E3105,master1!$C$9:$E$24,3,0)</f>
        <v>Joaquin P</v>
      </c>
      <c r="C3105" s="8" t="str">
        <f>VLOOKUP(F3105,master2!$B$1:$C$24,2,0)</f>
        <v>SPARE PARTS</v>
      </c>
      <c r="D3105" s="84">
        <v>4</v>
      </c>
      <c r="E3105" s="82" t="s">
        <v>56</v>
      </c>
      <c r="F3105" s="85" t="s">
        <v>136</v>
      </c>
      <c r="G3105" s="106">
        <v>202.22499999999999</v>
      </c>
      <c r="H3105" s="84" t="s">
        <v>86</v>
      </c>
      <c r="I3105" s="84"/>
    </row>
    <row r="3106" spans="1:9" s="76" customFormat="1" ht="12" hidden="1" customHeight="1">
      <c r="A3106" s="8" t="str">
        <f>INDEX(master1!$A$10:$A$24,MATCH('KSB1 - Postings'!E3106,master1!$C$10:$C$24,0))</f>
        <v>MAINTE</v>
      </c>
      <c r="B3106" s="9" t="str">
        <f>VLOOKUP(E3106,master1!$C$9:$E$24,3,0)</f>
        <v>Joaquin P</v>
      </c>
      <c r="C3106" s="8" t="str">
        <f>VLOOKUP(F3106,master2!$B$1:$C$24,2,0)</f>
        <v>SPARE PARTS</v>
      </c>
      <c r="D3106" s="84">
        <v>4</v>
      </c>
      <c r="E3106" s="82" t="s">
        <v>56</v>
      </c>
      <c r="F3106" s="85" t="s">
        <v>136</v>
      </c>
      <c r="G3106" s="106">
        <v>449.28</v>
      </c>
      <c r="H3106" s="84" t="s">
        <v>86</v>
      </c>
      <c r="I3106" s="84"/>
    </row>
    <row r="3107" spans="1:9" s="76" customFormat="1" ht="12" hidden="1" customHeight="1">
      <c r="A3107" s="8" t="str">
        <f>INDEX(master1!$A$10:$A$24,MATCH('KSB1 - Postings'!E3107,master1!$C$10:$C$24,0))</f>
        <v>MAINTE</v>
      </c>
      <c r="B3107" s="9" t="str">
        <f>VLOOKUP(E3107,master1!$C$9:$E$24,3,0)</f>
        <v>Joaquin P</v>
      </c>
      <c r="C3107" s="8" t="str">
        <f>VLOOKUP(F3107,master2!$B$1:$C$24,2,0)</f>
        <v>SPARE PARTS</v>
      </c>
      <c r="D3107" s="84">
        <v>4</v>
      </c>
      <c r="E3107" s="82" t="s">
        <v>56</v>
      </c>
      <c r="F3107" s="85" t="s">
        <v>136</v>
      </c>
      <c r="G3107" s="106">
        <v>13.95</v>
      </c>
      <c r="H3107" s="84" t="s">
        <v>86</v>
      </c>
      <c r="I3107" s="84"/>
    </row>
    <row r="3108" spans="1:9" s="76" customFormat="1" ht="12" hidden="1" customHeight="1">
      <c r="A3108" s="8" t="str">
        <f>INDEX(master1!$A$10:$A$24,MATCH('KSB1 - Postings'!E3108,master1!$C$10:$C$24,0))</f>
        <v>MAINTE</v>
      </c>
      <c r="B3108" s="9" t="str">
        <f>VLOOKUP(E3108,master1!$C$9:$E$24,3,0)</f>
        <v>Joaquin P</v>
      </c>
      <c r="C3108" s="8" t="str">
        <f>VLOOKUP(F3108,master2!$B$1:$C$24,2,0)</f>
        <v>SPARE PARTS</v>
      </c>
      <c r="D3108" s="84">
        <v>4</v>
      </c>
      <c r="E3108" s="82" t="s">
        <v>56</v>
      </c>
      <c r="F3108" s="85" t="s">
        <v>136</v>
      </c>
      <c r="G3108" s="106">
        <v>1706.07</v>
      </c>
      <c r="H3108" s="84" t="s">
        <v>86</v>
      </c>
      <c r="I3108" s="84"/>
    </row>
    <row r="3109" spans="1:9" s="76" customFormat="1" ht="12" hidden="1" customHeight="1">
      <c r="A3109" s="8" t="str">
        <f>INDEX(master1!$A$10:$A$24,MATCH('KSB1 - Postings'!E3109,master1!$C$10:$C$24,0))</f>
        <v>MAINTE</v>
      </c>
      <c r="B3109" s="9" t="str">
        <f>VLOOKUP(E3109,master1!$C$9:$E$24,3,0)</f>
        <v>Joaquin P</v>
      </c>
      <c r="C3109" s="8" t="str">
        <f>VLOOKUP(F3109,master2!$B$1:$C$24,2,0)</f>
        <v>SPARE PARTS</v>
      </c>
      <c r="D3109" s="84">
        <v>4</v>
      </c>
      <c r="E3109" s="82" t="s">
        <v>56</v>
      </c>
      <c r="F3109" s="85" t="s">
        <v>136</v>
      </c>
      <c r="G3109" s="106">
        <v>827.45500000000004</v>
      </c>
      <c r="H3109" s="84" t="s">
        <v>86</v>
      </c>
      <c r="I3109" s="84"/>
    </row>
    <row r="3110" spans="1:9" s="76" customFormat="1" ht="12" hidden="1" customHeight="1">
      <c r="A3110" s="8" t="str">
        <f>INDEX(master1!$A$10:$A$24,MATCH('KSB1 - Postings'!E3110,master1!$C$10:$C$24,0))</f>
        <v>MAINTE</v>
      </c>
      <c r="B3110" s="9" t="str">
        <f>VLOOKUP(E3110,master1!$C$9:$E$24,3,0)</f>
        <v>Joaquin P</v>
      </c>
      <c r="C3110" s="8" t="str">
        <f>VLOOKUP(F3110,master2!$B$1:$C$24,2,0)</f>
        <v>SPARE PARTS</v>
      </c>
      <c r="D3110" s="84">
        <v>4</v>
      </c>
      <c r="E3110" s="82" t="s">
        <v>56</v>
      </c>
      <c r="F3110" s="85" t="s">
        <v>136</v>
      </c>
      <c r="G3110" s="106">
        <v>642.31500000000005</v>
      </c>
      <c r="H3110" s="84" t="s">
        <v>86</v>
      </c>
      <c r="I3110" s="84"/>
    </row>
    <row r="3111" spans="1:9" s="76" customFormat="1" ht="12" hidden="1" customHeight="1">
      <c r="A3111" s="8" t="str">
        <f>INDEX(master1!$A$10:$A$24,MATCH('KSB1 - Postings'!E3111,master1!$C$10:$C$24,0))</f>
        <v>MAINTE</v>
      </c>
      <c r="B3111" s="9" t="str">
        <f>VLOOKUP(E3111,master1!$C$9:$E$24,3,0)</f>
        <v>Joaquin P</v>
      </c>
      <c r="C3111" s="8" t="str">
        <f>VLOOKUP(F3111,master2!$B$1:$C$24,2,0)</f>
        <v>SPARE PARTS</v>
      </c>
      <c r="D3111" s="84">
        <v>4</v>
      </c>
      <c r="E3111" s="82" t="s">
        <v>55</v>
      </c>
      <c r="F3111" s="85" t="s">
        <v>136</v>
      </c>
      <c r="G3111" s="106">
        <v>16.53</v>
      </c>
      <c r="H3111" s="84" t="s">
        <v>86</v>
      </c>
      <c r="I3111" s="84"/>
    </row>
    <row r="3112" spans="1:9" s="76" customFormat="1" ht="12" hidden="1" customHeight="1">
      <c r="A3112" s="8" t="str">
        <f>INDEX(master1!$A$10:$A$24,MATCH('KSB1 - Postings'!E3112,master1!$C$10:$C$24,0))</f>
        <v>MAINTE</v>
      </c>
      <c r="B3112" s="9" t="str">
        <f>VLOOKUP(E3112,master1!$C$9:$E$24,3,0)</f>
        <v>Joaquin P</v>
      </c>
      <c r="C3112" s="8" t="str">
        <f>VLOOKUP(F3112,master2!$B$1:$C$24,2,0)</f>
        <v>SPARE PARTS</v>
      </c>
      <c r="D3112" s="84">
        <v>4</v>
      </c>
      <c r="E3112" s="82" t="s">
        <v>55</v>
      </c>
      <c r="F3112" s="85" t="s">
        <v>136</v>
      </c>
      <c r="G3112" s="106">
        <v>18.45</v>
      </c>
      <c r="H3112" s="84" t="s">
        <v>86</v>
      </c>
      <c r="I3112" s="84"/>
    </row>
    <row r="3113" spans="1:9" s="76" customFormat="1" ht="12" hidden="1" customHeight="1">
      <c r="A3113" s="8" t="str">
        <f>INDEX(master1!$A$10:$A$24,MATCH('KSB1 - Postings'!E3113,master1!$C$10:$C$24,0))</f>
        <v>MAINTE</v>
      </c>
      <c r="B3113" s="9" t="str">
        <f>VLOOKUP(E3113,master1!$C$9:$E$24,3,0)</f>
        <v>Joaquin P</v>
      </c>
      <c r="C3113" s="8" t="str">
        <f>VLOOKUP(F3113,master2!$B$1:$C$24,2,0)</f>
        <v>SPARE PARTS</v>
      </c>
      <c r="D3113" s="84">
        <v>4</v>
      </c>
      <c r="E3113" s="82" t="s">
        <v>55</v>
      </c>
      <c r="F3113" s="85" t="s">
        <v>136</v>
      </c>
      <c r="G3113" s="106">
        <v>267.5</v>
      </c>
      <c r="H3113" s="84" t="s">
        <v>86</v>
      </c>
      <c r="I3113" s="84"/>
    </row>
    <row r="3114" spans="1:9" s="76" customFormat="1" ht="12" hidden="1" customHeight="1">
      <c r="A3114" s="8" t="str">
        <f>INDEX(master1!$A$10:$A$24,MATCH('KSB1 - Postings'!E3114,master1!$C$10:$C$24,0))</f>
        <v>MAINTE</v>
      </c>
      <c r="B3114" s="9" t="str">
        <f>VLOOKUP(E3114,master1!$C$9:$E$24,3,0)</f>
        <v>Joaquin P</v>
      </c>
      <c r="C3114" s="8" t="str">
        <f>VLOOKUP(F3114,master2!$B$1:$C$24,2,0)</f>
        <v>SPARE PARTS</v>
      </c>
      <c r="D3114" s="84">
        <v>4</v>
      </c>
      <c r="E3114" s="82" t="s">
        <v>55</v>
      </c>
      <c r="F3114" s="85" t="s">
        <v>136</v>
      </c>
      <c r="G3114" s="106">
        <v>233.89</v>
      </c>
      <c r="H3114" s="84" t="s">
        <v>86</v>
      </c>
      <c r="I3114" s="84"/>
    </row>
    <row r="3115" spans="1:9" s="76" customFormat="1" ht="12" hidden="1" customHeight="1">
      <c r="A3115" s="8" t="str">
        <f>INDEX(master1!$A$10:$A$24,MATCH('KSB1 - Postings'!E3115,master1!$C$10:$C$24,0))</f>
        <v>MAINTE</v>
      </c>
      <c r="B3115" s="9" t="str">
        <f>VLOOKUP(E3115,master1!$C$9:$E$24,3,0)</f>
        <v>Joaquin P</v>
      </c>
      <c r="C3115" s="8" t="str">
        <f>VLOOKUP(F3115,master2!$B$1:$C$24,2,0)</f>
        <v>SPARE PARTS</v>
      </c>
      <c r="D3115" s="84">
        <v>4</v>
      </c>
      <c r="E3115" s="82" t="s">
        <v>55</v>
      </c>
      <c r="F3115" s="85" t="s">
        <v>136</v>
      </c>
      <c r="G3115" s="106">
        <v>30.105</v>
      </c>
      <c r="H3115" s="84" t="s">
        <v>86</v>
      </c>
      <c r="I3115" s="84"/>
    </row>
    <row r="3116" spans="1:9" s="76" customFormat="1" ht="12" hidden="1" customHeight="1">
      <c r="A3116" s="8" t="str">
        <f>INDEX(master1!$A$10:$A$24,MATCH('KSB1 - Postings'!E3116,master1!$C$10:$C$24,0))</f>
        <v>MAINTE</v>
      </c>
      <c r="B3116" s="9" t="str">
        <f>VLOOKUP(E3116,master1!$C$9:$E$24,3,0)</f>
        <v>Joaquin P</v>
      </c>
      <c r="C3116" s="8" t="str">
        <f>VLOOKUP(F3116,master2!$B$1:$C$24,2,0)</f>
        <v>SPARE PARTS</v>
      </c>
      <c r="D3116" s="84">
        <v>4</v>
      </c>
      <c r="E3116" s="82" t="s">
        <v>55</v>
      </c>
      <c r="F3116" s="85" t="s">
        <v>136</v>
      </c>
      <c r="G3116" s="106">
        <v>102.5</v>
      </c>
      <c r="H3116" s="84" t="s">
        <v>86</v>
      </c>
      <c r="I3116" s="84"/>
    </row>
    <row r="3117" spans="1:9" s="76" customFormat="1" ht="12" hidden="1" customHeight="1">
      <c r="A3117" s="8" t="str">
        <f>INDEX(master1!$A$10:$A$24,MATCH('KSB1 - Postings'!E3117,master1!$C$10:$C$24,0))</f>
        <v>MAINTE</v>
      </c>
      <c r="B3117" s="9" t="str">
        <f>VLOOKUP(E3117,master1!$C$9:$E$24,3,0)</f>
        <v>Joaquin P</v>
      </c>
      <c r="C3117" s="8" t="str">
        <f>VLOOKUP(F3117,master2!$B$1:$C$24,2,0)</f>
        <v>SPARE PARTS</v>
      </c>
      <c r="D3117" s="84">
        <v>4</v>
      </c>
      <c r="E3117" s="82" t="s">
        <v>55</v>
      </c>
      <c r="F3117" s="85" t="s">
        <v>136</v>
      </c>
      <c r="G3117" s="106">
        <v>1071.175</v>
      </c>
      <c r="H3117" s="84" t="s">
        <v>86</v>
      </c>
      <c r="I3117" s="84"/>
    </row>
    <row r="3118" spans="1:9" s="76" customFormat="1" ht="12" hidden="1" customHeight="1">
      <c r="A3118" s="8" t="str">
        <f>INDEX(master1!$A$10:$A$24,MATCH('KSB1 - Postings'!E3118,master1!$C$10:$C$24,0))</f>
        <v>HR</v>
      </c>
      <c r="B3118" s="9" t="str">
        <f>VLOOKUP(E3118,master1!$C$9:$E$24,3,0)</f>
        <v>Paula E</v>
      </c>
      <c r="C3118" s="8" t="str">
        <f>VLOOKUP(F3118,master2!$B$1:$C$24,2,0)</f>
        <v>PROTECTION EQUIPMENT</v>
      </c>
      <c r="D3118" s="84">
        <v>4</v>
      </c>
      <c r="E3118" s="82" t="s">
        <v>74</v>
      </c>
      <c r="F3118" s="85" t="s">
        <v>135</v>
      </c>
      <c r="G3118" s="106">
        <v>1880</v>
      </c>
      <c r="H3118" s="84" t="s">
        <v>86</v>
      </c>
      <c r="I3118" s="84"/>
    </row>
    <row r="3119" spans="1:9" s="76" customFormat="1" ht="12" hidden="1" customHeight="1">
      <c r="A3119" s="8" t="str">
        <f>INDEX(master1!$A$10:$A$24,MATCH('KSB1 - Postings'!E3119,master1!$C$10:$C$24,0))</f>
        <v>QUALITY</v>
      </c>
      <c r="B3119" s="9" t="str">
        <f>VLOOKUP(E3119,master1!$C$9:$E$24,3,0)</f>
        <v>Jennifer A</v>
      </c>
      <c r="C3119" s="8" t="str">
        <f>VLOOKUP(F3119,master2!$B$1:$C$24,2,0)</f>
        <v>SPARE PARTS</v>
      </c>
      <c r="D3119" s="84">
        <v>4</v>
      </c>
      <c r="E3119" s="82" t="s">
        <v>73</v>
      </c>
      <c r="F3119" s="85" t="s">
        <v>136</v>
      </c>
      <c r="G3119" s="106">
        <v>103.33499999999999</v>
      </c>
      <c r="H3119" s="84" t="s">
        <v>86</v>
      </c>
      <c r="I3119" s="84"/>
    </row>
    <row r="3120" spans="1:9" s="76" customFormat="1" ht="12" hidden="1" customHeight="1">
      <c r="A3120" s="8" t="str">
        <f>INDEX(master1!$A$10:$A$24,MATCH('KSB1 - Postings'!E3120,master1!$C$10:$C$24,0))</f>
        <v>QUALITY</v>
      </c>
      <c r="B3120" s="9" t="str">
        <f>VLOOKUP(E3120,master1!$C$9:$E$24,3,0)</f>
        <v>Jennifer A</v>
      </c>
      <c r="C3120" s="8" t="str">
        <f>VLOOKUP(F3120,master2!$B$1:$C$24,2,0)</f>
        <v>SPARE PARTS</v>
      </c>
      <c r="D3120" s="84">
        <v>4</v>
      </c>
      <c r="E3120" s="82" t="s">
        <v>73</v>
      </c>
      <c r="F3120" s="85" t="s">
        <v>136</v>
      </c>
      <c r="G3120" s="106">
        <v>201.76499999999999</v>
      </c>
      <c r="H3120" s="84" t="s">
        <v>86</v>
      </c>
      <c r="I3120" s="84"/>
    </row>
    <row r="3121" spans="1:9" s="76" customFormat="1" ht="12" hidden="1" customHeight="1">
      <c r="A3121" s="8" t="str">
        <f>INDEX(master1!$A$10:$A$24,MATCH('KSB1 - Postings'!E3121,master1!$C$10:$C$24,0))</f>
        <v>QUALITY</v>
      </c>
      <c r="B3121" s="9" t="str">
        <f>VLOOKUP(E3121,master1!$C$9:$E$24,3,0)</f>
        <v>Jennifer A</v>
      </c>
      <c r="C3121" s="8" t="str">
        <f>VLOOKUP(F3121,master2!$B$1:$C$24,2,0)</f>
        <v>SPARE PARTS</v>
      </c>
      <c r="D3121" s="84">
        <v>4</v>
      </c>
      <c r="E3121" s="82" t="s">
        <v>73</v>
      </c>
      <c r="F3121" s="85" t="s">
        <v>136</v>
      </c>
      <c r="G3121" s="106">
        <v>545.30499999999995</v>
      </c>
      <c r="H3121" s="84" t="s">
        <v>86</v>
      </c>
      <c r="I3121" s="84"/>
    </row>
    <row r="3122" spans="1:9" s="76" customFormat="1" ht="12" hidden="1" customHeight="1">
      <c r="A3122" s="8" t="str">
        <f>INDEX(master1!$A$10:$A$24,MATCH('KSB1 - Postings'!E3122,master1!$C$10:$C$24,0))</f>
        <v>QUALITY</v>
      </c>
      <c r="B3122" s="9" t="str">
        <f>VLOOKUP(E3122,master1!$C$9:$E$24,3,0)</f>
        <v>Jennifer A</v>
      </c>
      <c r="C3122" s="8" t="str">
        <f>VLOOKUP(F3122,master2!$B$1:$C$24,2,0)</f>
        <v>SPARE PARTS</v>
      </c>
      <c r="D3122" s="84">
        <v>4</v>
      </c>
      <c r="E3122" s="82" t="s">
        <v>73</v>
      </c>
      <c r="F3122" s="85" t="s">
        <v>137</v>
      </c>
      <c r="G3122" s="106">
        <v>21.254999999999999</v>
      </c>
      <c r="H3122" s="84" t="s">
        <v>86</v>
      </c>
      <c r="I3122" s="84"/>
    </row>
    <row r="3123" spans="1:9" s="76" customFormat="1" ht="12" hidden="1" customHeight="1">
      <c r="A3123" s="8" t="str">
        <f>INDEX(master1!$A$10:$A$24,MATCH('KSB1 - Postings'!E3123,master1!$C$10:$C$24,0))</f>
        <v>QUALITY</v>
      </c>
      <c r="B3123" s="9" t="str">
        <f>VLOOKUP(E3123,master1!$C$9:$E$24,3,0)</f>
        <v>Jennifer A</v>
      </c>
      <c r="C3123" s="8" t="str">
        <f>VLOOKUP(F3123,master2!$B$1:$C$24,2,0)</f>
        <v>SPARE PARTS</v>
      </c>
      <c r="D3123" s="84">
        <v>4</v>
      </c>
      <c r="E3123" s="82" t="s">
        <v>73</v>
      </c>
      <c r="F3123" s="85" t="s">
        <v>136</v>
      </c>
      <c r="G3123" s="106">
        <v>103.33499999999999</v>
      </c>
      <c r="H3123" s="84" t="s">
        <v>86</v>
      </c>
      <c r="I3123" s="84"/>
    </row>
    <row r="3124" spans="1:9" s="76" customFormat="1" ht="12" hidden="1" customHeight="1">
      <c r="A3124" s="8" t="str">
        <f>INDEX(master1!$A$10:$A$24,MATCH('KSB1 - Postings'!E3124,master1!$C$10:$C$24,0))</f>
        <v>LOGISTICS</v>
      </c>
      <c r="B3124" s="9" t="str">
        <f>VLOOKUP(E3124,master1!$C$9:$E$24,3,0)</f>
        <v>María L</v>
      </c>
      <c r="C3124" s="8" t="str">
        <f>VLOOKUP(F3124,master2!$B$1:$C$24,2,0)</f>
        <v>STATIONERY</v>
      </c>
      <c r="D3124" s="84">
        <v>4</v>
      </c>
      <c r="E3124" s="82" t="s">
        <v>69</v>
      </c>
      <c r="F3124" s="85" t="s">
        <v>146</v>
      </c>
      <c r="G3124" s="106">
        <v>99.8</v>
      </c>
      <c r="H3124" s="84" t="s">
        <v>86</v>
      </c>
      <c r="I3124" s="84"/>
    </row>
    <row r="3125" spans="1:9" s="76" customFormat="1" ht="12" hidden="1" customHeight="1">
      <c r="A3125" s="8" t="str">
        <f>INDEX(master1!$A$10:$A$24,MATCH('KSB1 - Postings'!E3125,master1!$C$10:$C$24,0))</f>
        <v>LOGISTICS</v>
      </c>
      <c r="B3125" s="9" t="str">
        <f>VLOOKUP(E3125,master1!$C$9:$E$24,3,0)</f>
        <v>María L</v>
      </c>
      <c r="C3125" s="8" t="str">
        <f>VLOOKUP(F3125,master2!$B$1:$C$24,2,0)</f>
        <v>STATIONERY</v>
      </c>
      <c r="D3125" s="84">
        <v>4</v>
      </c>
      <c r="E3125" s="82" t="s">
        <v>69</v>
      </c>
      <c r="F3125" s="85" t="s">
        <v>146</v>
      </c>
      <c r="G3125" s="106">
        <v>142.19999999999999</v>
      </c>
      <c r="H3125" s="84" t="s">
        <v>86</v>
      </c>
      <c r="I3125" s="84"/>
    </row>
    <row r="3126" spans="1:9" s="76" customFormat="1" ht="12" hidden="1" customHeight="1">
      <c r="A3126" s="8" t="str">
        <f>INDEX(master1!$A$10:$A$24,MATCH('KSB1 - Postings'!E3126,master1!$C$10:$C$24,0))</f>
        <v>LOGISTICS</v>
      </c>
      <c r="B3126" s="9" t="str">
        <f>VLOOKUP(E3126,master1!$C$9:$E$24,3,0)</f>
        <v>María L</v>
      </c>
      <c r="C3126" s="8" t="str">
        <f>VLOOKUP(F3126,master2!$B$1:$C$24,2,0)</f>
        <v>STATIONERY</v>
      </c>
      <c r="D3126" s="84">
        <v>4</v>
      </c>
      <c r="E3126" s="82" t="s">
        <v>69</v>
      </c>
      <c r="F3126" s="85" t="s">
        <v>146</v>
      </c>
      <c r="G3126" s="106">
        <v>25.8</v>
      </c>
      <c r="H3126" s="84" t="s">
        <v>86</v>
      </c>
      <c r="I3126" s="84"/>
    </row>
    <row r="3127" spans="1:9" s="76" customFormat="1" ht="12" hidden="1" customHeight="1">
      <c r="A3127" s="8" t="str">
        <f>INDEX(master1!$A$10:$A$24,MATCH('KSB1 - Postings'!E3127,master1!$C$10:$C$24,0))</f>
        <v>MAINTE</v>
      </c>
      <c r="B3127" s="9" t="str">
        <f>VLOOKUP(E3127,master1!$C$9:$E$24,3,0)</f>
        <v>Joaquin P</v>
      </c>
      <c r="C3127" s="8" t="str">
        <f>VLOOKUP(F3127,master2!$B$1:$C$24,2,0)</f>
        <v>CLEANING AND WASTE PROC.</v>
      </c>
      <c r="D3127" s="84">
        <v>4</v>
      </c>
      <c r="E3127" s="82" t="s">
        <v>57</v>
      </c>
      <c r="F3127" s="85" t="s">
        <v>128</v>
      </c>
      <c r="G3127" s="106">
        <v>1808.2249999999999</v>
      </c>
      <c r="H3127" s="84" t="s">
        <v>86</v>
      </c>
      <c r="I3127" s="84"/>
    </row>
    <row r="3128" spans="1:9" s="76" customFormat="1" ht="12" hidden="1" customHeight="1">
      <c r="A3128" s="8" t="str">
        <f>INDEX(master1!$A$10:$A$24,MATCH('KSB1 - Postings'!E3128,master1!$C$10:$C$24,0))</f>
        <v>MAINTE</v>
      </c>
      <c r="B3128" s="9" t="str">
        <f>VLOOKUP(E3128,master1!$C$9:$E$24,3,0)</f>
        <v>Joaquin P</v>
      </c>
      <c r="C3128" s="8" t="str">
        <f>VLOOKUP(F3128,master2!$B$1:$C$24,2,0)</f>
        <v>SPARE PARTS</v>
      </c>
      <c r="D3128" s="84">
        <v>4</v>
      </c>
      <c r="E3128" s="82" t="s">
        <v>54</v>
      </c>
      <c r="F3128" s="85" t="s">
        <v>136</v>
      </c>
      <c r="G3128" s="106">
        <v>16.53</v>
      </c>
      <c r="H3128" s="84" t="s">
        <v>86</v>
      </c>
      <c r="I3128" s="84"/>
    </row>
    <row r="3129" spans="1:9" s="76" customFormat="1" ht="12" hidden="1" customHeight="1">
      <c r="A3129" s="8" t="str">
        <f>INDEX(master1!$A$10:$A$24,MATCH('KSB1 - Postings'!E3129,master1!$C$10:$C$24,0))</f>
        <v>MAINTE</v>
      </c>
      <c r="B3129" s="9" t="str">
        <f>VLOOKUP(E3129,master1!$C$9:$E$24,3,0)</f>
        <v>Joaquin P</v>
      </c>
      <c r="C3129" s="8" t="str">
        <f>VLOOKUP(F3129,master2!$B$1:$C$24,2,0)</f>
        <v>SPARE PARTS</v>
      </c>
      <c r="D3129" s="84">
        <v>4</v>
      </c>
      <c r="E3129" s="82" t="s">
        <v>54</v>
      </c>
      <c r="F3129" s="85" t="s">
        <v>136</v>
      </c>
      <c r="G3129" s="106">
        <v>33.784999999999997</v>
      </c>
      <c r="H3129" s="84" t="s">
        <v>86</v>
      </c>
      <c r="I3129" s="84"/>
    </row>
    <row r="3130" spans="1:9" s="76" customFormat="1" ht="12" hidden="1" customHeight="1">
      <c r="A3130" s="8" t="str">
        <f>INDEX(master1!$A$10:$A$24,MATCH('KSB1 - Postings'!E3130,master1!$C$10:$C$24,0))</f>
        <v>MAINTE</v>
      </c>
      <c r="B3130" s="9" t="str">
        <f>VLOOKUP(E3130,master1!$C$9:$E$24,3,0)</f>
        <v>Joaquin P</v>
      </c>
      <c r="C3130" s="8" t="str">
        <f>VLOOKUP(F3130,master2!$B$1:$C$24,2,0)</f>
        <v>SPARE PARTS</v>
      </c>
      <c r="D3130" s="84">
        <v>4</v>
      </c>
      <c r="E3130" s="82" t="s">
        <v>54</v>
      </c>
      <c r="F3130" s="85" t="s">
        <v>136</v>
      </c>
      <c r="G3130" s="106">
        <v>96.144999999999996</v>
      </c>
      <c r="H3130" s="84" t="s">
        <v>86</v>
      </c>
      <c r="I3130" s="84"/>
    </row>
    <row r="3131" spans="1:9" s="76" customFormat="1" ht="12" hidden="1" customHeight="1">
      <c r="A3131" s="8" t="str">
        <f>INDEX(master1!$A$10:$A$24,MATCH('KSB1 - Postings'!E3131,master1!$C$10:$C$24,0))</f>
        <v>MAINTE</v>
      </c>
      <c r="B3131" s="9" t="str">
        <f>VLOOKUP(E3131,master1!$C$9:$E$24,3,0)</f>
        <v>Joaquin P</v>
      </c>
      <c r="C3131" s="8" t="str">
        <f>VLOOKUP(F3131,master2!$B$1:$C$24,2,0)</f>
        <v>SPARE PARTS</v>
      </c>
      <c r="D3131" s="84">
        <v>4</v>
      </c>
      <c r="E3131" s="82" t="s">
        <v>56</v>
      </c>
      <c r="F3131" s="85" t="s">
        <v>136</v>
      </c>
      <c r="G3131" s="106">
        <v>427.86500000000001</v>
      </c>
      <c r="H3131" s="84" t="s">
        <v>86</v>
      </c>
      <c r="I3131" s="84"/>
    </row>
    <row r="3132" spans="1:9" s="76" customFormat="1" ht="12" hidden="1" customHeight="1">
      <c r="A3132" s="8" t="str">
        <f>INDEX(master1!$A$10:$A$24,MATCH('KSB1 - Postings'!E3132,master1!$C$10:$C$24,0))</f>
        <v>MAINTE</v>
      </c>
      <c r="B3132" s="9" t="str">
        <f>VLOOKUP(E3132,master1!$C$9:$E$24,3,0)</f>
        <v>Joaquin P</v>
      </c>
      <c r="C3132" s="8" t="str">
        <f>VLOOKUP(F3132,master2!$B$1:$C$24,2,0)</f>
        <v>SPARE PARTS</v>
      </c>
      <c r="D3132" s="84">
        <v>4</v>
      </c>
      <c r="E3132" s="82" t="s">
        <v>56</v>
      </c>
      <c r="F3132" s="85" t="s">
        <v>136</v>
      </c>
      <c r="G3132" s="106">
        <v>614.73500000000001</v>
      </c>
      <c r="H3132" s="84" t="s">
        <v>86</v>
      </c>
      <c r="I3132" s="84"/>
    </row>
    <row r="3133" spans="1:9" s="76" customFormat="1" ht="12" hidden="1" customHeight="1">
      <c r="A3133" s="8" t="str">
        <f>INDEX(master1!$A$10:$A$24,MATCH('KSB1 - Postings'!E3133,master1!$C$10:$C$24,0))</f>
        <v>MAINTE</v>
      </c>
      <c r="B3133" s="9" t="str">
        <f>VLOOKUP(E3133,master1!$C$9:$E$24,3,0)</f>
        <v>Joaquin P</v>
      </c>
      <c r="C3133" s="8" t="str">
        <f>VLOOKUP(F3133,master2!$B$1:$C$24,2,0)</f>
        <v>SPARE PARTS</v>
      </c>
      <c r="D3133" s="84">
        <v>4</v>
      </c>
      <c r="E3133" s="82" t="s">
        <v>56</v>
      </c>
      <c r="F3133" s="85" t="s">
        <v>136</v>
      </c>
      <c r="G3133" s="106">
        <v>13.505000000000001</v>
      </c>
      <c r="H3133" s="84" t="s">
        <v>86</v>
      </c>
      <c r="I3133" s="84"/>
    </row>
    <row r="3134" spans="1:9" s="76" customFormat="1" ht="12" hidden="1" customHeight="1">
      <c r="A3134" s="8" t="str">
        <f>INDEX(master1!$A$10:$A$24,MATCH('KSB1 - Postings'!E3134,master1!$C$10:$C$24,0))</f>
        <v>MAINTE</v>
      </c>
      <c r="B3134" s="9" t="str">
        <f>VLOOKUP(E3134,master1!$C$9:$E$24,3,0)</f>
        <v>Joaquin P</v>
      </c>
      <c r="C3134" s="8" t="str">
        <f>VLOOKUP(F3134,master2!$B$1:$C$24,2,0)</f>
        <v>SPARE PARTS</v>
      </c>
      <c r="D3134" s="84">
        <v>4</v>
      </c>
      <c r="E3134" s="82" t="s">
        <v>55</v>
      </c>
      <c r="F3134" s="85" t="s">
        <v>136</v>
      </c>
      <c r="G3134" s="106">
        <v>98.34</v>
      </c>
      <c r="H3134" s="84" t="s">
        <v>86</v>
      </c>
      <c r="I3134" s="84"/>
    </row>
    <row r="3135" spans="1:9" s="76" customFormat="1" ht="12" hidden="1" customHeight="1">
      <c r="A3135" s="8" t="str">
        <f>INDEX(master1!$A$10:$A$24,MATCH('KSB1 - Postings'!E3135,master1!$C$10:$C$24,0))</f>
        <v>MAINTE</v>
      </c>
      <c r="B3135" s="9" t="str">
        <f>VLOOKUP(E3135,master1!$C$9:$E$24,3,0)</f>
        <v>Joaquin P</v>
      </c>
      <c r="C3135" s="8" t="str">
        <f>VLOOKUP(F3135,master2!$B$1:$C$24,2,0)</f>
        <v>SPARE PARTS</v>
      </c>
      <c r="D3135" s="84">
        <v>4</v>
      </c>
      <c r="E3135" s="82" t="s">
        <v>55</v>
      </c>
      <c r="F3135" s="85" t="s">
        <v>136</v>
      </c>
      <c r="G3135" s="106">
        <v>71.515000000000001</v>
      </c>
      <c r="H3135" s="84" t="s">
        <v>86</v>
      </c>
      <c r="I3135" s="84"/>
    </row>
    <row r="3136" spans="1:9" s="76" customFormat="1" ht="12" hidden="1" customHeight="1">
      <c r="A3136" s="8" t="str">
        <f>INDEX(master1!$A$10:$A$24,MATCH('KSB1 - Postings'!E3136,master1!$C$10:$C$24,0))</f>
        <v>MAINTE</v>
      </c>
      <c r="B3136" s="9" t="str">
        <f>VLOOKUP(E3136,master1!$C$9:$E$24,3,0)</f>
        <v>Joaquin P</v>
      </c>
      <c r="C3136" s="8" t="str">
        <f>VLOOKUP(F3136,master2!$B$1:$C$24,2,0)</f>
        <v>SPARE PARTS</v>
      </c>
      <c r="D3136" s="84">
        <v>4</v>
      </c>
      <c r="E3136" s="82" t="s">
        <v>55</v>
      </c>
      <c r="F3136" s="85" t="s">
        <v>136</v>
      </c>
      <c r="G3136" s="106">
        <v>14.01</v>
      </c>
      <c r="H3136" s="84" t="s">
        <v>86</v>
      </c>
      <c r="I3136" s="84"/>
    </row>
    <row r="3137" spans="1:9" s="76" customFormat="1" ht="12" hidden="1" customHeight="1">
      <c r="A3137" s="8" t="str">
        <f>INDEX(master1!$A$10:$A$24,MATCH('KSB1 - Postings'!E3137,master1!$C$10:$C$24,0))</f>
        <v>MAINTE</v>
      </c>
      <c r="B3137" s="9" t="str">
        <f>VLOOKUP(E3137,master1!$C$9:$E$24,3,0)</f>
        <v>Joaquin P</v>
      </c>
      <c r="C3137" s="8" t="str">
        <f>VLOOKUP(F3137,master2!$B$1:$C$24,2,0)</f>
        <v>SPARE PARTS</v>
      </c>
      <c r="D3137" s="84">
        <v>4</v>
      </c>
      <c r="E3137" s="82" t="s">
        <v>55</v>
      </c>
      <c r="F3137" s="85" t="s">
        <v>136</v>
      </c>
      <c r="G3137" s="106">
        <v>75.319999999999993</v>
      </c>
      <c r="H3137" s="84" t="s">
        <v>86</v>
      </c>
      <c r="I3137" s="84"/>
    </row>
    <row r="3138" spans="1:9" s="76" customFormat="1" ht="12" hidden="1" customHeight="1">
      <c r="A3138" s="8" t="str">
        <f>INDEX(master1!$A$10:$A$24,MATCH('KSB1 - Postings'!E3138,master1!$C$10:$C$24,0))</f>
        <v>MAINTE</v>
      </c>
      <c r="B3138" s="9" t="str">
        <f>VLOOKUP(E3138,master1!$C$9:$E$24,3,0)</f>
        <v>Joaquin P</v>
      </c>
      <c r="C3138" s="8" t="str">
        <f>VLOOKUP(F3138,master2!$B$1:$C$24,2,0)</f>
        <v>SPARE PARTS</v>
      </c>
      <c r="D3138" s="84">
        <v>4</v>
      </c>
      <c r="E3138" s="82" t="s">
        <v>55</v>
      </c>
      <c r="F3138" s="85" t="s">
        <v>136</v>
      </c>
      <c r="G3138" s="106">
        <v>130.44499999999999</v>
      </c>
      <c r="H3138" s="84" t="s">
        <v>86</v>
      </c>
      <c r="I3138" s="84"/>
    </row>
    <row r="3139" spans="1:9" s="76" customFormat="1" ht="12" hidden="1" customHeight="1">
      <c r="A3139" s="8" t="str">
        <f>INDEX(master1!$A$10:$A$24,MATCH('KSB1 - Postings'!E3139,master1!$C$10:$C$24,0))</f>
        <v>MAINTE</v>
      </c>
      <c r="B3139" s="9" t="str">
        <f>VLOOKUP(E3139,master1!$C$9:$E$24,3,0)</f>
        <v>Joaquin P</v>
      </c>
      <c r="C3139" s="8" t="str">
        <f>VLOOKUP(F3139,master2!$B$1:$C$24,2,0)</f>
        <v>SPARE PARTS</v>
      </c>
      <c r="D3139" s="84">
        <v>4</v>
      </c>
      <c r="E3139" s="82" t="s">
        <v>55</v>
      </c>
      <c r="F3139" s="85" t="s">
        <v>136</v>
      </c>
      <c r="G3139" s="106">
        <v>67.894999999999996</v>
      </c>
      <c r="H3139" s="84" t="s">
        <v>86</v>
      </c>
      <c r="I3139" s="84"/>
    </row>
    <row r="3140" spans="1:9" s="76" customFormat="1" ht="12" hidden="1" customHeight="1">
      <c r="A3140" s="8" t="str">
        <f>INDEX(master1!$A$10:$A$24,MATCH('KSB1 - Postings'!E3140,master1!$C$10:$C$24,0))</f>
        <v>MAINTE</v>
      </c>
      <c r="B3140" s="9" t="str">
        <f>VLOOKUP(E3140,master1!$C$9:$E$24,3,0)</f>
        <v>Joaquin P</v>
      </c>
      <c r="C3140" s="8" t="str">
        <f>VLOOKUP(F3140,master2!$B$1:$C$24,2,0)</f>
        <v>SPARE PARTS</v>
      </c>
      <c r="D3140" s="84">
        <v>4</v>
      </c>
      <c r="E3140" s="82" t="s">
        <v>55</v>
      </c>
      <c r="F3140" s="85" t="s">
        <v>136</v>
      </c>
      <c r="G3140" s="106">
        <v>37.83</v>
      </c>
      <c r="H3140" s="84" t="s">
        <v>86</v>
      </c>
      <c r="I3140" s="84"/>
    </row>
    <row r="3141" spans="1:9" s="76" customFormat="1" ht="12" hidden="1" customHeight="1">
      <c r="A3141" s="8" t="str">
        <f>INDEX(master1!$A$10:$A$24,MATCH('KSB1 - Postings'!E3141,master1!$C$10:$C$24,0))</f>
        <v>HR</v>
      </c>
      <c r="B3141" s="9" t="str">
        <f>VLOOKUP(E3141,master1!$C$9:$E$24,3,0)</f>
        <v>Paula E</v>
      </c>
      <c r="C3141" s="8" t="str">
        <f>VLOOKUP(F3141,master2!$B$1:$C$24,2,0)</f>
        <v>CLEANING AND WASTE PROC.</v>
      </c>
      <c r="D3141" s="84">
        <v>4</v>
      </c>
      <c r="E3141" s="82" t="s">
        <v>75</v>
      </c>
      <c r="F3141" s="85" t="s">
        <v>128</v>
      </c>
      <c r="G3141" s="106">
        <v>352.5</v>
      </c>
      <c r="H3141" s="84" t="s">
        <v>86</v>
      </c>
      <c r="I3141" s="84"/>
    </row>
    <row r="3142" spans="1:9" s="76" customFormat="1" ht="12" hidden="1" customHeight="1">
      <c r="A3142" s="8" t="str">
        <f>INDEX(master1!$A$10:$A$24,MATCH('KSB1 - Postings'!E3142,master1!$C$10:$C$24,0))</f>
        <v>HR</v>
      </c>
      <c r="B3142" s="9" t="str">
        <f>VLOOKUP(E3142,master1!$C$9:$E$24,3,0)</f>
        <v>Paula E</v>
      </c>
      <c r="C3142" s="8" t="str">
        <f>VLOOKUP(F3142,master2!$B$1:$C$24,2,0)</f>
        <v>RENT EXPENSES</v>
      </c>
      <c r="D3142" s="84">
        <v>4</v>
      </c>
      <c r="E3142" s="82" t="s">
        <v>74</v>
      </c>
      <c r="F3142" s="85" t="s">
        <v>142</v>
      </c>
      <c r="G3142" s="106">
        <v>1500</v>
      </c>
      <c r="H3142" s="84" t="s">
        <v>86</v>
      </c>
      <c r="I3142" s="84"/>
    </row>
    <row r="3143" spans="1:9" s="76" customFormat="1" ht="12" hidden="1" customHeight="1">
      <c r="A3143" s="8" t="str">
        <f>INDEX(master1!$A$10:$A$24,MATCH('KSB1 - Postings'!E3143,master1!$C$10:$C$24,0))</f>
        <v>HR</v>
      </c>
      <c r="B3143" s="9" t="str">
        <f>VLOOKUP(E3143,master1!$C$9:$E$24,3,0)</f>
        <v>Paula E</v>
      </c>
      <c r="C3143" s="8" t="str">
        <f>VLOOKUP(F3143,master2!$B$1:$C$24,2,0)</f>
        <v>RENT EXPENSES</v>
      </c>
      <c r="D3143" s="84">
        <v>4</v>
      </c>
      <c r="E3143" s="82" t="s">
        <v>74</v>
      </c>
      <c r="F3143" s="85" t="s">
        <v>142</v>
      </c>
      <c r="G3143" s="106">
        <v>2150</v>
      </c>
      <c r="H3143" s="84" t="s">
        <v>86</v>
      </c>
      <c r="I3143" s="84"/>
    </row>
    <row r="3144" spans="1:9" s="76" customFormat="1" ht="12" hidden="1" customHeight="1">
      <c r="A3144" s="8" t="str">
        <f>INDEX(master1!$A$10:$A$24,MATCH('KSB1 - Postings'!E3144,master1!$C$10:$C$24,0))</f>
        <v>QUALITY</v>
      </c>
      <c r="B3144" s="9" t="str">
        <f>VLOOKUP(E3144,master1!$C$9:$E$24,3,0)</f>
        <v>Jennifer A</v>
      </c>
      <c r="C3144" s="8" t="str">
        <f>VLOOKUP(F3144,master2!$B$1:$C$24,2,0)</f>
        <v>SPARE PARTS</v>
      </c>
      <c r="D3144" s="84">
        <v>4</v>
      </c>
      <c r="E3144" s="82" t="s">
        <v>73</v>
      </c>
      <c r="F3144" s="85" t="s">
        <v>137</v>
      </c>
      <c r="G3144" s="106">
        <v>139.1</v>
      </c>
      <c r="H3144" s="84" t="s">
        <v>86</v>
      </c>
      <c r="I3144" s="84"/>
    </row>
    <row r="3145" spans="1:9" s="76" customFormat="1" ht="12" hidden="1" customHeight="1">
      <c r="A3145" s="8" t="str">
        <f>INDEX(master1!$A$10:$A$24,MATCH('KSB1 - Postings'!E3145,master1!$C$10:$C$24,0))</f>
        <v>QUALITY</v>
      </c>
      <c r="B3145" s="9" t="str">
        <f>VLOOKUP(E3145,master1!$C$9:$E$24,3,0)</f>
        <v>Jennifer A</v>
      </c>
      <c r="C3145" s="8" t="str">
        <f>VLOOKUP(F3145,master2!$B$1:$C$24,2,0)</f>
        <v>OTHER EXTERNAL SERVICES</v>
      </c>
      <c r="D3145" s="84">
        <v>4</v>
      </c>
      <c r="E3145" s="82" t="s">
        <v>73</v>
      </c>
      <c r="F3145" s="85" t="s">
        <v>138</v>
      </c>
      <c r="G3145" s="106">
        <v>39609.294999999998</v>
      </c>
      <c r="H3145" s="84" t="s">
        <v>86</v>
      </c>
      <c r="I3145" s="84"/>
    </row>
    <row r="3146" spans="1:9" s="76" customFormat="1" ht="12" hidden="1" customHeight="1">
      <c r="A3146" s="8" t="str">
        <f>INDEX(master1!$A$10:$A$24,MATCH('KSB1 - Postings'!E3146,master1!$C$10:$C$24,0))</f>
        <v>QUALITY</v>
      </c>
      <c r="B3146" s="9" t="str">
        <f>VLOOKUP(E3146,master1!$C$9:$E$24,3,0)</f>
        <v>Jennifer A</v>
      </c>
      <c r="C3146" s="8" t="str">
        <f>VLOOKUP(F3146,master2!$B$1:$C$24,2,0)</f>
        <v>OTHER EXTERNAL SERVICES</v>
      </c>
      <c r="D3146" s="84">
        <v>4</v>
      </c>
      <c r="E3146" s="82" t="s">
        <v>72</v>
      </c>
      <c r="F3146" s="85" t="s">
        <v>138</v>
      </c>
      <c r="G3146" s="106">
        <v>1817.75</v>
      </c>
      <c r="H3146" s="84" t="s">
        <v>86</v>
      </c>
      <c r="I3146" s="84"/>
    </row>
    <row r="3147" spans="1:9" s="76" customFormat="1" ht="12" hidden="1" customHeight="1">
      <c r="A3147" s="8" t="str">
        <f>INDEX(master1!$A$10:$A$24,MATCH('KSB1 - Postings'!E3147,master1!$C$10:$C$24,0))</f>
        <v>QUALITY</v>
      </c>
      <c r="B3147" s="9" t="str">
        <f>VLOOKUP(E3147,master1!$C$9:$E$24,3,0)</f>
        <v>Jennifer A</v>
      </c>
      <c r="C3147" s="8" t="str">
        <f>VLOOKUP(F3147,master2!$B$1:$C$24,2,0)</f>
        <v>OTHER EXTERNAL SERVICES</v>
      </c>
      <c r="D3147" s="84">
        <v>4</v>
      </c>
      <c r="E3147" s="82" t="s">
        <v>72</v>
      </c>
      <c r="F3147" s="85" t="s">
        <v>138</v>
      </c>
      <c r="G3147" s="106">
        <v>341.54500000000002</v>
      </c>
      <c r="H3147" s="84" t="s">
        <v>86</v>
      </c>
      <c r="I3147" s="84"/>
    </row>
    <row r="3148" spans="1:9" s="76" customFormat="1" ht="12" hidden="1" customHeight="1">
      <c r="A3148" s="8" t="str">
        <f>INDEX(master1!$A$10:$A$24,MATCH('KSB1 - Postings'!E3148,master1!$C$10:$C$24,0))</f>
        <v>MAINTE</v>
      </c>
      <c r="B3148" s="9" t="str">
        <f>VLOOKUP(E3148,master1!$C$9:$E$24,3,0)</f>
        <v>Joaquin P</v>
      </c>
      <c r="C3148" s="8" t="str">
        <f>VLOOKUP(F3148,master2!$B$1:$C$24,2,0)</f>
        <v>SPARE PARTS</v>
      </c>
      <c r="D3148" s="84">
        <v>4</v>
      </c>
      <c r="E3148" s="82" t="s">
        <v>57</v>
      </c>
      <c r="F3148" s="85" t="s">
        <v>137</v>
      </c>
      <c r="G3148" s="106">
        <v>56</v>
      </c>
      <c r="H3148" s="84" t="s">
        <v>86</v>
      </c>
      <c r="I3148" s="84"/>
    </row>
    <row r="3149" spans="1:9" s="76" customFormat="1" ht="12" hidden="1" customHeight="1">
      <c r="A3149" s="8" t="str">
        <f>INDEX(master1!$A$10:$A$24,MATCH('KSB1 - Postings'!E3149,master1!$C$10:$C$24,0))</f>
        <v>MAINTE</v>
      </c>
      <c r="B3149" s="9" t="str">
        <f>VLOOKUP(E3149,master1!$C$9:$E$24,3,0)</f>
        <v>Joaquin P</v>
      </c>
      <c r="C3149" s="8" t="str">
        <f>VLOOKUP(F3149,master2!$B$1:$C$24,2,0)</f>
        <v>SPARE PARTS</v>
      </c>
      <c r="D3149" s="84">
        <v>4</v>
      </c>
      <c r="E3149" s="82" t="s">
        <v>57</v>
      </c>
      <c r="F3149" s="85" t="s">
        <v>137</v>
      </c>
      <c r="G3149" s="106">
        <v>29.47</v>
      </c>
      <c r="H3149" s="84" t="s">
        <v>86</v>
      </c>
      <c r="I3149" s="84"/>
    </row>
    <row r="3150" spans="1:9" s="76" customFormat="1" ht="12" hidden="1" customHeight="1">
      <c r="A3150" s="8" t="str">
        <f>INDEX(master1!$A$10:$A$24,MATCH('KSB1 - Postings'!E3150,master1!$C$10:$C$24,0))</f>
        <v>MAINTE</v>
      </c>
      <c r="B3150" s="9" t="str">
        <f>VLOOKUP(E3150,master1!$C$9:$E$24,3,0)</f>
        <v>Joaquin P</v>
      </c>
      <c r="C3150" s="8" t="str">
        <f>VLOOKUP(F3150,master2!$B$1:$C$24,2,0)</f>
        <v>SPARE PARTS</v>
      </c>
      <c r="D3150" s="84">
        <v>4</v>
      </c>
      <c r="E3150" s="82" t="s">
        <v>57</v>
      </c>
      <c r="F3150" s="85" t="s">
        <v>137</v>
      </c>
      <c r="G3150" s="106">
        <v>43.774999999999999</v>
      </c>
      <c r="H3150" s="84" t="s">
        <v>86</v>
      </c>
      <c r="I3150" s="84"/>
    </row>
    <row r="3151" spans="1:9" s="76" customFormat="1" ht="12" hidden="1" customHeight="1">
      <c r="A3151" s="8" t="str">
        <f>INDEX(master1!$A$10:$A$24,MATCH('KSB1 - Postings'!E3151,master1!$C$10:$C$24,0))</f>
        <v>MAINTE</v>
      </c>
      <c r="B3151" s="9" t="str">
        <f>VLOOKUP(E3151,master1!$C$9:$E$24,3,0)</f>
        <v>Joaquin P</v>
      </c>
      <c r="C3151" s="8" t="str">
        <f>VLOOKUP(F3151,master2!$B$1:$C$24,2,0)</f>
        <v>OTHER EXTERNAL SERVICES</v>
      </c>
      <c r="D3151" s="84">
        <v>4</v>
      </c>
      <c r="E3151" s="82" t="s">
        <v>57</v>
      </c>
      <c r="F3151" s="85" t="s">
        <v>138</v>
      </c>
      <c r="G3151" s="106">
        <v>150</v>
      </c>
      <c r="H3151" s="84" t="s">
        <v>86</v>
      </c>
      <c r="I3151" s="84"/>
    </row>
    <row r="3152" spans="1:9" s="76" customFormat="1" ht="12" hidden="1" customHeight="1">
      <c r="A3152" s="8" t="str">
        <f>INDEX(master1!$A$10:$A$24,MATCH('KSB1 - Postings'!E3152,master1!$C$10:$C$24,0))</f>
        <v>MAINTE</v>
      </c>
      <c r="B3152" s="9" t="str">
        <f>VLOOKUP(E3152,master1!$C$9:$E$24,3,0)</f>
        <v>Joaquin P</v>
      </c>
      <c r="C3152" s="8" t="str">
        <f>VLOOKUP(F3152,master2!$B$1:$C$24,2,0)</f>
        <v>SPARE PARTS</v>
      </c>
      <c r="D3152" s="84">
        <v>4</v>
      </c>
      <c r="E3152" s="82" t="s">
        <v>57</v>
      </c>
      <c r="F3152" s="85" t="s">
        <v>137</v>
      </c>
      <c r="G3152" s="106">
        <v>210.85</v>
      </c>
      <c r="H3152" s="84" t="s">
        <v>86</v>
      </c>
      <c r="I3152" s="84"/>
    </row>
    <row r="3153" spans="1:9" s="76" customFormat="1" ht="12" hidden="1" customHeight="1">
      <c r="A3153" s="8" t="str">
        <f>INDEX(master1!$A$10:$A$24,MATCH('KSB1 - Postings'!E3153,master1!$C$10:$C$24,0))</f>
        <v>MAINTE</v>
      </c>
      <c r="B3153" s="9" t="str">
        <f>VLOOKUP(E3153,master1!$C$9:$E$24,3,0)</f>
        <v>Joaquin P</v>
      </c>
      <c r="C3153" s="8" t="str">
        <f>VLOOKUP(F3153,master2!$B$1:$C$24,2,0)</f>
        <v>OTHER EXTERNAL SERVICES</v>
      </c>
      <c r="D3153" s="84">
        <v>4</v>
      </c>
      <c r="E3153" s="82" t="s">
        <v>57</v>
      </c>
      <c r="F3153" s="85" t="s">
        <v>138</v>
      </c>
      <c r="G3153" s="106">
        <v>2150</v>
      </c>
      <c r="H3153" s="84" t="s">
        <v>86</v>
      </c>
      <c r="I3153" s="84"/>
    </row>
    <row r="3154" spans="1:9" s="76" customFormat="1" ht="12" hidden="1" customHeight="1">
      <c r="A3154" s="8" t="str">
        <f>INDEX(master1!$A$10:$A$24,MATCH('KSB1 - Postings'!E3154,master1!$C$10:$C$24,0))</f>
        <v>MAINTE</v>
      </c>
      <c r="B3154" s="9" t="str">
        <f>VLOOKUP(E3154,master1!$C$9:$E$24,3,0)</f>
        <v>Joaquin P</v>
      </c>
      <c r="C3154" s="8" t="str">
        <f>VLOOKUP(F3154,master2!$B$1:$C$24,2,0)</f>
        <v>SPARE PARTS</v>
      </c>
      <c r="D3154" s="84">
        <v>4</v>
      </c>
      <c r="E3154" s="82" t="s">
        <v>54</v>
      </c>
      <c r="F3154" s="85" t="s">
        <v>136</v>
      </c>
      <c r="G3154" s="106">
        <v>15.824999999999999</v>
      </c>
      <c r="H3154" s="84" t="s">
        <v>86</v>
      </c>
      <c r="I3154" s="84"/>
    </row>
    <row r="3155" spans="1:9" s="76" customFormat="1" ht="12" hidden="1" customHeight="1">
      <c r="A3155" s="8" t="str">
        <f>INDEX(master1!$A$10:$A$24,MATCH('KSB1 - Postings'!E3155,master1!$C$10:$C$24,0))</f>
        <v>MAINTE</v>
      </c>
      <c r="B3155" s="9" t="str">
        <f>VLOOKUP(E3155,master1!$C$9:$E$24,3,0)</f>
        <v>Joaquin P</v>
      </c>
      <c r="C3155" s="8" t="str">
        <f>VLOOKUP(F3155,master2!$B$1:$C$24,2,0)</f>
        <v>SPARE PARTS</v>
      </c>
      <c r="D3155" s="84">
        <v>4</v>
      </c>
      <c r="E3155" s="82" t="s">
        <v>54</v>
      </c>
      <c r="F3155" s="85" t="s">
        <v>136</v>
      </c>
      <c r="G3155" s="106">
        <v>629.86500000000001</v>
      </c>
      <c r="H3155" s="84" t="s">
        <v>86</v>
      </c>
      <c r="I3155" s="84"/>
    </row>
    <row r="3156" spans="1:9" s="76" customFormat="1" ht="12" hidden="1" customHeight="1">
      <c r="A3156" s="8" t="str">
        <f>INDEX(master1!$A$10:$A$24,MATCH('KSB1 - Postings'!E3156,master1!$C$10:$C$24,0))</f>
        <v>MAINTE</v>
      </c>
      <c r="B3156" s="9" t="str">
        <f>VLOOKUP(E3156,master1!$C$9:$E$24,3,0)</f>
        <v>Joaquin P</v>
      </c>
      <c r="C3156" s="8" t="str">
        <f>VLOOKUP(F3156,master2!$B$1:$C$24,2,0)</f>
        <v>SPARE PARTS</v>
      </c>
      <c r="D3156" s="84">
        <v>4</v>
      </c>
      <c r="E3156" s="82" t="s">
        <v>54</v>
      </c>
      <c r="F3156" s="85" t="s">
        <v>136</v>
      </c>
      <c r="G3156" s="106">
        <v>376.625</v>
      </c>
      <c r="H3156" s="84" t="s">
        <v>86</v>
      </c>
      <c r="I3156" s="84"/>
    </row>
    <row r="3157" spans="1:9" s="76" customFormat="1" ht="12" hidden="1" customHeight="1">
      <c r="A3157" s="8" t="str">
        <f>INDEX(master1!$A$10:$A$24,MATCH('KSB1 - Postings'!E3157,master1!$C$10:$C$24,0))</f>
        <v>MAINTE</v>
      </c>
      <c r="B3157" s="9" t="str">
        <f>VLOOKUP(E3157,master1!$C$9:$E$24,3,0)</f>
        <v>Joaquin P</v>
      </c>
      <c r="C3157" s="8" t="str">
        <f>VLOOKUP(F3157,master2!$B$1:$C$24,2,0)</f>
        <v>SPARE PARTS</v>
      </c>
      <c r="D3157" s="84">
        <v>4</v>
      </c>
      <c r="E3157" s="82" t="s">
        <v>54</v>
      </c>
      <c r="F3157" s="85" t="s">
        <v>136</v>
      </c>
      <c r="G3157" s="106">
        <v>36.54</v>
      </c>
      <c r="H3157" s="84" t="s">
        <v>86</v>
      </c>
      <c r="I3157" s="84"/>
    </row>
    <row r="3158" spans="1:9" s="76" customFormat="1" ht="12" hidden="1" customHeight="1">
      <c r="A3158" s="8" t="str">
        <f>INDEX(master1!$A$10:$A$24,MATCH('KSB1 - Postings'!E3158,master1!$C$10:$C$24,0))</f>
        <v>MAINTE</v>
      </c>
      <c r="B3158" s="9" t="str">
        <f>VLOOKUP(E3158,master1!$C$9:$E$24,3,0)</f>
        <v>Joaquin P</v>
      </c>
      <c r="C3158" s="8" t="str">
        <f>VLOOKUP(F3158,master2!$B$1:$C$24,2,0)</f>
        <v>SPARE PARTS</v>
      </c>
      <c r="D3158" s="84">
        <v>4</v>
      </c>
      <c r="E3158" s="82" t="s">
        <v>54</v>
      </c>
      <c r="F3158" s="85" t="s">
        <v>136</v>
      </c>
      <c r="G3158" s="106">
        <v>189.2</v>
      </c>
      <c r="H3158" s="84" t="s">
        <v>86</v>
      </c>
      <c r="I3158" s="84"/>
    </row>
    <row r="3159" spans="1:9" s="76" customFormat="1" ht="12" hidden="1" customHeight="1">
      <c r="A3159" s="8" t="str">
        <f>INDEX(master1!$A$10:$A$24,MATCH('KSB1 - Postings'!E3159,master1!$C$10:$C$24,0))</f>
        <v>MAINTE</v>
      </c>
      <c r="B3159" s="9" t="str">
        <f>VLOOKUP(E3159,master1!$C$9:$E$24,3,0)</f>
        <v>Joaquin P</v>
      </c>
      <c r="C3159" s="8" t="str">
        <f>VLOOKUP(F3159,master2!$B$1:$C$24,2,0)</f>
        <v>REP &amp; MAINTENANCE SERVICES</v>
      </c>
      <c r="D3159" s="84">
        <v>4</v>
      </c>
      <c r="E3159" s="82" t="s">
        <v>56</v>
      </c>
      <c r="F3159" s="85" t="s">
        <v>143</v>
      </c>
      <c r="G3159" s="106">
        <v>2181.27</v>
      </c>
      <c r="H3159" s="84" t="s">
        <v>86</v>
      </c>
      <c r="I3159" s="84"/>
    </row>
    <row r="3160" spans="1:9" s="76" customFormat="1" ht="12" hidden="1" customHeight="1">
      <c r="A3160" s="8" t="str">
        <f>INDEX(master1!$A$10:$A$24,MATCH('KSB1 - Postings'!E3160,master1!$C$10:$C$24,0))</f>
        <v>MAINTE</v>
      </c>
      <c r="B3160" s="9" t="str">
        <f>VLOOKUP(E3160,master1!$C$9:$E$24,3,0)</f>
        <v>Joaquin P</v>
      </c>
      <c r="C3160" s="8" t="str">
        <f>VLOOKUP(F3160,master2!$B$1:$C$24,2,0)</f>
        <v>SPARE PARTS</v>
      </c>
      <c r="D3160" s="84">
        <v>4</v>
      </c>
      <c r="E3160" s="82" t="s">
        <v>56</v>
      </c>
      <c r="F3160" s="85" t="s">
        <v>136</v>
      </c>
      <c r="G3160" s="106">
        <v>25.885000000000002</v>
      </c>
      <c r="H3160" s="84" t="s">
        <v>86</v>
      </c>
      <c r="I3160" s="84"/>
    </row>
    <row r="3161" spans="1:9" s="76" customFormat="1" ht="12" hidden="1" customHeight="1">
      <c r="A3161" s="8" t="str">
        <f>INDEX(master1!$A$10:$A$24,MATCH('KSB1 - Postings'!E3161,master1!$C$10:$C$24,0))</f>
        <v>MAINTE</v>
      </c>
      <c r="B3161" s="9" t="str">
        <f>VLOOKUP(E3161,master1!$C$9:$E$24,3,0)</f>
        <v>Joaquin P</v>
      </c>
      <c r="C3161" s="8" t="str">
        <f>VLOOKUP(F3161,master2!$B$1:$C$24,2,0)</f>
        <v>SPARE PARTS</v>
      </c>
      <c r="D3161" s="84">
        <v>4</v>
      </c>
      <c r="E3161" s="82" t="s">
        <v>56</v>
      </c>
      <c r="F3161" s="85" t="s">
        <v>136</v>
      </c>
      <c r="G3161" s="106">
        <v>139.80000000000001</v>
      </c>
      <c r="H3161" s="84" t="s">
        <v>86</v>
      </c>
      <c r="I3161" s="84"/>
    </row>
    <row r="3162" spans="1:9" s="76" customFormat="1" ht="12" hidden="1" customHeight="1">
      <c r="A3162" s="8" t="str">
        <f>INDEX(master1!$A$10:$A$24,MATCH('KSB1 - Postings'!E3162,master1!$C$10:$C$24,0))</f>
        <v>MAINTE</v>
      </c>
      <c r="B3162" s="9" t="str">
        <f>VLOOKUP(E3162,master1!$C$9:$E$24,3,0)</f>
        <v>Joaquin P</v>
      </c>
      <c r="C3162" s="8" t="str">
        <f>VLOOKUP(F3162,master2!$B$1:$C$24,2,0)</f>
        <v>SPARE PARTS</v>
      </c>
      <c r="D3162" s="84">
        <v>4</v>
      </c>
      <c r="E3162" s="82" t="s">
        <v>56</v>
      </c>
      <c r="F3162" s="85" t="s">
        <v>136</v>
      </c>
      <c r="G3162" s="106">
        <v>560.78499999999997</v>
      </c>
      <c r="H3162" s="84" t="s">
        <v>86</v>
      </c>
      <c r="I3162" s="84"/>
    </row>
    <row r="3163" spans="1:9" s="76" customFormat="1" ht="12" hidden="1" customHeight="1">
      <c r="A3163" s="8" t="str">
        <f>INDEX(master1!$A$10:$A$24,MATCH('KSB1 - Postings'!E3163,master1!$C$10:$C$24,0))</f>
        <v>MAINTE</v>
      </c>
      <c r="B3163" s="9" t="str">
        <f>VLOOKUP(E3163,master1!$C$9:$E$24,3,0)</f>
        <v>Joaquin P</v>
      </c>
      <c r="C3163" s="8" t="str">
        <f>VLOOKUP(F3163,master2!$B$1:$C$24,2,0)</f>
        <v>SPARE PARTS</v>
      </c>
      <c r="D3163" s="84">
        <v>4</v>
      </c>
      <c r="E3163" s="82" t="s">
        <v>56</v>
      </c>
      <c r="F3163" s="85" t="s">
        <v>136</v>
      </c>
      <c r="G3163" s="106">
        <v>1186.78</v>
      </c>
      <c r="H3163" s="84" t="s">
        <v>86</v>
      </c>
      <c r="I3163" s="84"/>
    </row>
    <row r="3164" spans="1:9" s="76" customFormat="1" ht="12" hidden="1" customHeight="1">
      <c r="A3164" s="8" t="str">
        <f>INDEX(master1!$A$10:$A$24,MATCH('KSB1 - Postings'!E3164,master1!$C$10:$C$24,0))</f>
        <v>MAINTE</v>
      </c>
      <c r="B3164" s="9" t="str">
        <f>VLOOKUP(E3164,master1!$C$9:$E$24,3,0)</f>
        <v>Joaquin P</v>
      </c>
      <c r="C3164" s="8" t="str">
        <f>VLOOKUP(F3164,master2!$B$1:$C$24,2,0)</f>
        <v>SPARE PARTS</v>
      </c>
      <c r="D3164" s="84">
        <v>4</v>
      </c>
      <c r="E3164" s="82" t="s">
        <v>56</v>
      </c>
      <c r="F3164" s="85" t="s">
        <v>136</v>
      </c>
      <c r="G3164" s="106">
        <v>247.625</v>
      </c>
      <c r="H3164" s="84" t="s">
        <v>86</v>
      </c>
      <c r="I3164" s="84"/>
    </row>
    <row r="3165" spans="1:9" s="76" customFormat="1" ht="12" hidden="1" customHeight="1">
      <c r="A3165" s="8" t="str">
        <f>INDEX(master1!$A$10:$A$24,MATCH('KSB1 - Postings'!E3165,master1!$C$10:$C$24,0))</f>
        <v>MAINTE</v>
      </c>
      <c r="B3165" s="9" t="str">
        <f>VLOOKUP(E3165,master1!$C$9:$E$24,3,0)</f>
        <v>Joaquin P</v>
      </c>
      <c r="C3165" s="8" t="str">
        <f>VLOOKUP(F3165,master2!$B$1:$C$24,2,0)</f>
        <v>SPARE PARTS</v>
      </c>
      <c r="D3165" s="84">
        <v>4</v>
      </c>
      <c r="E3165" s="82" t="s">
        <v>56</v>
      </c>
      <c r="F3165" s="85" t="s">
        <v>136</v>
      </c>
      <c r="G3165" s="106">
        <v>360.95</v>
      </c>
      <c r="H3165" s="84" t="s">
        <v>86</v>
      </c>
      <c r="I3165" s="84"/>
    </row>
    <row r="3166" spans="1:9" s="76" customFormat="1" ht="12" hidden="1" customHeight="1">
      <c r="A3166" s="8" t="str">
        <f>INDEX(master1!$A$10:$A$24,MATCH('KSB1 - Postings'!E3166,master1!$C$10:$C$24,0))</f>
        <v>MAINTE</v>
      </c>
      <c r="B3166" s="9" t="str">
        <f>VLOOKUP(E3166,master1!$C$9:$E$24,3,0)</f>
        <v>Joaquin P</v>
      </c>
      <c r="C3166" s="8" t="str">
        <f>VLOOKUP(F3166,master2!$B$1:$C$24,2,0)</f>
        <v>SPARE PARTS</v>
      </c>
      <c r="D3166" s="84">
        <v>4</v>
      </c>
      <c r="E3166" s="82" t="s">
        <v>56</v>
      </c>
      <c r="F3166" s="85" t="s">
        <v>136</v>
      </c>
      <c r="G3166" s="106">
        <v>68.81</v>
      </c>
      <c r="H3166" s="84" t="s">
        <v>86</v>
      </c>
      <c r="I3166" s="84"/>
    </row>
    <row r="3167" spans="1:9" s="76" customFormat="1" ht="12" hidden="1" customHeight="1">
      <c r="A3167" s="8" t="str">
        <f>INDEX(master1!$A$10:$A$24,MATCH('KSB1 - Postings'!E3167,master1!$C$10:$C$24,0))</f>
        <v>MAINTE</v>
      </c>
      <c r="B3167" s="9" t="str">
        <f>VLOOKUP(E3167,master1!$C$9:$E$24,3,0)</f>
        <v>Joaquin P</v>
      </c>
      <c r="C3167" s="8" t="str">
        <f>VLOOKUP(F3167,master2!$B$1:$C$24,2,0)</f>
        <v>SPARE PARTS</v>
      </c>
      <c r="D3167" s="84">
        <v>4</v>
      </c>
      <c r="E3167" s="82" t="s">
        <v>56</v>
      </c>
      <c r="F3167" s="85" t="s">
        <v>136</v>
      </c>
      <c r="G3167" s="106">
        <v>21.22</v>
      </c>
      <c r="H3167" s="84" t="s">
        <v>86</v>
      </c>
      <c r="I3167" s="84"/>
    </row>
    <row r="3168" spans="1:9" s="76" customFormat="1" ht="12" hidden="1" customHeight="1">
      <c r="A3168" s="8" t="str">
        <f>INDEX(master1!$A$10:$A$24,MATCH('KSB1 - Postings'!E3168,master1!$C$10:$C$24,0))</f>
        <v>MAINTE</v>
      </c>
      <c r="B3168" s="9" t="str">
        <f>VLOOKUP(E3168,master1!$C$9:$E$24,3,0)</f>
        <v>Joaquin P</v>
      </c>
      <c r="C3168" s="8" t="str">
        <f>VLOOKUP(F3168,master2!$B$1:$C$24,2,0)</f>
        <v>SPARE PARTS</v>
      </c>
      <c r="D3168" s="84">
        <v>4</v>
      </c>
      <c r="E3168" s="82" t="s">
        <v>56</v>
      </c>
      <c r="F3168" s="85" t="s">
        <v>136</v>
      </c>
      <c r="G3168" s="106">
        <v>9.5</v>
      </c>
      <c r="H3168" s="84" t="s">
        <v>86</v>
      </c>
      <c r="I3168" s="84"/>
    </row>
    <row r="3169" spans="1:9" s="76" customFormat="1" ht="12" hidden="1" customHeight="1">
      <c r="A3169" s="8" t="str">
        <f>INDEX(master1!$A$10:$A$24,MATCH('KSB1 - Postings'!E3169,master1!$C$10:$C$24,0))</f>
        <v>MAINTE</v>
      </c>
      <c r="B3169" s="9" t="str">
        <f>VLOOKUP(E3169,master1!$C$9:$E$24,3,0)</f>
        <v>Joaquin P</v>
      </c>
      <c r="C3169" s="8" t="str">
        <f>VLOOKUP(F3169,master2!$B$1:$C$24,2,0)</f>
        <v>SPARE PARTS</v>
      </c>
      <c r="D3169" s="84">
        <v>4</v>
      </c>
      <c r="E3169" s="82" t="s">
        <v>56</v>
      </c>
      <c r="F3169" s="85" t="s">
        <v>136</v>
      </c>
      <c r="G3169" s="106">
        <v>1550.5</v>
      </c>
      <c r="H3169" s="84" t="s">
        <v>86</v>
      </c>
      <c r="I3169" s="84"/>
    </row>
    <row r="3170" spans="1:9" s="76" customFormat="1" ht="12" hidden="1" customHeight="1">
      <c r="A3170" s="8" t="str">
        <f>INDEX(master1!$A$10:$A$24,MATCH('KSB1 - Postings'!E3170,master1!$C$10:$C$24,0))</f>
        <v>MAINTE</v>
      </c>
      <c r="B3170" s="9" t="str">
        <f>VLOOKUP(E3170,master1!$C$9:$E$24,3,0)</f>
        <v>Joaquin P</v>
      </c>
      <c r="C3170" s="8" t="str">
        <f>VLOOKUP(F3170,master2!$B$1:$C$24,2,0)</f>
        <v>SPARE PARTS</v>
      </c>
      <c r="D3170" s="84">
        <v>4</v>
      </c>
      <c r="E3170" s="82" t="s">
        <v>56</v>
      </c>
      <c r="F3170" s="85" t="s">
        <v>136</v>
      </c>
      <c r="G3170" s="106">
        <v>282.23</v>
      </c>
      <c r="H3170" s="84" t="s">
        <v>86</v>
      </c>
      <c r="I3170" s="84"/>
    </row>
    <row r="3171" spans="1:9" s="76" customFormat="1" ht="12" hidden="1" customHeight="1">
      <c r="A3171" s="8" t="str">
        <f>INDEX(master1!$A$10:$A$24,MATCH('KSB1 - Postings'!E3171,master1!$C$10:$C$24,0))</f>
        <v>MAINTE</v>
      </c>
      <c r="B3171" s="9" t="str">
        <f>VLOOKUP(E3171,master1!$C$9:$E$24,3,0)</f>
        <v>Joaquin P</v>
      </c>
      <c r="C3171" s="8" t="str">
        <f>VLOOKUP(F3171,master2!$B$1:$C$24,2,0)</f>
        <v>SPARE PARTS</v>
      </c>
      <c r="D3171" s="84">
        <v>4</v>
      </c>
      <c r="E3171" s="82" t="s">
        <v>56</v>
      </c>
      <c r="F3171" s="85" t="s">
        <v>136</v>
      </c>
      <c r="G3171" s="106">
        <v>166.10499999999999</v>
      </c>
      <c r="H3171" s="84" t="s">
        <v>86</v>
      </c>
      <c r="I3171" s="84"/>
    </row>
    <row r="3172" spans="1:9" s="76" customFormat="1" ht="12" hidden="1" customHeight="1">
      <c r="A3172" s="8" t="str">
        <f>INDEX(master1!$A$10:$A$24,MATCH('KSB1 - Postings'!E3172,master1!$C$10:$C$24,0))</f>
        <v>MAINTE</v>
      </c>
      <c r="B3172" s="9" t="str">
        <f>VLOOKUP(E3172,master1!$C$9:$E$24,3,0)</f>
        <v>Joaquin P</v>
      </c>
      <c r="C3172" s="8" t="str">
        <f>VLOOKUP(F3172,master2!$B$1:$C$24,2,0)</f>
        <v>SPARE PARTS</v>
      </c>
      <c r="D3172" s="84">
        <v>4</v>
      </c>
      <c r="E3172" s="82" t="s">
        <v>56</v>
      </c>
      <c r="F3172" s="85" t="s">
        <v>136</v>
      </c>
      <c r="G3172" s="106">
        <v>38.5</v>
      </c>
      <c r="H3172" s="84" t="s">
        <v>86</v>
      </c>
      <c r="I3172" s="84"/>
    </row>
    <row r="3173" spans="1:9" s="76" customFormat="1" ht="12" hidden="1" customHeight="1">
      <c r="A3173" s="8" t="str">
        <f>INDEX(master1!$A$10:$A$24,MATCH('KSB1 - Postings'!E3173,master1!$C$10:$C$24,0))</f>
        <v>MAINTE</v>
      </c>
      <c r="B3173" s="9" t="str">
        <f>VLOOKUP(E3173,master1!$C$9:$E$24,3,0)</f>
        <v>Joaquin P</v>
      </c>
      <c r="C3173" s="8" t="str">
        <f>VLOOKUP(F3173,master2!$B$1:$C$24,2,0)</f>
        <v>SPARE PARTS</v>
      </c>
      <c r="D3173" s="84">
        <v>4</v>
      </c>
      <c r="E3173" s="82" t="s">
        <v>56</v>
      </c>
      <c r="F3173" s="85" t="s">
        <v>136</v>
      </c>
      <c r="G3173" s="106">
        <v>36.9</v>
      </c>
      <c r="H3173" s="84" t="s">
        <v>86</v>
      </c>
      <c r="I3173" s="84"/>
    </row>
    <row r="3174" spans="1:9" s="76" customFormat="1" ht="12" hidden="1" customHeight="1">
      <c r="A3174" s="8" t="str">
        <f>INDEX(master1!$A$10:$A$24,MATCH('KSB1 - Postings'!E3174,master1!$C$10:$C$24,0))</f>
        <v>MAINTE</v>
      </c>
      <c r="B3174" s="9" t="str">
        <f>VLOOKUP(E3174,master1!$C$9:$E$24,3,0)</f>
        <v>Joaquin P</v>
      </c>
      <c r="C3174" s="8" t="str">
        <f>VLOOKUP(F3174,master2!$B$1:$C$24,2,0)</f>
        <v>SPARE PARTS</v>
      </c>
      <c r="D3174" s="84">
        <v>4</v>
      </c>
      <c r="E3174" s="82" t="s">
        <v>56</v>
      </c>
      <c r="F3174" s="85" t="s">
        <v>136</v>
      </c>
      <c r="G3174" s="106">
        <v>9.83</v>
      </c>
      <c r="H3174" s="84" t="s">
        <v>86</v>
      </c>
      <c r="I3174" s="84"/>
    </row>
    <row r="3175" spans="1:9" s="76" customFormat="1" ht="12" hidden="1" customHeight="1">
      <c r="A3175" s="8" t="str">
        <f>INDEX(master1!$A$10:$A$24,MATCH('KSB1 - Postings'!E3175,master1!$C$10:$C$24,0))</f>
        <v>MAINTE</v>
      </c>
      <c r="B3175" s="9" t="str">
        <f>VLOOKUP(E3175,master1!$C$9:$E$24,3,0)</f>
        <v>Joaquin P</v>
      </c>
      <c r="C3175" s="8" t="str">
        <f>VLOOKUP(F3175,master2!$B$1:$C$24,2,0)</f>
        <v>SPARE PARTS</v>
      </c>
      <c r="D3175" s="84">
        <v>4</v>
      </c>
      <c r="E3175" s="82" t="s">
        <v>56</v>
      </c>
      <c r="F3175" s="85" t="s">
        <v>136</v>
      </c>
      <c r="G3175" s="106">
        <v>9.5</v>
      </c>
      <c r="H3175" s="84" t="s">
        <v>86</v>
      </c>
      <c r="I3175" s="84"/>
    </row>
    <row r="3176" spans="1:9" s="76" customFormat="1" ht="12" hidden="1" customHeight="1">
      <c r="A3176" s="8" t="str">
        <f>INDEX(master1!$A$10:$A$24,MATCH('KSB1 - Postings'!E3176,master1!$C$10:$C$24,0))</f>
        <v>MAINTE</v>
      </c>
      <c r="B3176" s="9" t="str">
        <f>VLOOKUP(E3176,master1!$C$9:$E$24,3,0)</f>
        <v>Joaquin P</v>
      </c>
      <c r="C3176" s="8" t="str">
        <f>VLOOKUP(F3176,master2!$B$1:$C$24,2,0)</f>
        <v>SPARE PARTS</v>
      </c>
      <c r="D3176" s="84">
        <v>4</v>
      </c>
      <c r="E3176" s="82" t="s">
        <v>56</v>
      </c>
      <c r="F3176" s="85" t="s">
        <v>136</v>
      </c>
      <c r="G3176" s="106">
        <v>89.46</v>
      </c>
      <c r="H3176" s="84" t="s">
        <v>86</v>
      </c>
      <c r="I3176" s="84"/>
    </row>
    <row r="3177" spans="1:9" s="76" customFormat="1" ht="12" hidden="1" customHeight="1">
      <c r="A3177" s="8" t="str">
        <f>INDEX(master1!$A$10:$A$24,MATCH('KSB1 - Postings'!E3177,master1!$C$10:$C$24,0))</f>
        <v>MAINTE</v>
      </c>
      <c r="B3177" s="9" t="str">
        <f>VLOOKUP(E3177,master1!$C$9:$E$24,3,0)</f>
        <v>Joaquin P</v>
      </c>
      <c r="C3177" s="8" t="str">
        <f>VLOOKUP(F3177,master2!$B$1:$C$24,2,0)</f>
        <v>SPARE PARTS</v>
      </c>
      <c r="D3177" s="84">
        <v>4</v>
      </c>
      <c r="E3177" s="82" t="s">
        <v>56</v>
      </c>
      <c r="F3177" s="85" t="s">
        <v>136</v>
      </c>
      <c r="G3177" s="106">
        <v>94.98</v>
      </c>
      <c r="H3177" s="84" t="s">
        <v>86</v>
      </c>
      <c r="I3177" s="84"/>
    </row>
    <row r="3178" spans="1:9" s="76" customFormat="1" ht="12" hidden="1" customHeight="1">
      <c r="A3178" s="8" t="str">
        <f>INDEX(master1!$A$10:$A$24,MATCH('KSB1 - Postings'!E3178,master1!$C$10:$C$24,0))</f>
        <v>PRODUCTION</v>
      </c>
      <c r="B3178" s="9" t="str">
        <f>VLOOKUP(E3178,master1!$C$9:$E$24,3,0)</f>
        <v>Morgan F</v>
      </c>
      <c r="C3178" s="8" t="str">
        <f>VLOOKUP(F3178,master2!$B$1:$C$24,2,0)</f>
        <v>SPARE PARTS</v>
      </c>
      <c r="D3178" s="84">
        <v>4</v>
      </c>
      <c r="E3178" s="82" t="s">
        <v>51</v>
      </c>
      <c r="F3178" s="85" t="s">
        <v>137</v>
      </c>
      <c r="G3178" s="106">
        <v>495</v>
      </c>
      <c r="H3178" s="84" t="s">
        <v>86</v>
      </c>
      <c r="I3178" s="84"/>
    </row>
    <row r="3179" spans="1:9" s="76" customFormat="1" ht="12" hidden="1" customHeight="1">
      <c r="A3179" s="8" t="str">
        <f>INDEX(master1!$A$10:$A$24,MATCH('KSB1 - Postings'!E3179,master1!$C$10:$C$24,0))</f>
        <v>PRODUCTION</v>
      </c>
      <c r="B3179" s="9" t="str">
        <f>VLOOKUP(E3179,master1!$C$9:$E$24,3,0)</f>
        <v>Morgan F</v>
      </c>
      <c r="C3179" s="8" t="str">
        <f>VLOOKUP(F3179,master2!$B$1:$C$24,2,0)</f>
        <v>SPARE PARTS</v>
      </c>
      <c r="D3179" s="84">
        <v>4</v>
      </c>
      <c r="E3179" s="82" t="s">
        <v>51</v>
      </c>
      <c r="F3179" s="85" t="s">
        <v>137</v>
      </c>
      <c r="G3179" s="106">
        <v>280</v>
      </c>
      <c r="H3179" s="84" t="s">
        <v>86</v>
      </c>
      <c r="I3179" s="84"/>
    </row>
    <row r="3180" spans="1:9" s="76" customFormat="1" ht="12" hidden="1" customHeight="1">
      <c r="A3180" s="8" t="str">
        <f>INDEX(master1!$A$10:$A$24,MATCH('KSB1 - Postings'!E3180,master1!$C$10:$C$24,0))</f>
        <v>PRODUCTION</v>
      </c>
      <c r="B3180" s="9" t="str">
        <f>VLOOKUP(E3180,master1!$C$9:$E$24,3,0)</f>
        <v>Morgan F</v>
      </c>
      <c r="C3180" s="8" t="str">
        <f>VLOOKUP(F3180,master2!$B$1:$C$24,2,0)</f>
        <v>SPARE PARTS</v>
      </c>
      <c r="D3180" s="84">
        <v>4</v>
      </c>
      <c r="E3180" s="82" t="s">
        <v>51</v>
      </c>
      <c r="F3180" s="85" t="s">
        <v>137</v>
      </c>
      <c r="G3180" s="106">
        <v>1050</v>
      </c>
      <c r="H3180" s="84" t="s">
        <v>86</v>
      </c>
      <c r="I3180" s="84"/>
    </row>
    <row r="3181" spans="1:9" s="76" customFormat="1" ht="12" hidden="1" customHeight="1">
      <c r="A3181" s="8" t="str">
        <f>INDEX(master1!$A$10:$A$24,MATCH('KSB1 - Postings'!E3181,master1!$C$10:$C$24,0))</f>
        <v>PRODUCTION</v>
      </c>
      <c r="B3181" s="9" t="str">
        <f>VLOOKUP(E3181,master1!$C$9:$E$24,3,0)</f>
        <v>Morgan F</v>
      </c>
      <c r="C3181" s="8" t="str">
        <f>VLOOKUP(F3181,master2!$B$1:$C$24,2,0)</f>
        <v>SPARE PARTS</v>
      </c>
      <c r="D3181" s="84">
        <v>4</v>
      </c>
      <c r="E3181" s="82" t="s">
        <v>51</v>
      </c>
      <c r="F3181" s="85" t="s">
        <v>137</v>
      </c>
      <c r="G3181" s="106">
        <v>1050</v>
      </c>
      <c r="H3181" s="84" t="s">
        <v>86</v>
      </c>
      <c r="I3181" s="84"/>
    </row>
    <row r="3182" spans="1:9" s="76" customFormat="1" ht="12" hidden="1" customHeight="1">
      <c r="A3182" s="8" t="str">
        <f>INDEX(master1!$A$10:$A$24,MATCH('KSB1 - Postings'!E3182,master1!$C$10:$C$24,0))</f>
        <v>PRODUCTION</v>
      </c>
      <c r="B3182" s="9" t="str">
        <f>VLOOKUP(E3182,master1!$C$9:$E$24,3,0)</f>
        <v>Morgan F</v>
      </c>
      <c r="C3182" s="8" t="str">
        <f>VLOOKUP(F3182,master2!$B$1:$C$24,2,0)</f>
        <v>SPARE PARTS</v>
      </c>
      <c r="D3182" s="84">
        <v>4</v>
      </c>
      <c r="E3182" s="82" t="s">
        <v>51</v>
      </c>
      <c r="F3182" s="85" t="s">
        <v>137</v>
      </c>
      <c r="G3182" s="106">
        <v>425</v>
      </c>
      <c r="H3182" s="84" t="s">
        <v>86</v>
      </c>
      <c r="I3182" s="84"/>
    </row>
    <row r="3183" spans="1:9" s="76" customFormat="1" ht="12" hidden="1" customHeight="1">
      <c r="A3183" s="8" t="str">
        <f>INDEX(master1!$A$10:$A$24,MATCH('KSB1 - Postings'!E3183,master1!$C$10:$C$24,0))</f>
        <v>HR</v>
      </c>
      <c r="B3183" s="9" t="str">
        <f>VLOOKUP(E3183,master1!$C$9:$E$24,3,0)</f>
        <v>Paula E</v>
      </c>
      <c r="C3183" s="8" t="str">
        <f>VLOOKUP(F3183,master2!$B$1:$C$24,2,0)</f>
        <v>OTHER SOCIAL EXPENSES</v>
      </c>
      <c r="D3183" s="84">
        <v>4</v>
      </c>
      <c r="E3183" s="82" t="s">
        <v>75</v>
      </c>
      <c r="F3183" s="85" t="s">
        <v>139</v>
      </c>
      <c r="G3183" s="106">
        <v>86.2</v>
      </c>
      <c r="H3183" s="84" t="s">
        <v>86</v>
      </c>
      <c r="I3183" s="84"/>
    </row>
    <row r="3184" spans="1:9" s="76" customFormat="1" ht="12" hidden="1" customHeight="1">
      <c r="A3184" s="8" t="str">
        <f>INDEX(master1!$A$10:$A$24,MATCH('KSB1 - Postings'!E3184,master1!$C$10:$C$24,0))</f>
        <v>HR</v>
      </c>
      <c r="B3184" s="9" t="str">
        <f>VLOOKUP(E3184,master1!$C$9:$E$24,3,0)</f>
        <v>Paula E</v>
      </c>
      <c r="C3184" s="8" t="str">
        <f>VLOOKUP(F3184,master2!$B$1:$C$24,2,0)</f>
        <v>PROTECTION EQUIPMENT</v>
      </c>
      <c r="D3184" s="84">
        <v>4</v>
      </c>
      <c r="E3184" s="82" t="s">
        <v>74</v>
      </c>
      <c r="F3184" s="85" t="s">
        <v>135</v>
      </c>
      <c r="G3184" s="106">
        <v>26.5</v>
      </c>
      <c r="H3184" s="84" t="s">
        <v>86</v>
      </c>
      <c r="I3184" s="84"/>
    </row>
    <row r="3185" spans="1:9" s="76" customFormat="1" ht="12" hidden="1" customHeight="1">
      <c r="A3185" s="8" t="str">
        <f>INDEX(master1!$A$10:$A$24,MATCH('KSB1 - Postings'!E3185,master1!$C$10:$C$24,0))</f>
        <v>HR</v>
      </c>
      <c r="B3185" s="9" t="str">
        <f>VLOOKUP(E3185,master1!$C$9:$E$24,3,0)</f>
        <v>Paula E</v>
      </c>
      <c r="C3185" s="8" t="str">
        <f>VLOOKUP(F3185,master2!$B$1:$C$24,2,0)</f>
        <v>PROTECTION EQUIPMENT</v>
      </c>
      <c r="D3185" s="84">
        <v>4</v>
      </c>
      <c r="E3185" s="82" t="s">
        <v>74</v>
      </c>
      <c r="F3185" s="85" t="s">
        <v>135</v>
      </c>
      <c r="G3185" s="106">
        <v>41</v>
      </c>
      <c r="H3185" s="84" t="s">
        <v>86</v>
      </c>
      <c r="I3185" s="84"/>
    </row>
    <row r="3186" spans="1:9" s="76" customFormat="1" ht="12" hidden="1" customHeight="1">
      <c r="A3186" s="8" t="str">
        <f>INDEX(master1!$A$10:$A$24,MATCH('KSB1 - Postings'!E3186,master1!$C$10:$C$24,0))</f>
        <v>HR</v>
      </c>
      <c r="B3186" s="9" t="str">
        <f>VLOOKUP(E3186,master1!$C$9:$E$24,3,0)</f>
        <v>Paula E</v>
      </c>
      <c r="C3186" s="8" t="str">
        <f>VLOOKUP(F3186,master2!$B$1:$C$24,2,0)</f>
        <v>PROTECTION EQUIPMENT</v>
      </c>
      <c r="D3186" s="84">
        <v>4</v>
      </c>
      <c r="E3186" s="82" t="s">
        <v>74</v>
      </c>
      <c r="F3186" s="85" t="s">
        <v>135</v>
      </c>
      <c r="G3186" s="106">
        <v>10.5</v>
      </c>
      <c r="H3186" s="84" t="s">
        <v>86</v>
      </c>
      <c r="I3186" s="84"/>
    </row>
    <row r="3187" spans="1:9" s="76" customFormat="1" ht="12" hidden="1" customHeight="1">
      <c r="A3187" s="8" t="str">
        <f>INDEX(master1!$A$10:$A$24,MATCH('KSB1 - Postings'!E3187,master1!$C$10:$C$24,0))</f>
        <v>HR</v>
      </c>
      <c r="B3187" s="9" t="str">
        <f>VLOOKUP(E3187,master1!$C$9:$E$24,3,0)</f>
        <v>Paula E</v>
      </c>
      <c r="C3187" s="8" t="str">
        <f>VLOOKUP(F3187,master2!$B$1:$C$24,2,0)</f>
        <v>PROTECTION EQUIPMENT</v>
      </c>
      <c r="D3187" s="84">
        <v>4</v>
      </c>
      <c r="E3187" s="82" t="s">
        <v>74</v>
      </c>
      <c r="F3187" s="85" t="s">
        <v>135</v>
      </c>
      <c r="G3187" s="106">
        <v>13</v>
      </c>
      <c r="H3187" s="84" t="s">
        <v>86</v>
      </c>
      <c r="I3187" s="84"/>
    </row>
    <row r="3188" spans="1:9" s="76" customFormat="1" ht="12" hidden="1" customHeight="1">
      <c r="A3188" s="8" t="str">
        <f>INDEX(master1!$A$10:$A$24,MATCH('KSB1 - Postings'!E3188,master1!$C$10:$C$24,0))</f>
        <v>MAINTE</v>
      </c>
      <c r="B3188" s="9" t="str">
        <f>VLOOKUP(E3188,master1!$C$9:$E$24,3,0)</f>
        <v>Joaquin P</v>
      </c>
      <c r="C3188" s="8" t="str">
        <f>VLOOKUP(F3188,master2!$B$1:$C$24,2,0)</f>
        <v>SPARE PARTS</v>
      </c>
      <c r="D3188" s="84">
        <v>4</v>
      </c>
      <c r="E3188" s="82" t="s">
        <v>55</v>
      </c>
      <c r="F3188" s="85" t="s">
        <v>136</v>
      </c>
      <c r="G3188" s="106">
        <v>427.86500000000001</v>
      </c>
      <c r="H3188" s="84" t="s">
        <v>86</v>
      </c>
      <c r="I3188" s="84"/>
    </row>
    <row r="3189" spans="1:9" s="76" customFormat="1" ht="12" hidden="1" customHeight="1">
      <c r="A3189" s="8" t="str">
        <f>INDEX(master1!$A$10:$A$24,MATCH('KSB1 - Postings'!E3189,master1!$C$10:$C$24,0))</f>
        <v>MAINTE</v>
      </c>
      <c r="B3189" s="9" t="str">
        <f>VLOOKUP(E3189,master1!$C$9:$E$24,3,0)</f>
        <v>Joaquin P</v>
      </c>
      <c r="C3189" s="8" t="str">
        <f>VLOOKUP(F3189,master2!$B$1:$C$24,2,0)</f>
        <v>SPARE PARTS</v>
      </c>
      <c r="D3189" s="84">
        <v>4</v>
      </c>
      <c r="E3189" s="82" t="s">
        <v>55</v>
      </c>
      <c r="F3189" s="85" t="s">
        <v>136</v>
      </c>
      <c r="G3189" s="106">
        <v>144.10499999999999</v>
      </c>
      <c r="H3189" s="84" t="s">
        <v>86</v>
      </c>
      <c r="I3189" s="84"/>
    </row>
    <row r="3190" spans="1:9" s="76" customFormat="1" ht="12" hidden="1" customHeight="1">
      <c r="A3190" s="8" t="str">
        <f>INDEX(master1!$A$10:$A$24,MATCH('KSB1 - Postings'!E3190,master1!$C$10:$C$24,0))</f>
        <v>MAINTE</v>
      </c>
      <c r="B3190" s="9" t="str">
        <f>VLOOKUP(E3190,master1!$C$9:$E$24,3,0)</f>
        <v>Joaquin P</v>
      </c>
      <c r="C3190" s="8" t="str">
        <f>VLOOKUP(F3190,master2!$B$1:$C$24,2,0)</f>
        <v>SPARE PARTS</v>
      </c>
      <c r="D3190" s="84">
        <v>4</v>
      </c>
      <c r="E3190" s="82" t="s">
        <v>55</v>
      </c>
      <c r="F3190" s="85" t="s">
        <v>136</v>
      </c>
      <c r="G3190" s="106">
        <v>32</v>
      </c>
      <c r="H3190" s="84" t="s">
        <v>86</v>
      </c>
      <c r="I3190" s="84"/>
    </row>
    <row r="3191" spans="1:9" s="76" customFormat="1" ht="12" hidden="1" customHeight="1">
      <c r="A3191" s="8" t="str">
        <f>INDEX(master1!$A$10:$A$24,MATCH('KSB1 - Postings'!E3191,master1!$C$10:$C$24,0))</f>
        <v>HR</v>
      </c>
      <c r="B3191" s="9" t="str">
        <f>VLOOKUP(E3191,master1!$C$9:$E$24,3,0)</f>
        <v>Paula E</v>
      </c>
      <c r="C3191" s="8" t="str">
        <f>VLOOKUP(F3191,master2!$B$1:$C$24,2,0)</f>
        <v>RENT EXPENSES</v>
      </c>
      <c r="D3191" s="84">
        <v>4</v>
      </c>
      <c r="E3191" s="82" t="s">
        <v>74</v>
      </c>
      <c r="F3191" s="85" t="s">
        <v>142</v>
      </c>
      <c r="G3191" s="106">
        <v>1057.23</v>
      </c>
      <c r="H3191" s="84" t="s">
        <v>86</v>
      </c>
      <c r="I3191" s="84"/>
    </row>
    <row r="3192" spans="1:9" s="76" customFormat="1" ht="12" hidden="1" customHeight="1">
      <c r="A3192" s="8" t="str">
        <f>INDEX(master1!$A$10:$A$24,MATCH('KSB1 - Postings'!E3192,master1!$C$10:$C$24,0))</f>
        <v>HR</v>
      </c>
      <c r="B3192" s="9" t="str">
        <f>VLOOKUP(E3192,master1!$C$9:$E$24,3,0)</f>
        <v>Paula E</v>
      </c>
      <c r="C3192" s="8" t="str">
        <f>VLOOKUP(F3192,master2!$B$1:$C$24,2,0)</f>
        <v>OTHER SOCIAL EXPENSES</v>
      </c>
      <c r="D3192" s="84">
        <v>4</v>
      </c>
      <c r="E3192" s="82" t="s">
        <v>74</v>
      </c>
      <c r="F3192" s="85" t="s">
        <v>139</v>
      </c>
      <c r="G3192" s="106">
        <v>300</v>
      </c>
      <c r="H3192" s="84" t="s">
        <v>86</v>
      </c>
      <c r="I3192" s="84"/>
    </row>
    <row r="3193" spans="1:9" s="76" customFormat="1" ht="12" hidden="1" customHeight="1">
      <c r="A3193" s="8" t="str">
        <f>INDEX(master1!$A$10:$A$24,MATCH('KSB1 - Postings'!E3193,master1!$C$10:$C$24,0))</f>
        <v>HR</v>
      </c>
      <c r="B3193" s="9" t="str">
        <f>VLOOKUP(E3193,master1!$C$9:$E$24,3,0)</f>
        <v>Paula E</v>
      </c>
      <c r="C3193" s="8" t="str">
        <f>VLOOKUP(F3193,master2!$B$1:$C$24,2,0)</f>
        <v>OTHER SOCIAL EXPENSES</v>
      </c>
      <c r="D3193" s="84">
        <v>4</v>
      </c>
      <c r="E3193" s="82" t="s">
        <v>74</v>
      </c>
      <c r="F3193" s="85" t="s">
        <v>139</v>
      </c>
      <c r="G3193" s="106">
        <v>292.5</v>
      </c>
      <c r="H3193" s="84" t="s">
        <v>86</v>
      </c>
      <c r="I3193" s="84"/>
    </row>
    <row r="3194" spans="1:9" s="76" customFormat="1" ht="12" hidden="1" customHeight="1">
      <c r="A3194" s="8" t="str">
        <f>INDEX(master1!$A$10:$A$24,MATCH('KSB1 - Postings'!E3194,master1!$C$10:$C$24,0))</f>
        <v>HR</v>
      </c>
      <c r="B3194" s="9" t="str">
        <f>VLOOKUP(E3194,master1!$C$9:$E$24,3,0)</f>
        <v>Paula E</v>
      </c>
      <c r="C3194" s="8" t="str">
        <f>VLOOKUP(F3194,master2!$B$1:$C$24,2,0)</f>
        <v>OTHER SOCIAL EXPENSES</v>
      </c>
      <c r="D3194" s="84">
        <v>4</v>
      </c>
      <c r="E3194" s="82" t="s">
        <v>74</v>
      </c>
      <c r="F3194" s="85" t="s">
        <v>139</v>
      </c>
      <c r="G3194" s="106">
        <v>300</v>
      </c>
      <c r="H3194" s="84" t="s">
        <v>86</v>
      </c>
      <c r="I3194" s="84"/>
    </row>
    <row r="3195" spans="1:9" s="76" customFormat="1" ht="12" hidden="1" customHeight="1">
      <c r="A3195" s="8" t="str">
        <f>INDEX(master1!$A$10:$A$24,MATCH('KSB1 - Postings'!E3195,master1!$C$10:$C$24,0))</f>
        <v>HR</v>
      </c>
      <c r="B3195" s="9" t="str">
        <f>VLOOKUP(E3195,master1!$C$9:$E$24,3,0)</f>
        <v>Paula E</v>
      </c>
      <c r="C3195" s="8" t="str">
        <f>VLOOKUP(F3195,master2!$B$1:$C$24,2,0)</f>
        <v>OTHER SOCIAL EXPENSES</v>
      </c>
      <c r="D3195" s="84">
        <v>4</v>
      </c>
      <c r="E3195" s="82" t="s">
        <v>74</v>
      </c>
      <c r="F3195" s="85" t="s">
        <v>139</v>
      </c>
      <c r="G3195" s="106">
        <v>136.44999999999999</v>
      </c>
      <c r="H3195" s="84" t="s">
        <v>86</v>
      </c>
      <c r="I3195" s="84"/>
    </row>
    <row r="3196" spans="1:9" s="76" customFormat="1" ht="12" hidden="1" customHeight="1">
      <c r="A3196" s="8" t="str">
        <f>INDEX(master1!$A$10:$A$24,MATCH('KSB1 - Postings'!E3196,master1!$C$10:$C$24,0))</f>
        <v>HR</v>
      </c>
      <c r="B3196" s="9" t="str">
        <f>VLOOKUP(E3196,master1!$C$9:$E$24,3,0)</f>
        <v>Paula E</v>
      </c>
      <c r="C3196" s="8" t="str">
        <f>VLOOKUP(F3196,master2!$B$1:$C$24,2,0)</f>
        <v>OTHER SOCIAL EXPENSES</v>
      </c>
      <c r="D3196" s="84">
        <v>4</v>
      </c>
      <c r="E3196" s="82" t="s">
        <v>74</v>
      </c>
      <c r="F3196" s="85" t="s">
        <v>139</v>
      </c>
      <c r="G3196" s="106">
        <v>15.42</v>
      </c>
      <c r="H3196" s="84" t="s">
        <v>86</v>
      </c>
      <c r="I3196" s="84"/>
    </row>
    <row r="3197" spans="1:9" s="76" customFormat="1" ht="12" hidden="1" customHeight="1">
      <c r="A3197" s="8" t="str">
        <f>INDEX(master1!$A$10:$A$24,MATCH('KSB1 - Postings'!E3197,master1!$C$10:$C$24,0))</f>
        <v>QUALITY</v>
      </c>
      <c r="B3197" s="9" t="str">
        <f>VLOOKUP(E3197,master1!$C$9:$E$24,3,0)</f>
        <v>Jennifer A</v>
      </c>
      <c r="C3197" s="8" t="str">
        <f>VLOOKUP(F3197,master2!$B$1:$C$24,2,0)</f>
        <v>OTHER EXTERNAL SERVICES</v>
      </c>
      <c r="D3197" s="84">
        <v>4</v>
      </c>
      <c r="E3197" s="82" t="s">
        <v>73</v>
      </c>
      <c r="F3197" s="85" t="s">
        <v>138</v>
      </c>
      <c r="G3197" s="106">
        <v>324.13499999999999</v>
      </c>
      <c r="H3197" s="84" t="s">
        <v>86</v>
      </c>
      <c r="I3197" s="84"/>
    </row>
    <row r="3198" spans="1:9" s="76" customFormat="1" ht="12" hidden="1" customHeight="1">
      <c r="A3198" s="8" t="str">
        <f>INDEX(master1!$A$10:$A$24,MATCH('KSB1 - Postings'!E3198,master1!$C$10:$C$24,0))</f>
        <v>QUALITY</v>
      </c>
      <c r="B3198" s="9" t="str">
        <f>VLOOKUP(E3198,master1!$C$9:$E$24,3,0)</f>
        <v>Jennifer A</v>
      </c>
      <c r="C3198" s="8" t="str">
        <f>VLOOKUP(F3198,master2!$B$1:$C$24,2,0)</f>
        <v>SPARE PARTS</v>
      </c>
      <c r="D3198" s="84">
        <v>4</v>
      </c>
      <c r="E3198" s="82" t="s">
        <v>73</v>
      </c>
      <c r="F3198" s="85" t="s">
        <v>136</v>
      </c>
      <c r="G3198" s="106">
        <v>545.30499999999995</v>
      </c>
      <c r="H3198" s="84" t="s">
        <v>86</v>
      </c>
      <c r="I3198" s="84"/>
    </row>
    <row r="3199" spans="1:9" s="76" customFormat="1" ht="12" hidden="1" customHeight="1">
      <c r="A3199" s="8" t="str">
        <f>INDEX(master1!$A$10:$A$24,MATCH('KSB1 - Postings'!E3199,master1!$C$10:$C$24,0))</f>
        <v>QUALITY</v>
      </c>
      <c r="B3199" s="9" t="str">
        <f>VLOOKUP(E3199,master1!$C$9:$E$24,3,0)</f>
        <v>Jennifer A</v>
      </c>
      <c r="C3199" s="8" t="str">
        <f>VLOOKUP(F3199,master2!$B$1:$C$24,2,0)</f>
        <v>SPARE PARTS</v>
      </c>
      <c r="D3199" s="84">
        <v>4</v>
      </c>
      <c r="E3199" s="82" t="s">
        <v>73</v>
      </c>
      <c r="F3199" s="85" t="s">
        <v>136</v>
      </c>
      <c r="G3199" s="106">
        <v>38.5</v>
      </c>
      <c r="H3199" s="84" t="s">
        <v>86</v>
      </c>
      <c r="I3199" s="84"/>
    </row>
    <row r="3200" spans="1:9" s="76" customFormat="1" ht="12" hidden="1" customHeight="1">
      <c r="A3200" s="8" t="str">
        <f>INDEX(master1!$A$10:$A$24,MATCH('KSB1 - Postings'!E3200,master1!$C$10:$C$24,0))</f>
        <v>QUALITY</v>
      </c>
      <c r="B3200" s="9" t="str">
        <f>VLOOKUP(E3200,master1!$C$9:$E$24,3,0)</f>
        <v>Jennifer A</v>
      </c>
      <c r="C3200" s="8" t="str">
        <f>VLOOKUP(F3200,master2!$B$1:$C$24,2,0)</f>
        <v>SPARE PARTS</v>
      </c>
      <c r="D3200" s="84">
        <v>4</v>
      </c>
      <c r="E3200" s="82" t="s">
        <v>73</v>
      </c>
      <c r="F3200" s="85" t="s">
        <v>136</v>
      </c>
      <c r="G3200" s="106">
        <v>571.6</v>
      </c>
      <c r="H3200" s="84" t="s">
        <v>86</v>
      </c>
      <c r="I3200" s="84"/>
    </row>
    <row r="3201" spans="1:9" s="76" customFormat="1" ht="12" hidden="1" customHeight="1">
      <c r="A3201" s="8" t="str">
        <f>INDEX(master1!$A$10:$A$24,MATCH('KSB1 - Postings'!E3201,master1!$C$10:$C$24,0))</f>
        <v>QUALITY</v>
      </c>
      <c r="B3201" s="9" t="str">
        <f>VLOOKUP(E3201,master1!$C$9:$E$24,3,0)</f>
        <v>Jennifer A</v>
      </c>
      <c r="C3201" s="8" t="str">
        <f>VLOOKUP(F3201,master2!$B$1:$C$24,2,0)</f>
        <v>SPARE PARTS</v>
      </c>
      <c r="D3201" s="84">
        <v>4</v>
      </c>
      <c r="E3201" s="82" t="s">
        <v>73</v>
      </c>
      <c r="F3201" s="85" t="s">
        <v>136</v>
      </c>
      <c r="G3201" s="106">
        <v>174.995</v>
      </c>
      <c r="H3201" s="84" t="s">
        <v>86</v>
      </c>
      <c r="I3201" s="84"/>
    </row>
    <row r="3202" spans="1:9" s="76" customFormat="1" ht="12" hidden="1" customHeight="1">
      <c r="A3202" s="8" t="str">
        <f>INDEX(master1!$A$10:$A$24,MATCH('KSB1 - Postings'!E3202,master1!$C$10:$C$24,0))</f>
        <v>QUALITY</v>
      </c>
      <c r="B3202" s="9" t="str">
        <f>VLOOKUP(E3202,master1!$C$9:$E$24,3,0)</f>
        <v>Jennifer A</v>
      </c>
      <c r="C3202" s="8" t="str">
        <f>VLOOKUP(F3202,master2!$B$1:$C$24,2,0)</f>
        <v>SPARE PARTS</v>
      </c>
      <c r="D3202" s="84">
        <v>4</v>
      </c>
      <c r="E3202" s="82" t="s">
        <v>73</v>
      </c>
      <c r="F3202" s="85" t="s">
        <v>136</v>
      </c>
      <c r="G3202" s="106">
        <v>9.5</v>
      </c>
      <c r="H3202" s="84" t="s">
        <v>86</v>
      </c>
      <c r="I3202" s="84"/>
    </row>
    <row r="3203" spans="1:9" s="76" customFormat="1" ht="12" hidden="1" customHeight="1">
      <c r="A3203" s="8" t="str">
        <f>INDEX(master1!$A$10:$A$24,MATCH('KSB1 - Postings'!E3203,master1!$C$10:$C$24,0))</f>
        <v>QUALITY</v>
      </c>
      <c r="B3203" s="9" t="str">
        <f>VLOOKUP(E3203,master1!$C$9:$E$24,3,0)</f>
        <v>Jennifer A</v>
      </c>
      <c r="C3203" s="8" t="str">
        <f>VLOOKUP(F3203,master2!$B$1:$C$24,2,0)</f>
        <v>SPARE PARTS</v>
      </c>
      <c r="D3203" s="84">
        <v>4</v>
      </c>
      <c r="E3203" s="82" t="s">
        <v>73</v>
      </c>
      <c r="F3203" s="85" t="s">
        <v>136</v>
      </c>
      <c r="G3203" s="106">
        <v>35.625</v>
      </c>
      <c r="H3203" s="84" t="s">
        <v>86</v>
      </c>
      <c r="I3203" s="84"/>
    </row>
    <row r="3204" spans="1:9" s="76" customFormat="1" ht="12" hidden="1" customHeight="1">
      <c r="A3204" s="8" t="str">
        <f>INDEX(master1!$A$10:$A$24,MATCH('KSB1 - Postings'!E3204,master1!$C$10:$C$24,0))</f>
        <v>LOGISTICS</v>
      </c>
      <c r="B3204" s="9" t="str">
        <f>VLOOKUP(E3204,master1!$C$9:$E$24,3,0)</f>
        <v>María L</v>
      </c>
      <c r="C3204" s="8" t="str">
        <f>VLOOKUP(F3204,master2!$B$1:$C$24,2,0)</f>
        <v>RENT EXPENSES</v>
      </c>
      <c r="D3204" s="84">
        <v>4</v>
      </c>
      <c r="E3204" s="82" t="s">
        <v>69</v>
      </c>
      <c r="F3204" s="85" t="s">
        <v>142</v>
      </c>
      <c r="G3204" s="106">
        <v>1023</v>
      </c>
      <c r="H3204" s="84" t="s">
        <v>86</v>
      </c>
      <c r="I3204" s="84"/>
    </row>
    <row r="3205" spans="1:9" s="76" customFormat="1" ht="12" hidden="1" customHeight="1">
      <c r="A3205" s="8" t="str">
        <f>INDEX(master1!$A$10:$A$24,MATCH('KSB1 - Postings'!E3205,master1!$C$10:$C$24,0))</f>
        <v>MAINTE</v>
      </c>
      <c r="B3205" s="9" t="str">
        <f>VLOOKUP(E3205,master1!$C$9:$E$24,3,0)</f>
        <v>Joaquin P</v>
      </c>
      <c r="C3205" s="8" t="str">
        <f>VLOOKUP(F3205,master2!$B$1:$C$24,2,0)</f>
        <v>RENT EXPENSES</v>
      </c>
      <c r="D3205" s="84">
        <v>4</v>
      </c>
      <c r="E3205" s="82" t="s">
        <v>57</v>
      </c>
      <c r="F3205" s="85" t="s">
        <v>142</v>
      </c>
      <c r="G3205" s="106">
        <v>2425</v>
      </c>
      <c r="H3205" s="84" t="s">
        <v>86</v>
      </c>
      <c r="I3205" s="84"/>
    </row>
    <row r="3206" spans="1:9" s="76" customFormat="1" ht="12" hidden="1" customHeight="1">
      <c r="A3206" s="8" t="str">
        <f>INDEX(master1!$A$10:$A$24,MATCH('KSB1 - Postings'!E3206,master1!$C$10:$C$24,0))</f>
        <v>MAINTE</v>
      </c>
      <c r="B3206" s="9" t="str">
        <f>VLOOKUP(E3206,master1!$C$9:$E$24,3,0)</f>
        <v>Joaquin P</v>
      </c>
      <c r="C3206" s="8" t="str">
        <f>VLOOKUP(F3206,master2!$B$1:$C$24,2,0)</f>
        <v>SPARE PARTS</v>
      </c>
      <c r="D3206" s="84">
        <v>4</v>
      </c>
      <c r="E3206" s="82" t="s">
        <v>54</v>
      </c>
      <c r="F3206" s="85" t="s">
        <v>136</v>
      </c>
      <c r="G3206" s="106">
        <v>329.26</v>
      </c>
      <c r="H3206" s="84" t="s">
        <v>86</v>
      </c>
      <c r="I3206" s="84"/>
    </row>
    <row r="3207" spans="1:9" s="76" customFormat="1" ht="12" hidden="1" customHeight="1">
      <c r="A3207" s="8" t="str">
        <f>INDEX(master1!$A$10:$A$24,MATCH('KSB1 - Postings'!E3207,master1!$C$10:$C$24,0))</f>
        <v>MAINTE</v>
      </c>
      <c r="B3207" s="9" t="str">
        <f>VLOOKUP(E3207,master1!$C$9:$E$24,3,0)</f>
        <v>Joaquin P</v>
      </c>
      <c r="C3207" s="8" t="str">
        <f>VLOOKUP(F3207,master2!$B$1:$C$24,2,0)</f>
        <v>SPARE PARTS</v>
      </c>
      <c r="D3207" s="84">
        <v>4</v>
      </c>
      <c r="E3207" s="82" t="s">
        <v>54</v>
      </c>
      <c r="F3207" s="85" t="s">
        <v>136</v>
      </c>
      <c r="G3207" s="106">
        <v>36.54</v>
      </c>
      <c r="H3207" s="84" t="s">
        <v>86</v>
      </c>
      <c r="I3207" s="84"/>
    </row>
    <row r="3208" spans="1:9" s="76" customFormat="1" ht="12" hidden="1" customHeight="1">
      <c r="A3208" s="8" t="str">
        <f>INDEX(master1!$A$10:$A$24,MATCH('KSB1 - Postings'!E3208,master1!$C$10:$C$24,0))</f>
        <v>MAINTE</v>
      </c>
      <c r="B3208" s="9" t="str">
        <f>VLOOKUP(E3208,master1!$C$9:$E$24,3,0)</f>
        <v>Joaquin P</v>
      </c>
      <c r="C3208" s="8" t="str">
        <f>VLOOKUP(F3208,master2!$B$1:$C$24,2,0)</f>
        <v>SPARE PARTS</v>
      </c>
      <c r="D3208" s="84">
        <v>4</v>
      </c>
      <c r="E3208" s="82" t="s">
        <v>54</v>
      </c>
      <c r="F3208" s="85" t="s">
        <v>136</v>
      </c>
      <c r="G3208" s="106">
        <v>59.85</v>
      </c>
      <c r="H3208" s="84" t="s">
        <v>86</v>
      </c>
      <c r="I3208" s="84"/>
    </row>
    <row r="3209" spans="1:9" s="76" customFormat="1" ht="12" hidden="1" customHeight="1">
      <c r="A3209" s="8" t="str">
        <f>INDEX(master1!$A$10:$A$24,MATCH('KSB1 - Postings'!E3209,master1!$C$10:$C$24,0))</f>
        <v>MAINTE</v>
      </c>
      <c r="B3209" s="9" t="str">
        <f>VLOOKUP(E3209,master1!$C$9:$E$24,3,0)</f>
        <v>Joaquin P</v>
      </c>
      <c r="C3209" s="8" t="str">
        <f>VLOOKUP(F3209,master2!$B$1:$C$24,2,0)</f>
        <v>SPARE PARTS</v>
      </c>
      <c r="D3209" s="84">
        <v>4</v>
      </c>
      <c r="E3209" s="82" t="s">
        <v>54</v>
      </c>
      <c r="F3209" s="85" t="s">
        <v>136</v>
      </c>
      <c r="G3209" s="106">
        <v>62.405000000000001</v>
      </c>
      <c r="H3209" s="84" t="s">
        <v>86</v>
      </c>
      <c r="I3209" s="84"/>
    </row>
    <row r="3210" spans="1:9" s="76" customFormat="1" ht="12" hidden="1" customHeight="1">
      <c r="A3210" s="8" t="str">
        <f>INDEX(master1!$A$10:$A$24,MATCH('KSB1 - Postings'!E3210,master1!$C$10:$C$24,0))</f>
        <v>MAINTE</v>
      </c>
      <c r="B3210" s="9" t="str">
        <f>VLOOKUP(E3210,master1!$C$9:$E$24,3,0)</f>
        <v>Joaquin P</v>
      </c>
      <c r="C3210" s="8" t="str">
        <f>VLOOKUP(F3210,master2!$B$1:$C$24,2,0)</f>
        <v>SPARE PARTS</v>
      </c>
      <c r="D3210" s="84">
        <v>4</v>
      </c>
      <c r="E3210" s="82" t="s">
        <v>54</v>
      </c>
      <c r="F3210" s="85" t="s">
        <v>136</v>
      </c>
      <c r="G3210" s="106">
        <v>27.914999999999999</v>
      </c>
      <c r="H3210" s="84" t="s">
        <v>86</v>
      </c>
      <c r="I3210" s="84"/>
    </row>
    <row r="3211" spans="1:9" s="76" customFormat="1" ht="12" hidden="1" customHeight="1">
      <c r="A3211" s="8" t="str">
        <f>INDEX(master1!$A$10:$A$24,MATCH('KSB1 - Postings'!E3211,master1!$C$10:$C$24,0))</f>
        <v>MAINTE</v>
      </c>
      <c r="B3211" s="9" t="str">
        <f>VLOOKUP(E3211,master1!$C$9:$E$24,3,0)</f>
        <v>Joaquin P</v>
      </c>
      <c r="C3211" s="8" t="str">
        <f>VLOOKUP(F3211,master2!$B$1:$C$24,2,0)</f>
        <v>SPARE PARTS</v>
      </c>
      <c r="D3211" s="84">
        <v>4</v>
      </c>
      <c r="E3211" s="82" t="s">
        <v>54</v>
      </c>
      <c r="F3211" s="85" t="s">
        <v>136</v>
      </c>
      <c r="G3211" s="106">
        <v>13.305</v>
      </c>
      <c r="H3211" s="84" t="s">
        <v>86</v>
      </c>
      <c r="I3211" s="84"/>
    </row>
    <row r="3212" spans="1:9" s="76" customFormat="1" ht="12" hidden="1" customHeight="1">
      <c r="A3212" s="8" t="str">
        <f>INDEX(master1!$A$10:$A$24,MATCH('KSB1 - Postings'!E3212,master1!$C$10:$C$24,0))</f>
        <v>MAINTE</v>
      </c>
      <c r="B3212" s="9" t="str">
        <f>VLOOKUP(E3212,master1!$C$9:$E$24,3,0)</f>
        <v>Joaquin P</v>
      </c>
      <c r="C3212" s="8" t="str">
        <f>VLOOKUP(F3212,master2!$B$1:$C$24,2,0)</f>
        <v>SPARE PARTS</v>
      </c>
      <c r="D3212" s="84">
        <v>4</v>
      </c>
      <c r="E3212" s="82" t="s">
        <v>54</v>
      </c>
      <c r="F3212" s="85" t="s">
        <v>136</v>
      </c>
      <c r="G3212" s="106">
        <v>33.055</v>
      </c>
      <c r="H3212" s="84" t="s">
        <v>86</v>
      </c>
      <c r="I3212" s="84"/>
    </row>
    <row r="3213" spans="1:9" s="76" customFormat="1" ht="12" hidden="1" customHeight="1">
      <c r="A3213" s="8" t="str">
        <f>INDEX(master1!$A$10:$A$24,MATCH('KSB1 - Postings'!E3213,master1!$C$10:$C$24,0))</f>
        <v>MAINTE</v>
      </c>
      <c r="B3213" s="9" t="str">
        <f>VLOOKUP(E3213,master1!$C$9:$E$24,3,0)</f>
        <v>Joaquin P</v>
      </c>
      <c r="C3213" s="8" t="str">
        <f>VLOOKUP(F3213,master2!$B$1:$C$24,2,0)</f>
        <v>SPARE PARTS</v>
      </c>
      <c r="D3213" s="84">
        <v>4</v>
      </c>
      <c r="E3213" s="82" t="s">
        <v>56</v>
      </c>
      <c r="F3213" s="85" t="s">
        <v>136</v>
      </c>
      <c r="G3213" s="106">
        <v>63.664999999999999</v>
      </c>
      <c r="H3213" s="84" t="s">
        <v>86</v>
      </c>
      <c r="I3213" s="84"/>
    </row>
    <row r="3214" spans="1:9" s="76" customFormat="1" ht="12" hidden="1" customHeight="1">
      <c r="A3214" s="8" t="str">
        <f>INDEX(master1!$A$10:$A$24,MATCH('KSB1 - Postings'!E3214,master1!$C$10:$C$24,0))</f>
        <v>MAINTE</v>
      </c>
      <c r="B3214" s="9" t="str">
        <f>VLOOKUP(E3214,master1!$C$9:$E$24,3,0)</f>
        <v>Joaquin P</v>
      </c>
      <c r="C3214" s="8" t="str">
        <f>VLOOKUP(F3214,master2!$B$1:$C$24,2,0)</f>
        <v>SPARE PARTS</v>
      </c>
      <c r="D3214" s="84">
        <v>4</v>
      </c>
      <c r="E3214" s="82" t="s">
        <v>56</v>
      </c>
      <c r="F3214" s="85" t="s">
        <v>136</v>
      </c>
      <c r="G3214" s="106">
        <v>243</v>
      </c>
      <c r="H3214" s="84" t="s">
        <v>86</v>
      </c>
      <c r="I3214" s="84"/>
    </row>
    <row r="3215" spans="1:9" s="76" customFormat="1" ht="12" hidden="1" customHeight="1">
      <c r="A3215" s="8" t="str">
        <f>INDEX(master1!$A$10:$A$24,MATCH('KSB1 - Postings'!E3215,master1!$C$10:$C$24,0))</f>
        <v>MAINTE</v>
      </c>
      <c r="B3215" s="9" t="str">
        <f>VLOOKUP(E3215,master1!$C$9:$E$24,3,0)</f>
        <v>Joaquin P</v>
      </c>
      <c r="C3215" s="8" t="str">
        <f>VLOOKUP(F3215,master2!$B$1:$C$24,2,0)</f>
        <v>SPARE PARTS</v>
      </c>
      <c r="D3215" s="84">
        <v>4</v>
      </c>
      <c r="E3215" s="82" t="s">
        <v>56</v>
      </c>
      <c r="F3215" s="85" t="s">
        <v>136</v>
      </c>
      <c r="G3215" s="106">
        <v>64.5</v>
      </c>
      <c r="H3215" s="84" t="s">
        <v>86</v>
      </c>
      <c r="I3215" s="84"/>
    </row>
    <row r="3216" spans="1:9" s="76" customFormat="1" ht="12" hidden="1" customHeight="1">
      <c r="A3216" s="8" t="str">
        <f>INDEX(master1!$A$10:$A$24,MATCH('KSB1 - Postings'!E3216,master1!$C$10:$C$24,0))</f>
        <v>MAINTE</v>
      </c>
      <c r="B3216" s="9" t="str">
        <f>VLOOKUP(E3216,master1!$C$9:$E$24,3,0)</f>
        <v>Joaquin P</v>
      </c>
      <c r="C3216" s="8" t="str">
        <f>VLOOKUP(F3216,master2!$B$1:$C$24,2,0)</f>
        <v>SPARE PARTS</v>
      </c>
      <c r="D3216" s="84">
        <v>4</v>
      </c>
      <c r="E3216" s="82" t="s">
        <v>56</v>
      </c>
      <c r="F3216" s="85" t="s">
        <v>136</v>
      </c>
      <c r="G3216" s="106">
        <v>359.53</v>
      </c>
      <c r="H3216" s="84" t="s">
        <v>86</v>
      </c>
      <c r="I3216" s="84"/>
    </row>
    <row r="3217" spans="1:9" s="76" customFormat="1" ht="12" hidden="1" customHeight="1">
      <c r="A3217" s="8" t="str">
        <f>INDEX(master1!$A$10:$A$24,MATCH('KSB1 - Postings'!E3217,master1!$C$10:$C$24,0))</f>
        <v>MAINTE</v>
      </c>
      <c r="B3217" s="9" t="str">
        <f>VLOOKUP(E3217,master1!$C$9:$E$24,3,0)</f>
        <v>Joaquin P</v>
      </c>
      <c r="C3217" s="8" t="str">
        <f>VLOOKUP(F3217,master2!$B$1:$C$24,2,0)</f>
        <v>SPARE PARTS</v>
      </c>
      <c r="D3217" s="84">
        <v>4</v>
      </c>
      <c r="E3217" s="82" t="s">
        <v>56</v>
      </c>
      <c r="F3217" s="85" t="s">
        <v>136</v>
      </c>
      <c r="G3217" s="106">
        <v>364.85</v>
      </c>
      <c r="H3217" s="84" t="s">
        <v>86</v>
      </c>
      <c r="I3217" s="84"/>
    </row>
    <row r="3218" spans="1:9" s="76" customFormat="1" ht="12" hidden="1" customHeight="1">
      <c r="A3218" s="8" t="str">
        <f>INDEX(master1!$A$10:$A$24,MATCH('KSB1 - Postings'!E3218,master1!$C$10:$C$24,0))</f>
        <v>MAINTE</v>
      </c>
      <c r="B3218" s="9" t="str">
        <f>VLOOKUP(E3218,master1!$C$9:$E$24,3,0)</f>
        <v>Joaquin P</v>
      </c>
      <c r="C3218" s="8" t="str">
        <f>VLOOKUP(F3218,master2!$B$1:$C$24,2,0)</f>
        <v>SPARE PARTS</v>
      </c>
      <c r="D3218" s="84">
        <v>4</v>
      </c>
      <c r="E3218" s="82" t="s">
        <v>56</v>
      </c>
      <c r="F3218" s="85" t="s">
        <v>136</v>
      </c>
      <c r="G3218" s="106">
        <v>54.02</v>
      </c>
      <c r="H3218" s="84" t="s">
        <v>86</v>
      </c>
      <c r="I3218" s="84"/>
    </row>
    <row r="3219" spans="1:9" s="76" customFormat="1" ht="12" hidden="1" customHeight="1">
      <c r="A3219" s="8" t="str">
        <f>INDEX(master1!$A$10:$A$24,MATCH('KSB1 - Postings'!E3219,master1!$C$10:$C$24,0))</f>
        <v>MAINTE</v>
      </c>
      <c r="B3219" s="9" t="str">
        <f>VLOOKUP(E3219,master1!$C$9:$E$24,3,0)</f>
        <v>Joaquin P</v>
      </c>
      <c r="C3219" s="8" t="str">
        <f>VLOOKUP(F3219,master2!$B$1:$C$24,2,0)</f>
        <v>SPARE PARTS</v>
      </c>
      <c r="D3219" s="84">
        <v>4</v>
      </c>
      <c r="E3219" s="82" t="s">
        <v>55</v>
      </c>
      <c r="F3219" s="85" t="s">
        <v>136</v>
      </c>
      <c r="G3219" s="106">
        <v>44.35</v>
      </c>
      <c r="H3219" s="84" t="s">
        <v>86</v>
      </c>
      <c r="I3219" s="84"/>
    </row>
    <row r="3220" spans="1:9" s="76" customFormat="1" ht="12" hidden="1" customHeight="1">
      <c r="A3220" s="8" t="str">
        <f>INDEX(master1!$A$10:$A$24,MATCH('KSB1 - Postings'!E3220,master1!$C$10:$C$24,0))</f>
        <v>MAINTE</v>
      </c>
      <c r="B3220" s="9" t="str">
        <f>VLOOKUP(E3220,master1!$C$9:$E$24,3,0)</f>
        <v>Joaquin P</v>
      </c>
      <c r="C3220" s="8" t="str">
        <f>VLOOKUP(F3220,master2!$B$1:$C$24,2,0)</f>
        <v>SPARE PARTS</v>
      </c>
      <c r="D3220" s="84">
        <v>4</v>
      </c>
      <c r="E3220" s="82" t="s">
        <v>55</v>
      </c>
      <c r="F3220" s="85" t="s">
        <v>136</v>
      </c>
      <c r="G3220" s="106">
        <v>75.45</v>
      </c>
      <c r="H3220" s="84" t="s">
        <v>86</v>
      </c>
      <c r="I3220" s="84"/>
    </row>
    <row r="3221" spans="1:9" s="76" customFormat="1" ht="12" hidden="1" customHeight="1">
      <c r="A3221" s="8" t="str">
        <f>INDEX(master1!$A$10:$A$24,MATCH('KSB1 - Postings'!E3221,master1!$C$10:$C$24,0))</f>
        <v>MAINTE</v>
      </c>
      <c r="B3221" s="9" t="str">
        <f>VLOOKUP(E3221,master1!$C$9:$E$24,3,0)</f>
        <v>Joaquin P</v>
      </c>
      <c r="C3221" s="8" t="str">
        <f>VLOOKUP(F3221,master2!$B$1:$C$24,2,0)</f>
        <v>SPARE PARTS</v>
      </c>
      <c r="D3221" s="84">
        <v>4</v>
      </c>
      <c r="E3221" s="82" t="s">
        <v>55</v>
      </c>
      <c r="F3221" s="85" t="s">
        <v>136</v>
      </c>
      <c r="G3221" s="106">
        <v>103</v>
      </c>
      <c r="H3221" s="84" t="s">
        <v>86</v>
      </c>
      <c r="I3221" s="84"/>
    </row>
    <row r="3222" spans="1:9" s="76" customFormat="1" ht="12" hidden="1" customHeight="1">
      <c r="A3222" s="8" t="str">
        <f>INDEX(master1!$A$10:$A$24,MATCH('KSB1 - Postings'!E3222,master1!$C$10:$C$24,0))</f>
        <v>HR</v>
      </c>
      <c r="B3222" s="9" t="str">
        <f>VLOOKUP(E3222,master1!$C$9:$E$24,3,0)</f>
        <v>Paula E</v>
      </c>
      <c r="C3222" s="8" t="str">
        <f>VLOOKUP(F3222,master2!$B$1:$C$24,2,0)</f>
        <v>OTHER SOCIAL EXPENSES</v>
      </c>
      <c r="D3222" s="84">
        <v>4</v>
      </c>
      <c r="E3222" s="82" t="s">
        <v>74</v>
      </c>
      <c r="F3222" s="85" t="s">
        <v>131</v>
      </c>
      <c r="G3222" s="106">
        <v>2700</v>
      </c>
      <c r="H3222" s="84" t="s">
        <v>86</v>
      </c>
      <c r="I3222" s="84"/>
    </row>
    <row r="3223" spans="1:9" s="76" customFormat="1" ht="12" hidden="1" customHeight="1">
      <c r="A3223" s="8" t="str">
        <f>INDEX(master1!$A$10:$A$24,MATCH('KSB1 - Postings'!E3223,master1!$C$10:$C$24,0))</f>
        <v>HR</v>
      </c>
      <c r="B3223" s="9" t="str">
        <f>VLOOKUP(E3223,master1!$C$9:$E$24,3,0)</f>
        <v>Paula E</v>
      </c>
      <c r="C3223" s="8" t="str">
        <f>VLOOKUP(F3223,master2!$B$1:$C$24,2,0)</f>
        <v>TRAVEL EXPENSES</v>
      </c>
      <c r="D3223" s="84">
        <v>4</v>
      </c>
      <c r="E3223" s="82" t="s">
        <v>74</v>
      </c>
      <c r="F3223" s="85" t="s">
        <v>147</v>
      </c>
      <c r="G3223" s="106">
        <v>87.5</v>
      </c>
      <c r="H3223" s="84" t="s">
        <v>86</v>
      </c>
      <c r="I3223" s="84"/>
    </row>
    <row r="3224" spans="1:9" s="76" customFormat="1" ht="12" hidden="1" customHeight="1">
      <c r="A3224" s="8" t="str">
        <f>INDEX(master1!$A$10:$A$24,MATCH('KSB1 - Postings'!E3224,master1!$C$10:$C$24,0))</f>
        <v>HR</v>
      </c>
      <c r="B3224" s="9" t="str">
        <f>VLOOKUP(E3224,master1!$C$9:$E$24,3,0)</f>
        <v>Paula E</v>
      </c>
      <c r="C3224" s="8" t="str">
        <f>VLOOKUP(F3224,master2!$B$1:$C$24,2,0)</f>
        <v>OTHER EXTERNAL SERVICES</v>
      </c>
      <c r="D3224" s="84">
        <v>4</v>
      </c>
      <c r="E3224" s="82" t="s">
        <v>74</v>
      </c>
      <c r="F3224" s="85" t="s">
        <v>138</v>
      </c>
      <c r="G3224" s="106">
        <v>306</v>
      </c>
      <c r="H3224" s="84" t="s">
        <v>86</v>
      </c>
      <c r="I3224" s="84"/>
    </row>
    <row r="3225" spans="1:9" s="76" customFormat="1" ht="12" hidden="1" customHeight="1">
      <c r="A3225" s="8" t="str">
        <f>INDEX(master1!$A$10:$A$24,MATCH('KSB1 - Postings'!E3225,master1!$C$10:$C$24,0))</f>
        <v>HR</v>
      </c>
      <c r="B3225" s="9" t="str">
        <f>VLOOKUP(E3225,master1!$C$9:$E$24,3,0)</f>
        <v>Paula E</v>
      </c>
      <c r="C3225" s="8" t="str">
        <f>VLOOKUP(F3225,master2!$B$1:$C$24,2,0)</f>
        <v>OTHER EXTERNAL SERVICES</v>
      </c>
      <c r="D3225" s="84">
        <v>4</v>
      </c>
      <c r="E3225" s="82" t="s">
        <v>74</v>
      </c>
      <c r="F3225" s="85" t="s">
        <v>138</v>
      </c>
      <c r="G3225" s="106">
        <v>1230</v>
      </c>
      <c r="H3225" s="84" t="s">
        <v>86</v>
      </c>
      <c r="I3225" s="84"/>
    </row>
    <row r="3226" spans="1:9" s="76" customFormat="1" ht="12" hidden="1" customHeight="1">
      <c r="A3226" s="8" t="str">
        <f>INDEX(master1!$A$10:$A$24,MATCH('KSB1 - Postings'!E3226,master1!$C$10:$C$24,0))</f>
        <v>QUALITY</v>
      </c>
      <c r="B3226" s="9" t="str">
        <f>VLOOKUP(E3226,master1!$C$9:$E$24,3,0)</f>
        <v>Jennifer A</v>
      </c>
      <c r="C3226" s="8" t="str">
        <f>VLOOKUP(F3226,master2!$B$1:$C$24,2,0)</f>
        <v>TRAVEL EXPENSES</v>
      </c>
      <c r="D3226" s="84">
        <v>4</v>
      </c>
      <c r="E3226" s="82" t="s">
        <v>73</v>
      </c>
      <c r="F3226" s="85" t="s">
        <v>147</v>
      </c>
      <c r="G3226" s="106">
        <v>87.5</v>
      </c>
      <c r="H3226" s="84" t="s">
        <v>86</v>
      </c>
      <c r="I3226" s="84"/>
    </row>
    <row r="3227" spans="1:9" s="76" customFormat="1" ht="12" hidden="1" customHeight="1">
      <c r="A3227" s="8" t="str">
        <f>INDEX(master1!$A$10:$A$24,MATCH('KSB1 - Postings'!E3227,master1!$C$10:$C$24,0))</f>
        <v>QUALITY</v>
      </c>
      <c r="B3227" s="9" t="str">
        <f>VLOOKUP(E3227,master1!$C$9:$E$24,3,0)</f>
        <v>Jennifer A</v>
      </c>
      <c r="C3227" s="8" t="str">
        <f>VLOOKUP(F3227,master2!$B$1:$C$24,2,0)</f>
        <v>SPARE PARTS</v>
      </c>
      <c r="D3227" s="84">
        <v>4</v>
      </c>
      <c r="E3227" s="82" t="s">
        <v>73</v>
      </c>
      <c r="F3227" s="85" t="s">
        <v>136</v>
      </c>
      <c r="G3227" s="106">
        <v>201.76499999999999</v>
      </c>
      <c r="H3227" s="84" t="s">
        <v>86</v>
      </c>
      <c r="I3227" s="84"/>
    </row>
    <row r="3228" spans="1:9" s="76" customFormat="1" ht="12" hidden="1" customHeight="1">
      <c r="A3228" s="8" t="str">
        <f>INDEX(master1!$A$10:$A$24,MATCH('KSB1 - Postings'!E3228,master1!$C$10:$C$24,0))</f>
        <v>QUALITY</v>
      </c>
      <c r="B3228" s="9" t="str">
        <f>VLOOKUP(E3228,master1!$C$9:$E$24,3,0)</f>
        <v>Jennifer A</v>
      </c>
      <c r="C3228" s="8" t="str">
        <f>VLOOKUP(F3228,master2!$B$1:$C$24,2,0)</f>
        <v>SPARE PARTS</v>
      </c>
      <c r="D3228" s="84">
        <v>4</v>
      </c>
      <c r="E3228" s="82" t="s">
        <v>73</v>
      </c>
      <c r="F3228" s="85" t="s">
        <v>136</v>
      </c>
      <c r="G3228" s="106">
        <v>103.33499999999999</v>
      </c>
      <c r="H3228" s="84" t="s">
        <v>86</v>
      </c>
      <c r="I3228" s="84"/>
    </row>
    <row r="3229" spans="1:9" s="76" customFormat="1" ht="12" hidden="1" customHeight="1">
      <c r="A3229" s="8" t="str">
        <f>INDEX(master1!$A$10:$A$24,MATCH('KSB1 - Postings'!E3229,master1!$C$10:$C$24,0))</f>
        <v>QUALITY</v>
      </c>
      <c r="B3229" s="9" t="str">
        <f>VLOOKUP(E3229,master1!$C$9:$E$24,3,0)</f>
        <v>Jennifer A</v>
      </c>
      <c r="C3229" s="8" t="str">
        <f>VLOOKUP(F3229,master2!$B$1:$C$24,2,0)</f>
        <v>TRAVEL EXPENSES</v>
      </c>
      <c r="D3229" s="84">
        <v>4</v>
      </c>
      <c r="E3229" s="82" t="s">
        <v>73</v>
      </c>
      <c r="F3229" s="85" t="s">
        <v>147</v>
      </c>
      <c r="G3229" s="106">
        <v>175</v>
      </c>
      <c r="H3229" s="84" t="s">
        <v>86</v>
      </c>
      <c r="I3229" s="84"/>
    </row>
    <row r="3230" spans="1:9" s="76" customFormat="1" ht="12" hidden="1" customHeight="1">
      <c r="A3230" s="8" t="str">
        <f>INDEX(master1!$A$10:$A$24,MATCH('KSB1 - Postings'!E3230,master1!$C$10:$C$24,0))</f>
        <v>LOGISTICS</v>
      </c>
      <c r="B3230" s="9" t="str">
        <f>VLOOKUP(E3230,master1!$C$9:$E$24,3,0)</f>
        <v>María L</v>
      </c>
      <c r="C3230" s="8" t="str">
        <f>VLOOKUP(F3230,master2!$B$1:$C$24,2,0)</f>
        <v>FREIGHT</v>
      </c>
      <c r="D3230" s="84">
        <v>4</v>
      </c>
      <c r="E3230" s="82" t="s">
        <v>68</v>
      </c>
      <c r="F3230" s="85" t="s">
        <v>132</v>
      </c>
      <c r="G3230" s="106">
        <v>43090.154999999999</v>
      </c>
      <c r="H3230" s="84" t="s">
        <v>86</v>
      </c>
      <c r="I3230" s="84"/>
    </row>
    <row r="3231" spans="1:9" s="76" customFormat="1" ht="12" hidden="1" customHeight="1">
      <c r="A3231" s="8" t="str">
        <f>INDEX(master1!$A$10:$A$24,MATCH('KSB1 - Postings'!E3231,master1!$C$10:$C$24,0))</f>
        <v>LOGISTICS</v>
      </c>
      <c r="B3231" s="9" t="str">
        <f>VLOOKUP(E3231,master1!$C$9:$E$24,3,0)</f>
        <v>María L</v>
      </c>
      <c r="C3231" s="8" t="str">
        <f>VLOOKUP(F3231,master2!$B$1:$C$24,2,0)</f>
        <v>RENT EXPENSES</v>
      </c>
      <c r="D3231" s="84">
        <v>4</v>
      </c>
      <c r="E3231" s="82" t="s">
        <v>68</v>
      </c>
      <c r="F3231" s="85" t="s">
        <v>142</v>
      </c>
      <c r="G3231" s="106">
        <v>278.28500000000003</v>
      </c>
      <c r="H3231" s="84" t="s">
        <v>86</v>
      </c>
      <c r="I3231" s="84"/>
    </row>
    <row r="3232" spans="1:9" s="76" customFormat="1" ht="12" hidden="1" customHeight="1">
      <c r="A3232" s="8" t="str">
        <f>INDEX(master1!$A$10:$A$24,MATCH('KSB1 - Postings'!E3232,master1!$C$10:$C$24,0))</f>
        <v>LOGISTICS</v>
      </c>
      <c r="B3232" s="9" t="str">
        <f>VLOOKUP(E3232,master1!$C$9:$E$24,3,0)</f>
        <v>María L</v>
      </c>
      <c r="C3232" s="8" t="str">
        <f>VLOOKUP(F3232,master2!$B$1:$C$24,2,0)</f>
        <v>REP &amp; MAINTENANCE SERVICES</v>
      </c>
      <c r="D3232" s="84">
        <v>4</v>
      </c>
      <c r="E3232" s="82" t="s">
        <v>68</v>
      </c>
      <c r="F3232" s="85" t="s">
        <v>144</v>
      </c>
      <c r="G3232" s="106">
        <v>24789.19</v>
      </c>
      <c r="H3232" s="84" t="s">
        <v>86</v>
      </c>
      <c r="I3232" s="84"/>
    </row>
    <row r="3233" spans="1:9" s="76" customFormat="1" ht="12" hidden="1" customHeight="1">
      <c r="A3233" s="8" t="str">
        <f>INDEX(master1!$A$10:$A$24,MATCH('KSB1 - Postings'!E3233,master1!$C$10:$C$24,0))</f>
        <v>MAINTE</v>
      </c>
      <c r="B3233" s="9" t="str">
        <f>VLOOKUP(E3233,master1!$C$9:$E$24,3,0)</f>
        <v>Joaquin P</v>
      </c>
      <c r="C3233" s="8" t="str">
        <f>VLOOKUP(F3233,master2!$B$1:$C$24,2,0)</f>
        <v>SPARE PARTS</v>
      </c>
      <c r="D3233" s="84">
        <v>4</v>
      </c>
      <c r="E3233" s="82" t="s">
        <v>57</v>
      </c>
      <c r="F3233" s="85" t="s">
        <v>137</v>
      </c>
      <c r="G3233" s="106">
        <v>124.4</v>
      </c>
      <c r="H3233" s="84" t="s">
        <v>86</v>
      </c>
      <c r="I3233" s="84"/>
    </row>
    <row r="3234" spans="1:9" s="76" customFormat="1" ht="12" hidden="1" customHeight="1">
      <c r="A3234" s="8" t="str">
        <f>INDEX(master1!$A$10:$A$24,MATCH('KSB1 - Postings'!E3234,master1!$C$10:$C$24,0))</f>
        <v>MAINTE</v>
      </c>
      <c r="B3234" s="9" t="str">
        <f>VLOOKUP(E3234,master1!$C$9:$E$24,3,0)</f>
        <v>Joaquin P</v>
      </c>
      <c r="C3234" s="8" t="str">
        <f>VLOOKUP(F3234,master2!$B$1:$C$24,2,0)</f>
        <v>SPARE PARTS</v>
      </c>
      <c r="D3234" s="84">
        <v>4</v>
      </c>
      <c r="E3234" s="82" t="s">
        <v>54</v>
      </c>
      <c r="F3234" s="85" t="s">
        <v>136</v>
      </c>
      <c r="G3234" s="106">
        <v>144.69999999999999</v>
      </c>
      <c r="H3234" s="84" t="s">
        <v>86</v>
      </c>
      <c r="I3234" s="84"/>
    </row>
    <row r="3235" spans="1:9" s="76" customFormat="1" ht="12" hidden="1" customHeight="1">
      <c r="A3235" s="8" t="str">
        <f>INDEX(master1!$A$10:$A$24,MATCH('KSB1 - Postings'!E3235,master1!$C$10:$C$24,0))</f>
        <v>MAINTE</v>
      </c>
      <c r="B3235" s="9" t="str">
        <f>VLOOKUP(E3235,master1!$C$9:$E$24,3,0)</f>
        <v>Joaquin P</v>
      </c>
      <c r="C3235" s="8" t="str">
        <f>VLOOKUP(F3235,master2!$B$1:$C$24,2,0)</f>
        <v>SPARE PARTS</v>
      </c>
      <c r="D3235" s="84">
        <v>4</v>
      </c>
      <c r="E3235" s="82" t="s">
        <v>54</v>
      </c>
      <c r="F3235" s="85" t="s">
        <v>136</v>
      </c>
      <c r="G3235" s="106">
        <v>189.2</v>
      </c>
      <c r="H3235" s="84" t="s">
        <v>86</v>
      </c>
      <c r="I3235" s="84"/>
    </row>
    <row r="3236" spans="1:9" s="76" customFormat="1" ht="12" hidden="1" customHeight="1">
      <c r="A3236" s="8" t="str">
        <f>INDEX(master1!$A$10:$A$24,MATCH('KSB1 - Postings'!E3236,master1!$C$10:$C$24,0))</f>
        <v>MAINTE</v>
      </c>
      <c r="B3236" s="9" t="str">
        <f>VLOOKUP(E3236,master1!$C$9:$E$24,3,0)</f>
        <v>Joaquin P</v>
      </c>
      <c r="C3236" s="8" t="str">
        <f>VLOOKUP(F3236,master2!$B$1:$C$24,2,0)</f>
        <v>SPARE PARTS</v>
      </c>
      <c r="D3236" s="84">
        <v>4</v>
      </c>
      <c r="E3236" s="82" t="s">
        <v>54</v>
      </c>
      <c r="F3236" s="85" t="s">
        <v>136</v>
      </c>
      <c r="G3236" s="106">
        <v>6109.34</v>
      </c>
      <c r="H3236" s="84" t="s">
        <v>86</v>
      </c>
      <c r="I3236" s="84"/>
    </row>
    <row r="3237" spans="1:9" s="76" customFormat="1" ht="12" hidden="1" customHeight="1">
      <c r="A3237" s="8" t="str">
        <f>INDEX(master1!$A$10:$A$24,MATCH('KSB1 - Postings'!E3237,master1!$C$10:$C$24,0))</f>
        <v>MAINTE</v>
      </c>
      <c r="B3237" s="9" t="str">
        <f>VLOOKUP(E3237,master1!$C$9:$E$24,3,0)</f>
        <v>Joaquin P</v>
      </c>
      <c r="C3237" s="8" t="str">
        <f>VLOOKUP(F3237,master2!$B$1:$C$24,2,0)</f>
        <v>SPARE PARTS</v>
      </c>
      <c r="D3237" s="84">
        <v>4</v>
      </c>
      <c r="E3237" s="82" t="s">
        <v>54</v>
      </c>
      <c r="F3237" s="85" t="s">
        <v>136</v>
      </c>
      <c r="G3237" s="106">
        <v>203</v>
      </c>
      <c r="H3237" s="84" t="s">
        <v>86</v>
      </c>
      <c r="I3237" s="84"/>
    </row>
    <row r="3238" spans="1:9" s="76" customFormat="1" ht="12" hidden="1" customHeight="1">
      <c r="A3238" s="8" t="str">
        <f>INDEX(master1!$A$10:$A$24,MATCH('KSB1 - Postings'!E3238,master1!$C$10:$C$24,0))</f>
        <v>MAINTE</v>
      </c>
      <c r="B3238" s="9" t="str">
        <f>VLOOKUP(E3238,master1!$C$9:$E$24,3,0)</f>
        <v>Joaquin P</v>
      </c>
      <c r="C3238" s="8" t="str">
        <f>VLOOKUP(F3238,master2!$B$1:$C$24,2,0)</f>
        <v>SPARE PARTS</v>
      </c>
      <c r="D3238" s="84">
        <v>4</v>
      </c>
      <c r="E3238" s="82" t="s">
        <v>56</v>
      </c>
      <c r="F3238" s="85" t="s">
        <v>136</v>
      </c>
      <c r="G3238" s="106">
        <v>33.75</v>
      </c>
      <c r="H3238" s="84" t="s">
        <v>86</v>
      </c>
      <c r="I3238" s="84"/>
    </row>
    <row r="3239" spans="1:9" s="76" customFormat="1" ht="12" hidden="1" customHeight="1">
      <c r="A3239" s="8" t="str">
        <f>INDEX(master1!$A$10:$A$24,MATCH('KSB1 - Postings'!E3239,master1!$C$10:$C$24,0))</f>
        <v>MAINTE</v>
      </c>
      <c r="B3239" s="9" t="str">
        <f>VLOOKUP(E3239,master1!$C$9:$E$24,3,0)</f>
        <v>Joaquin P</v>
      </c>
      <c r="C3239" s="8" t="str">
        <f>VLOOKUP(F3239,master2!$B$1:$C$24,2,0)</f>
        <v>SPARE PARTS</v>
      </c>
      <c r="D3239" s="84">
        <v>4</v>
      </c>
      <c r="E3239" s="82" t="s">
        <v>56</v>
      </c>
      <c r="F3239" s="85" t="s">
        <v>136</v>
      </c>
      <c r="G3239" s="106">
        <v>8204.93</v>
      </c>
      <c r="H3239" s="84" t="s">
        <v>86</v>
      </c>
      <c r="I3239" s="84"/>
    </row>
    <row r="3240" spans="1:9" s="76" customFormat="1" ht="12" hidden="1" customHeight="1">
      <c r="A3240" s="8" t="str">
        <f>INDEX(master1!$A$10:$A$24,MATCH('KSB1 - Postings'!E3240,master1!$C$10:$C$24,0))</f>
        <v>MAINTE</v>
      </c>
      <c r="B3240" s="9" t="str">
        <f>VLOOKUP(E3240,master1!$C$9:$E$24,3,0)</f>
        <v>Joaquin P</v>
      </c>
      <c r="C3240" s="8" t="str">
        <f>VLOOKUP(F3240,master2!$B$1:$C$24,2,0)</f>
        <v>SPARE PARTS</v>
      </c>
      <c r="D3240" s="84">
        <v>4</v>
      </c>
      <c r="E3240" s="82" t="s">
        <v>56</v>
      </c>
      <c r="F3240" s="85" t="s">
        <v>136</v>
      </c>
      <c r="G3240" s="106">
        <v>13.975</v>
      </c>
      <c r="H3240" s="84" t="s">
        <v>86</v>
      </c>
      <c r="I3240" s="84"/>
    </row>
    <row r="3241" spans="1:9" s="76" customFormat="1" ht="12" hidden="1" customHeight="1">
      <c r="A3241" s="8" t="str">
        <f>INDEX(master1!$A$10:$A$24,MATCH('KSB1 - Postings'!E3241,master1!$C$10:$C$24,0))</f>
        <v>MAINTE</v>
      </c>
      <c r="B3241" s="9" t="str">
        <f>VLOOKUP(E3241,master1!$C$9:$E$24,3,0)</f>
        <v>Joaquin P</v>
      </c>
      <c r="C3241" s="8" t="str">
        <f>VLOOKUP(F3241,master2!$B$1:$C$24,2,0)</f>
        <v>SPARE PARTS</v>
      </c>
      <c r="D3241" s="84">
        <v>4</v>
      </c>
      <c r="E3241" s="82" t="s">
        <v>56</v>
      </c>
      <c r="F3241" s="85" t="s">
        <v>136</v>
      </c>
      <c r="G3241" s="106">
        <v>584.76</v>
      </c>
      <c r="H3241" s="84" t="s">
        <v>86</v>
      </c>
      <c r="I3241" s="84"/>
    </row>
    <row r="3242" spans="1:9" s="76" customFormat="1" ht="12" hidden="1" customHeight="1">
      <c r="A3242" s="8" t="str">
        <f>INDEX(master1!$A$10:$A$24,MATCH('KSB1 - Postings'!E3242,master1!$C$10:$C$24,0))</f>
        <v>MAINTE</v>
      </c>
      <c r="B3242" s="9" t="str">
        <f>VLOOKUP(E3242,master1!$C$9:$E$24,3,0)</f>
        <v>Joaquin P</v>
      </c>
      <c r="C3242" s="8" t="str">
        <f>VLOOKUP(F3242,master2!$B$1:$C$24,2,0)</f>
        <v>SPARE PARTS</v>
      </c>
      <c r="D3242" s="84">
        <v>4</v>
      </c>
      <c r="E3242" s="82" t="s">
        <v>56</v>
      </c>
      <c r="F3242" s="85" t="s">
        <v>136</v>
      </c>
      <c r="G3242" s="106">
        <v>280</v>
      </c>
      <c r="H3242" s="84" t="s">
        <v>86</v>
      </c>
      <c r="I3242" s="84"/>
    </row>
    <row r="3243" spans="1:9" s="76" customFormat="1" ht="12" hidden="1" customHeight="1">
      <c r="A3243" s="8" t="str">
        <f>INDEX(master1!$A$10:$A$24,MATCH('KSB1 - Postings'!E3243,master1!$C$10:$C$24,0))</f>
        <v>MAINTE</v>
      </c>
      <c r="B3243" s="9" t="str">
        <f>VLOOKUP(E3243,master1!$C$9:$E$24,3,0)</f>
        <v>Joaquin P</v>
      </c>
      <c r="C3243" s="8" t="str">
        <f>VLOOKUP(F3243,master2!$B$1:$C$24,2,0)</f>
        <v>SPARE PARTS</v>
      </c>
      <c r="D3243" s="84">
        <v>4</v>
      </c>
      <c r="E3243" s="82" t="s">
        <v>56</v>
      </c>
      <c r="F3243" s="85" t="s">
        <v>136</v>
      </c>
      <c r="G3243" s="106">
        <v>283.64999999999998</v>
      </c>
      <c r="H3243" s="84" t="s">
        <v>86</v>
      </c>
      <c r="I3243" s="84"/>
    </row>
    <row r="3244" spans="1:9" s="76" customFormat="1" ht="12" hidden="1" customHeight="1">
      <c r="A3244" s="8" t="str">
        <f>INDEX(master1!$A$10:$A$24,MATCH('KSB1 - Postings'!E3244,master1!$C$10:$C$24,0))</f>
        <v>MAINTE</v>
      </c>
      <c r="B3244" s="9" t="str">
        <f>VLOOKUP(E3244,master1!$C$9:$E$24,3,0)</f>
        <v>Joaquin P</v>
      </c>
      <c r="C3244" s="8" t="str">
        <f>VLOOKUP(F3244,master2!$B$1:$C$24,2,0)</f>
        <v>SPARE PARTS</v>
      </c>
      <c r="D3244" s="84">
        <v>4</v>
      </c>
      <c r="E3244" s="82" t="s">
        <v>56</v>
      </c>
      <c r="F3244" s="85" t="s">
        <v>136</v>
      </c>
      <c r="G3244" s="106">
        <v>217.5</v>
      </c>
      <c r="H3244" s="84" t="s">
        <v>86</v>
      </c>
      <c r="I3244" s="84"/>
    </row>
    <row r="3245" spans="1:9" s="76" customFormat="1" ht="12" hidden="1" customHeight="1">
      <c r="A3245" s="8" t="str">
        <f>INDEX(master1!$A$10:$A$24,MATCH('KSB1 - Postings'!E3245,master1!$C$10:$C$24,0))</f>
        <v>MAINTE</v>
      </c>
      <c r="B3245" s="9" t="str">
        <f>VLOOKUP(E3245,master1!$C$9:$E$24,3,0)</f>
        <v>Joaquin P</v>
      </c>
      <c r="C3245" s="8" t="str">
        <f>VLOOKUP(F3245,master2!$B$1:$C$24,2,0)</f>
        <v>SPARE PARTS</v>
      </c>
      <c r="D3245" s="84">
        <v>4</v>
      </c>
      <c r="E3245" s="82" t="s">
        <v>56</v>
      </c>
      <c r="F3245" s="85" t="s">
        <v>136</v>
      </c>
      <c r="G3245" s="106">
        <v>7359.81</v>
      </c>
      <c r="H3245" s="84" t="s">
        <v>86</v>
      </c>
      <c r="I3245" s="84"/>
    </row>
    <row r="3246" spans="1:9" s="76" customFormat="1" ht="12" hidden="1" customHeight="1">
      <c r="A3246" s="8" t="str">
        <f>INDEX(master1!$A$10:$A$24,MATCH('KSB1 - Postings'!E3246,master1!$C$10:$C$24,0))</f>
        <v>MAINTE</v>
      </c>
      <c r="B3246" s="9" t="str">
        <f>VLOOKUP(E3246,master1!$C$9:$E$24,3,0)</f>
        <v>Joaquin P</v>
      </c>
      <c r="C3246" s="8" t="str">
        <f>VLOOKUP(F3246,master2!$B$1:$C$24,2,0)</f>
        <v>SPARE PARTS</v>
      </c>
      <c r="D3246" s="84">
        <v>4</v>
      </c>
      <c r="E3246" s="82" t="s">
        <v>56</v>
      </c>
      <c r="F3246" s="85" t="s">
        <v>136</v>
      </c>
      <c r="G3246" s="106">
        <v>46.975000000000001</v>
      </c>
      <c r="H3246" s="84" t="s">
        <v>86</v>
      </c>
      <c r="I3246" s="84"/>
    </row>
    <row r="3247" spans="1:9" s="76" customFormat="1" ht="12" hidden="1" customHeight="1">
      <c r="A3247" s="8" t="str">
        <f>INDEX(master1!$A$10:$A$24,MATCH('KSB1 - Postings'!E3247,master1!$C$10:$C$24,0))</f>
        <v>MAINTE</v>
      </c>
      <c r="B3247" s="9" t="str">
        <f>VLOOKUP(E3247,master1!$C$9:$E$24,3,0)</f>
        <v>Joaquin P</v>
      </c>
      <c r="C3247" s="8" t="str">
        <f>VLOOKUP(F3247,master2!$B$1:$C$24,2,0)</f>
        <v>SPARE PARTS</v>
      </c>
      <c r="D3247" s="84">
        <v>4</v>
      </c>
      <c r="E3247" s="82" t="s">
        <v>56</v>
      </c>
      <c r="F3247" s="85" t="s">
        <v>136</v>
      </c>
      <c r="G3247" s="106">
        <v>32.825000000000003</v>
      </c>
      <c r="H3247" s="84" t="s">
        <v>86</v>
      </c>
      <c r="I3247" s="84"/>
    </row>
    <row r="3248" spans="1:9" s="76" customFormat="1" ht="12" hidden="1" customHeight="1">
      <c r="A3248" s="8" t="str">
        <f>INDEX(master1!$A$10:$A$24,MATCH('KSB1 - Postings'!E3248,master1!$C$10:$C$24,0))</f>
        <v>MAINTE</v>
      </c>
      <c r="B3248" s="9" t="str">
        <f>VLOOKUP(E3248,master1!$C$9:$E$24,3,0)</f>
        <v>Joaquin P</v>
      </c>
      <c r="C3248" s="8" t="str">
        <f>VLOOKUP(F3248,master2!$B$1:$C$24,2,0)</f>
        <v>SPARE PARTS</v>
      </c>
      <c r="D3248" s="84">
        <v>4</v>
      </c>
      <c r="E3248" s="82" t="s">
        <v>56</v>
      </c>
      <c r="F3248" s="85" t="s">
        <v>136</v>
      </c>
      <c r="G3248" s="106">
        <v>40.734999999999999</v>
      </c>
      <c r="H3248" s="84" t="s">
        <v>86</v>
      </c>
      <c r="I3248" s="84"/>
    </row>
    <row r="3249" spans="1:9" s="76" customFormat="1" ht="12" hidden="1" customHeight="1">
      <c r="A3249" s="8" t="str">
        <f>INDEX(master1!$A$10:$A$24,MATCH('KSB1 - Postings'!E3249,master1!$C$10:$C$24,0))</f>
        <v>MAINTE</v>
      </c>
      <c r="B3249" s="9" t="str">
        <f>VLOOKUP(E3249,master1!$C$9:$E$24,3,0)</f>
        <v>Joaquin P</v>
      </c>
      <c r="C3249" s="8" t="str">
        <f>VLOOKUP(F3249,master2!$B$1:$C$24,2,0)</f>
        <v>SPARE PARTS</v>
      </c>
      <c r="D3249" s="84">
        <v>4</v>
      </c>
      <c r="E3249" s="82" t="s">
        <v>56</v>
      </c>
      <c r="F3249" s="85" t="s">
        <v>136</v>
      </c>
      <c r="G3249" s="106">
        <v>930.52</v>
      </c>
      <c r="H3249" s="84" t="s">
        <v>86</v>
      </c>
      <c r="I3249" s="84"/>
    </row>
    <row r="3250" spans="1:9" s="76" customFormat="1" ht="12" hidden="1" customHeight="1">
      <c r="A3250" s="8" t="str">
        <f>INDEX(master1!$A$10:$A$24,MATCH('KSB1 - Postings'!E3250,master1!$C$10:$C$24,0))</f>
        <v>HR</v>
      </c>
      <c r="B3250" s="9" t="str">
        <f>VLOOKUP(E3250,master1!$C$9:$E$24,3,0)</f>
        <v>Paula E</v>
      </c>
      <c r="C3250" s="8" t="str">
        <f>VLOOKUP(F3250,master2!$B$1:$C$24,2,0)</f>
        <v>OTHER SOCIAL EXPENSES</v>
      </c>
      <c r="D3250" s="84">
        <v>4</v>
      </c>
      <c r="E3250" s="82" t="s">
        <v>75</v>
      </c>
      <c r="F3250" s="85" t="s">
        <v>139</v>
      </c>
      <c r="G3250" s="106">
        <v>7958.2449999999999</v>
      </c>
      <c r="H3250" s="84" t="s">
        <v>86</v>
      </c>
      <c r="I3250" s="84"/>
    </row>
    <row r="3251" spans="1:9" s="76" customFormat="1" ht="12" hidden="1" customHeight="1">
      <c r="A3251" s="8" t="str">
        <f>INDEX(master1!$A$10:$A$24,MATCH('KSB1 - Postings'!E3251,master1!$C$10:$C$24,0))</f>
        <v>MAINTE</v>
      </c>
      <c r="B3251" s="9" t="str">
        <f>VLOOKUP(E3251,master1!$C$9:$E$24,3,0)</f>
        <v>Joaquin P</v>
      </c>
      <c r="C3251" s="8" t="str">
        <f>VLOOKUP(F3251,master2!$B$1:$C$24,2,0)</f>
        <v>SPARE PARTS</v>
      </c>
      <c r="D3251" s="84">
        <v>4</v>
      </c>
      <c r="E3251" s="82" t="s">
        <v>55</v>
      </c>
      <c r="F3251" s="85" t="s">
        <v>136</v>
      </c>
      <c r="G3251" s="106">
        <v>1192</v>
      </c>
      <c r="H3251" s="84" t="s">
        <v>86</v>
      </c>
      <c r="I3251" s="84"/>
    </row>
    <row r="3252" spans="1:9" s="76" customFormat="1" ht="12" hidden="1" customHeight="1">
      <c r="A3252" s="8" t="str">
        <f>INDEX(master1!$A$10:$A$24,MATCH('KSB1 - Postings'!E3252,master1!$C$10:$C$24,0))</f>
        <v>MAINTE</v>
      </c>
      <c r="B3252" s="9" t="str">
        <f>VLOOKUP(E3252,master1!$C$9:$E$24,3,0)</f>
        <v>Joaquin P</v>
      </c>
      <c r="C3252" s="8" t="str">
        <f>VLOOKUP(F3252,master2!$B$1:$C$24,2,0)</f>
        <v>SPARE PARTS</v>
      </c>
      <c r="D3252" s="84">
        <v>4</v>
      </c>
      <c r="E3252" s="82" t="s">
        <v>55</v>
      </c>
      <c r="F3252" s="85" t="s">
        <v>136</v>
      </c>
      <c r="G3252" s="106">
        <v>87.5</v>
      </c>
      <c r="H3252" s="84" t="s">
        <v>86</v>
      </c>
      <c r="I3252" s="84"/>
    </row>
    <row r="3253" spans="1:9" s="76" customFormat="1" ht="12" hidden="1" customHeight="1">
      <c r="A3253" s="8" t="str">
        <f>INDEX(master1!$A$10:$A$24,MATCH('KSB1 - Postings'!E3253,master1!$C$10:$C$24,0))</f>
        <v>HR</v>
      </c>
      <c r="B3253" s="9" t="str">
        <f>VLOOKUP(E3253,master1!$C$9:$E$24,3,0)</f>
        <v>Paula E</v>
      </c>
      <c r="C3253" s="8" t="str">
        <f>VLOOKUP(F3253,master2!$B$1:$C$24,2,0)</f>
        <v>RENT EXPENSES</v>
      </c>
      <c r="D3253" s="84">
        <v>4</v>
      </c>
      <c r="E3253" s="82" t="s">
        <v>74</v>
      </c>
      <c r="F3253" s="85" t="s">
        <v>130</v>
      </c>
      <c r="G3253" s="106">
        <v>249.89</v>
      </c>
      <c r="H3253" s="84" t="s">
        <v>86</v>
      </c>
      <c r="I3253" s="84"/>
    </row>
    <row r="3254" spans="1:9" s="76" customFormat="1" ht="12" hidden="1" customHeight="1">
      <c r="A3254" s="8" t="str">
        <f>INDEX(master1!$A$10:$A$24,MATCH('KSB1 - Postings'!E3254,master1!$C$10:$C$24,0))</f>
        <v>HR</v>
      </c>
      <c r="B3254" s="9" t="str">
        <f>VLOOKUP(E3254,master1!$C$9:$E$24,3,0)</f>
        <v>Paula E</v>
      </c>
      <c r="C3254" s="8" t="str">
        <f>VLOOKUP(F3254,master2!$B$1:$C$24,2,0)</f>
        <v>RENT EXPENSES</v>
      </c>
      <c r="D3254" s="84">
        <v>4</v>
      </c>
      <c r="E3254" s="82" t="s">
        <v>74</v>
      </c>
      <c r="F3254" s="85" t="s">
        <v>130</v>
      </c>
      <c r="G3254" s="106">
        <v>2172.9349999999999</v>
      </c>
      <c r="H3254" s="84" t="s">
        <v>86</v>
      </c>
      <c r="I3254" s="84"/>
    </row>
    <row r="3255" spans="1:9" s="76" customFormat="1" ht="12" hidden="1" customHeight="1">
      <c r="A3255" s="8" t="str">
        <f>INDEX(master1!$A$10:$A$24,MATCH('KSB1 - Postings'!E3255,master1!$C$10:$C$24,0))</f>
        <v>HR</v>
      </c>
      <c r="B3255" s="9" t="str">
        <f>VLOOKUP(E3255,master1!$C$9:$E$24,3,0)</f>
        <v>Paula E</v>
      </c>
      <c r="C3255" s="8" t="str">
        <f>VLOOKUP(F3255,master2!$B$1:$C$24,2,0)</f>
        <v>OTHER EXTERNAL SERVICES</v>
      </c>
      <c r="D3255" s="84">
        <v>4</v>
      </c>
      <c r="E3255" s="82" t="s">
        <v>74</v>
      </c>
      <c r="F3255" s="85" t="s">
        <v>138</v>
      </c>
      <c r="G3255" s="106">
        <v>2250</v>
      </c>
      <c r="H3255" s="84" t="s">
        <v>86</v>
      </c>
      <c r="I3255" s="84"/>
    </row>
    <row r="3256" spans="1:9" s="76" customFormat="1" ht="12" hidden="1" customHeight="1">
      <c r="A3256" s="8" t="str">
        <f>INDEX(master1!$A$10:$A$24,MATCH('KSB1 - Postings'!E3256,master1!$C$10:$C$24,0))</f>
        <v>HR</v>
      </c>
      <c r="B3256" s="9" t="str">
        <f>VLOOKUP(E3256,master1!$C$9:$E$24,3,0)</f>
        <v>Paula E</v>
      </c>
      <c r="C3256" s="8" t="str">
        <f>VLOOKUP(F3256,master2!$B$1:$C$24,2,0)</f>
        <v>RECRUITMENT EXPENSES</v>
      </c>
      <c r="D3256" s="84">
        <v>4</v>
      </c>
      <c r="E3256" s="82" t="s">
        <v>74</v>
      </c>
      <c r="F3256" s="85" t="s">
        <v>141</v>
      </c>
      <c r="G3256" s="106">
        <v>9479.0499999999993</v>
      </c>
      <c r="H3256" s="84" t="s">
        <v>86</v>
      </c>
      <c r="I3256" s="84"/>
    </row>
    <row r="3257" spans="1:9" s="76" customFormat="1" ht="12" hidden="1" customHeight="1">
      <c r="A3257" s="8" t="str">
        <f>INDEX(master1!$A$10:$A$24,MATCH('KSB1 - Postings'!E3257,master1!$C$10:$C$24,0))</f>
        <v>HR</v>
      </c>
      <c r="B3257" s="9" t="str">
        <f>VLOOKUP(E3257,master1!$C$9:$E$24,3,0)</f>
        <v>Paula E</v>
      </c>
      <c r="C3257" s="8" t="str">
        <f>VLOOKUP(F3257,master2!$B$1:$C$24,2,0)</f>
        <v>RENT EXPENSES</v>
      </c>
      <c r="D3257" s="84">
        <v>4</v>
      </c>
      <c r="E3257" s="82" t="s">
        <v>74</v>
      </c>
      <c r="F3257" s="85" t="s">
        <v>130</v>
      </c>
      <c r="G3257" s="106">
        <v>500</v>
      </c>
      <c r="H3257" s="84" t="s">
        <v>86</v>
      </c>
      <c r="I3257" s="84"/>
    </row>
    <row r="3258" spans="1:9" s="76" customFormat="1" ht="12" hidden="1" customHeight="1">
      <c r="A3258" s="8" t="str">
        <f>INDEX(master1!$A$10:$A$24,MATCH('KSB1 - Postings'!E3258,master1!$C$10:$C$24,0))</f>
        <v>HR</v>
      </c>
      <c r="B3258" s="9" t="str">
        <f>VLOOKUP(E3258,master1!$C$9:$E$24,3,0)</f>
        <v>Paula E</v>
      </c>
      <c r="C3258" s="8" t="str">
        <f>VLOOKUP(F3258,master2!$B$1:$C$24,2,0)</f>
        <v>COMMUNICATIONS</v>
      </c>
      <c r="D3258" s="84">
        <v>4</v>
      </c>
      <c r="E3258" s="82" t="s">
        <v>74</v>
      </c>
      <c r="F3258" s="85" t="s">
        <v>129</v>
      </c>
      <c r="G3258" s="106">
        <v>572.29999999999995</v>
      </c>
      <c r="H3258" s="84" t="s">
        <v>86</v>
      </c>
      <c r="I3258" s="84"/>
    </row>
    <row r="3259" spans="1:9" s="76" customFormat="1" ht="12" hidden="1" customHeight="1">
      <c r="A3259" s="8" t="str">
        <f>INDEX(master1!$A$10:$A$24,MATCH('KSB1 - Postings'!E3259,master1!$C$10:$C$24,0))</f>
        <v>HR</v>
      </c>
      <c r="B3259" s="9" t="str">
        <f>VLOOKUP(E3259,master1!$C$9:$E$24,3,0)</f>
        <v>Paula E</v>
      </c>
      <c r="C3259" s="8" t="str">
        <f>VLOOKUP(F3259,master2!$B$1:$C$24,2,0)</f>
        <v>COMMUNICATIONS</v>
      </c>
      <c r="D3259" s="84">
        <v>4</v>
      </c>
      <c r="E3259" s="82" t="s">
        <v>74</v>
      </c>
      <c r="F3259" s="85" t="s">
        <v>129</v>
      </c>
      <c r="G3259" s="106">
        <v>124</v>
      </c>
      <c r="H3259" s="84" t="s">
        <v>86</v>
      </c>
      <c r="I3259" s="84"/>
    </row>
    <row r="3260" spans="1:9" s="76" customFormat="1" ht="12" hidden="1" customHeight="1">
      <c r="A3260" s="8" t="str">
        <f>INDEX(master1!$A$10:$A$24,MATCH('KSB1 - Postings'!E3260,master1!$C$10:$C$24,0))</f>
        <v>HR</v>
      </c>
      <c r="B3260" s="9" t="str">
        <f>VLOOKUP(E3260,master1!$C$9:$E$24,3,0)</f>
        <v>Paula E</v>
      </c>
      <c r="C3260" s="8" t="str">
        <f>VLOOKUP(F3260,master2!$B$1:$C$24,2,0)</f>
        <v>RENT EXPENSES</v>
      </c>
      <c r="D3260" s="84">
        <v>4</v>
      </c>
      <c r="E3260" s="82" t="s">
        <v>74</v>
      </c>
      <c r="F3260" s="85" t="s">
        <v>142</v>
      </c>
      <c r="G3260" s="106">
        <v>1645</v>
      </c>
      <c r="H3260" s="84" t="s">
        <v>86</v>
      </c>
      <c r="I3260" s="84"/>
    </row>
    <row r="3261" spans="1:9" s="76" customFormat="1" ht="12" hidden="1" customHeight="1">
      <c r="A3261" s="8" t="str">
        <f>INDEX(master1!$A$10:$A$24,MATCH('KSB1 - Postings'!E3261,master1!$C$10:$C$24,0))</f>
        <v>HR</v>
      </c>
      <c r="B3261" s="9" t="str">
        <f>VLOOKUP(E3261,master1!$C$9:$E$24,3,0)</f>
        <v>Paula E</v>
      </c>
      <c r="C3261" s="8" t="str">
        <f>VLOOKUP(F3261,master2!$B$1:$C$24,2,0)</f>
        <v>RENT EXPENSES</v>
      </c>
      <c r="D3261" s="84">
        <v>4</v>
      </c>
      <c r="E3261" s="82" t="s">
        <v>74</v>
      </c>
      <c r="F3261" s="85" t="s">
        <v>142</v>
      </c>
      <c r="G3261" s="106">
        <v>1300</v>
      </c>
      <c r="H3261" s="84" t="s">
        <v>86</v>
      </c>
      <c r="I3261" s="84"/>
    </row>
    <row r="3262" spans="1:9" s="76" customFormat="1" ht="12" hidden="1" customHeight="1">
      <c r="A3262" s="8" t="str">
        <f>INDEX(master1!$A$10:$A$24,MATCH('KSB1 - Postings'!E3262,master1!$C$10:$C$24,0))</f>
        <v>HR</v>
      </c>
      <c r="B3262" s="9" t="str">
        <f>VLOOKUP(E3262,master1!$C$9:$E$24,3,0)</f>
        <v>Paula E</v>
      </c>
      <c r="C3262" s="8" t="str">
        <f>VLOOKUP(F3262,master2!$B$1:$C$24,2,0)</f>
        <v>RENT EXPENSES</v>
      </c>
      <c r="D3262" s="84">
        <v>4</v>
      </c>
      <c r="E3262" s="82" t="s">
        <v>74</v>
      </c>
      <c r="F3262" s="85" t="s">
        <v>142</v>
      </c>
      <c r="G3262" s="106">
        <v>47.43</v>
      </c>
      <c r="H3262" s="84" t="s">
        <v>86</v>
      </c>
      <c r="I3262" s="84"/>
    </row>
    <row r="3263" spans="1:9" s="76" customFormat="1" ht="12" hidden="1" customHeight="1">
      <c r="A3263" s="8" t="str">
        <f>INDEX(master1!$A$10:$A$24,MATCH('KSB1 - Postings'!E3263,master1!$C$10:$C$24,0))</f>
        <v>HR</v>
      </c>
      <c r="B3263" s="9" t="str">
        <f>VLOOKUP(E3263,master1!$C$9:$E$24,3,0)</f>
        <v>Paula E</v>
      </c>
      <c r="C3263" s="8" t="str">
        <f>VLOOKUP(F3263,master2!$B$1:$C$24,2,0)</f>
        <v>OTHER EXTERNAL SERVICES</v>
      </c>
      <c r="D3263" s="84">
        <v>4</v>
      </c>
      <c r="E3263" s="82" t="s">
        <v>74</v>
      </c>
      <c r="F3263" s="85" t="s">
        <v>138</v>
      </c>
      <c r="G3263" s="106">
        <v>1000</v>
      </c>
      <c r="H3263" s="84" t="s">
        <v>86</v>
      </c>
      <c r="I3263" s="84"/>
    </row>
    <row r="3264" spans="1:9" s="76" customFormat="1" ht="12" hidden="1" customHeight="1">
      <c r="A3264" s="8" t="str">
        <f>INDEX(master1!$A$10:$A$24,MATCH('KSB1 - Postings'!E3264,master1!$C$10:$C$24,0))</f>
        <v>HR</v>
      </c>
      <c r="B3264" s="9" t="str">
        <f>VLOOKUP(E3264,master1!$C$9:$E$24,3,0)</f>
        <v>Paula E</v>
      </c>
      <c r="C3264" s="8" t="str">
        <f>VLOOKUP(F3264,master2!$B$1:$C$24,2,0)</f>
        <v>TRAVEL EXPENSES</v>
      </c>
      <c r="D3264" s="84">
        <v>4</v>
      </c>
      <c r="E3264" s="82" t="s">
        <v>74</v>
      </c>
      <c r="F3264" s="85" t="s">
        <v>147</v>
      </c>
      <c r="G3264" s="106">
        <v>205.5</v>
      </c>
      <c r="H3264" s="84" t="s">
        <v>86</v>
      </c>
      <c r="I3264" s="84"/>
    </row>
    <row r="3265" spans="1:9" s="76" customFormat="1" ht="12" hidden="1" customHeight="1">
      <c r="A3265" s="8" t="str">
        <f>INDEX(master1!$A$10:$A$24,MATCH('KSB1 - Postings'!E3265,master1!$C$10:$C$24,0))</f>
        <v>HR</v>
      </c>
      <c r="B3265" s="9" t="str">
        <f>VLOOKUP(E3265,master1!$C$9:$E$24,3,0)</f>
        <v>Paula E</v>
      </c>
      <c r="C3265" s="8" t="str">
        <f>VLOOKUP(F3265,master2!$B$1:$C$24,2,0)</f>
        <v>OTHER SOCIAL EXPENSES</v>
      </c>
      <c r="D3265" s="84">
        <v>4</v>
      </c>
      <c r="E3265" s="82" t="s">
        <v>74</v>
      </c>
      <c r="F3265" s="85" t="s">
        <v>139</v>
      </c>
      <c r="G3265" s="106">
        <v>451.15</v>
      </c>
      <c r="H3265" s="84" t="s">
        <v>86</v>
      </c>
      <c r="I3265" s="84"/>
    </row>
    <row r="3266" spans="1:9" s="76" customFormat="1" ht="12" hidden="1" customHeight="1">
      <c r="A3266" s="8" t="str">
        <f>INDEX(master1!$A$10:$A$24,MATCH('KSB1 - Postings'!E3266,master1!$C$10:$C$24,0))</f>
        <v>HR</v>
      </c>
      <c r="B3266" s="9" t="str">
        <f>VLOOKUP(E3266,master1!$C$9:$E$24,3,0)</f>
        <v>Paula E</v>
      </c>
      <c r="C3266" s="8" t="str">
        <f>VLOOKUP(F3266,master2!$B$1:$C$24,2,0)</f>
        <v>RENT EXPENSES</v>
      </c>
      <c r="D3266" s="84">
        <v>4</v>
      </c>
      <c r="E3266" s="82" t="s">
        <v>74</v>
      </c>
      <c r="F3266" s="85" t="s">
        <v>142</v>
      </c>
      <c r="G3266" s="106">
        <v>484.75</v>
      </c>
      <c r="H3266" s="84" t="s">
        <v>86</v>
      </c>
      <c r="I3266" s="84"/>
    </row>
    <row r="3267" spans="1:9" s="76" customFormat="1" ht="12" hidden="1" customHeight="1">
      <c r="A3267" s="8" t="str">
        <f>INDEX(master1!$A$10:$A$24,MATCH('KSB1 - Postings'!E3267,master1!$C$10:$C$24,0))</f>
        <v>HR</v>
      </c>
      <c r="B3267" s="9" t="str">
        <f>VLOOKUP(E3267,master1!$C$9:$E$24,3,0)</f>
        <v>Paula E</v>
      </c>
      <c r="C3267" s="8" t="str">
        <f>VLOOKUP(F3267,master2!$B$1:$C$24,2,0)</f>
        <v>PROTECTION EQUIPMENT</v>
      </c>
      <c r="D3267" s="84">
        <v>4</v>
      </c>
      <c r="E3267" s="82" t="s">
        <v>74</v>
      </c>
      <c r="F3267" s="85" t="s">
        <v>135</v>
      </c>
      <c r="G3267" s="106">
        <v>185</v>
      </c>
      <c r="H3267" s="84" t="s">
        <v>86</v>
      </c>
      <c r="I3267" s="84"/>
    </row>
    <row r="3268" spans="1:9" s="76" customFormat="1" ht="12" hidden="1" customHeight="1">
      <c r="A3268" s="8" t="str">
        <f>INDEX(master1!$A$10:$A$24,MATCH('KSB1 - Postings'!E3268,master1!$C$10:$C$24,0))</f>
        <v>HR</v>
      </c>
      <c r="B3268" s="9" t="str">
        <f>VLOOKUP(E3268,master1!$C$9:$E$24,3,0)</f>
        <v>Paula E</v>
      </c>
      <c r="C3268" s="8" t="str">
        <f>VLOOKUP(F3268,master2!$B$1:$C$24,2,0)</f>
        <v>PROTECTION EQUIPMENT</v>
      </c>
      <c r="D3268" s="84">
        <v>4</v>
      </c>
      <c r="E3268" s="82" t="s">
        <v>74</v>
      </c>
      <c r="F3268" s="85" t="s">
        <v>135</v>
      </c>
      <c r="G3268" s="106">
        <v>224.4</v>
      </c>
      <c r="H3268" s="84" t="s">
        <v>86</v>
      </c>
      <c r="I3268" s="84"/>
    </row>
    <row r="3269" spans="1:9" s="76" customFormat="1" ht="12" hidden="1" customHeight="1">
      <c r="A3269" s="8" t="str">
        <f>INDEX(master1!$A$10:$A$24,MATCH('KSB1 - Postings'!E3269,master1!$C$10:$C$24,0))</f>
        <v>HR</v>
      </c>
      <c r="B3269" s="9" t="str">
        <f>VLOOKUP(E3269,master1!$C$9:$E$24,3,0)</f>
        <v>Paula E</v>
      </c>
      <c r="C3269" s="8" t="str">
        <f>VLOOKUP(F3269,master2!$B$1:$C$24,2,0)</f>
        <v>PROTECTION EQUIPMENT</v>
      </c>
      <c r="D3269" s="84">
        <v>4</v>
      </c>
      <c r="E3269" s="82" t="s">
        <v>74</v>
      </c>
      <c r="F3269" s="85" t="s">
        <v>135</v>
      </c>
      <c r="G3269" s="106">
        <v>456</v>
      </c>
      <c r="H3269" s="84" t="s">
        <v>86</v>
      </c>
      <c r="I3269" s="84"/>
    </row>
    <row r="3270" spans="1:9" s="76" customFormat="1" ht="12" hidden="1" customHeight="1">
      <c r="A3270" s="8" t="str">
        <f>INDEX(master1!$A$10:$A$24,MATCH('KSB1 - Postings'!E3270,master1!$C$10:$C$24,0))</f>
        <v>HR</v>
      </c>
      <c r="B3270" s="9" t="str">
        <f>VLOOKUP(E3270,master1!$C$9:$E$24,3,0)</f>
        <v>Paula E</v>
      </c>
      <c r="C3270" s="8" t="str">
        <f>VLOOKUP(F3270,master2!$B$1:$C$24,2,0)</f>
        <v>TRAVEL EXPENSES</v>
      </c>
      <c r="D3270" s="84">
        <v>4</v>
      </c>
      <c r="E3270" s="82" t="s">
        <v>74</v>
      </c>
      <c r="F3270" s="85" t="s">
        <v>147</v>
      </c>
      <c r="G3270" s="106">
        <v>789.38499999999999</v>
      </c>
      <c r="H3270" s="84" t="s">
        <v>86</v>
      </c>
      <c r="I3270" s="84"/>
    </row>
    <row r="3271" spans="1:9" s="76" customFormat="1" ht="12" hidden="1" customHeight="1">
      <c r="A3271" s="8" t="str">
        <f>INDEX(master1!$A$10:$A$24,MATCH('KSB1 - Postings'!E3271,master1!$C$10:$C$24,0))</f>
        <v>HR</v>
      </c>
      <c r="B3271" s="9" t="str">
        <f>VLOOKUP(E3271,master1!$C$9:$E$24,3,0)</f>
        <v>Paula E</v>
      </c>
      <c r="C3271" s="8" t="str">
        <f>VLOOKUP(F3271,master2!$B$1:$C$24,2,0)</f>
        <v>TRAVEL EXPENSES</v>
      </c>
      <c r="D3271" s="84">
        <v>4</v>
      </c>
      <c r="E3271" s="82" t="s">
        <v>74</v>
      </c>
      <c r="F3271" s="85" t="s">
        <v>147</v>
      </c>
      <c r="G3271" s="106">
        <v>789.38499999999999</v>
      </c>
      <c r="H3271" s="84" t="s">
        <v>86</v>
      </c>
      <c r="I3271" s="84"/>
    </row>
    <row r="3272" spans="1:9" s="76" customFormat="1" ht="12" hidden="1" customHeight="1">
      <c r="A3272" s="8" t="str">
        <f>INDEX(master1!$A$10:$A$24,MATCH('KSB1 - Postings'!E3272,master1!$C$10:$C$24,0))</f>
        <v>HR</v>
      </c>
      <c r="B3272" s="9" t="str">
        <f>VLOOKUP(E3272,master1!$C$9:$E$24,3,0)</f>
        <v>Paula E</v>
      </c>
      <c r="C3272" s="8" t="str">
        <f>VLOOKUP(F3272,master2!$B$1:$C$24,2,0)</f>
        <v>OTHER EXTERNAL SERVICES</v>
      </c>
      <c r="D3272" s="84">
        <v>4</v>
      </c>
      <c r="E3272" s="82" t="s">
        <v>74</v>
      </c>
      <c r="F3272" s="85" t="s">
        <v>138</v>
      </c>
      <c r="G3272" s="106">
        <v>400</v>
      </c>
      <c r="H3272" s="84" t="s">
        <v>86</v>
      </c>
      <c r="I3272" s="84"/>
    </row>
    <row r="3273" spans="1:9" s="76" customFormat="1" ht="12" hidden="1" customHeight="1">
      <c r="A3273" s="8" t="str">
        <f>INDEX(master1!$A$10:$A$24,MATCH('KSB1 - Postings'!E3273,master1!$C$10:$C$24,0))</f>
        <v>HR</v>
      </c>
      <c r="B3273" s="9" t="str">
        <f>VLOOKUP(E3273,master1!$C$9:$E$24,3,0)</f>
        <v>Paula E</v>
      </c>
      <c r="C3273" s="8" t="str">
        <f>VLOOKUP(F3273,master2!$B$1:$C$24,2,0)</f>
        <v>COMMUNICATIONS</v>
      </c>
      <c r="D3273" s="84">
        <v>4</v>
      </c>
      <c r="E3273" s="82" t="s">
        <v>74</v>
      </c>
      <c r="F3273" s="85" t="s">
        <v>129</v>
      </c>
      <c r="G3273" s="106">
        <v>115.15</v>
      </c>
      <c r="H3273" s="84" t="s">
        <v>86</v>
      </c>
      <c r="I3273" s="84"/>
    </row>
    <row r="3274" spans="1:9" s="76" customFormat="1" ht="12" hidden="1" customHeight="1">
      <c r="A3274" s="8" t="str">
        <f>INDEX(master1!$A$10:$A$24,MATCH('KSB1 - Postings'!E3274,master1!$C$10:$C$24,0))</f>
        <v>QUALITY</v>
      </c>
      <c r="B3274" s="9" t="str">
        <f>VLOOKUP(E3274,master1!$C$9:$E$24,3,0)</f>
        <v>Jennifer A</v>
      </c>
      <c r="C3274" s="8" t="str">
        <f>VLOOKUP(F3274,master2!$B$1:$C$24,2,0)</f>
        <v>SPARE PARTS</v>
      </c>
      <c r="D3274" s="84">
        <v>4</v>
      </c>
      <c r="E3274" s="82" t="s">
        <v>73</v>
      </c>
      <c r="F3274" s="85" t="s">
        <v>137</v>
      </c>
      <c r="G3274" s="106">
        <v>994.35</v>
      </c>
      <c r="H3274" s="84" t="s">
        <v>86</v>
      </c>
      <c r="I3274" s="84"/>
    </row>
    <row r="3275" spans="1:9" s="76" customFormat="1" ht="12" hidden="1" customHeight="1">
      <c r="A3275" s="8" t="str">
        <f>INDEX(master1!$A$10:$A$24,MATCH('KSB1 - Postings'!E3275,master1!$C$10:$C$24,0))</f>
        <v>QUALITY</v>
      </c>
      <c r="B3275" s="9" t="str">
        <f>VLOOKUP(E3275,master1!$C$9:$E$24,3,0)</f>
        <v>Jennifer A</v>
      </c>
      <c r="C3275" s="8" t="str">
        <f>VLOOKUP(F3275,master2!$B$1:$C$24,2,0)</f>
        <v>SPARE PARTS</v>
      </c>
      <c r="D3275" s="84">
        <v>4</v>
      </c>
      <c r="E3275" s="82" t="s">
        <v>73</v>
      </c>
      <c r="F3275" s="85" t="s">
        <v>137</v>
      </c>
      <c r="G3275" s="106">
        <v>926</v>
      </c>
      <c r="H3275" s="84" t="s">
        <v>86</v>
      </c>
      <c r="I3275" s="84"/>
    </row>
    <row r="3276" spans="1:9" s="76" customFormat="1" ht="12" hidden="1" customHeight="1">
      <c r="A3276" s="8" t="str">
        <f>INDEX(master1!$A$10:$A$24,MATCH('KSB1 - Postings'!E3276,master1!$C$10:$C$24,0))</f>
        <v>QUALITY</v>
      </c>
      <c r="B3276" s="9" t="str">
        <f>VLOOKUP(E3276,master1!$C$9:$E$24,3,0)</f>
        <v>Jennifer A</v>
      </c>
      <c r="C3276" s="8" t="str">
        <f>VLOOKUP(F3276,master2!$B$1:$C$24,2,0)</f>
        <v>OTHER EXTERNAL SERVICES</v>
      </c>
      <c r="D3276" s="84">
        <v>4</v>
      </c>
      <c r="E3276" s="82" t="s">
        <v>73</v>
      </c>
      <c r="F3276" s="85" t="s">
        <v>138</v>
      </c>
      <c r="G3276" s="106">
        <v>245</v>
      </c>
      <c r="H3276" s="84" t="s">
        <v>86</v>
      </c>
      <c r="I3276" s="84"/>
    </row>
    <row r="3277" spans="1:9" s="76" customFormat="1" ht="12" hidden="1" customHeight="1">
      <c r="A3277" s="8" t="str">
        <f>INDEX(master1!$A$10:$A$24,MATCH('KSB1 - Postings'!E3277,master1!$C$10:$C$24,0))</f>
        <v>QUALITY</v>
      </c>
      <c r="B3277" s="9" t="str">
        <f>VLOOKUP(E3277,master1!$C$9:$E$24,3,0)</f>
        <v>Jennifer A</v>
      </c>
      <c r="C3277" s="8" t="str">
        <f>VLOOKUP(F3277,master2!$B$1:$C$24,2,0)</f>
        <v>OTHER EXTERNAL SERVICES</v>
      </c>
      <c r="D3277" s="84">
        <v>4</v>
      </c>
      <c r="E3277" s="82" t="s">
        <v>73</v>
      </c>
      <c r="F3277" s="85" t="s">
        <v>138</v>
      </c>
      <c r="G3277" s="106">
        <v>17.5</v>
      </c>
      <c r="H3277" s="84" t="s">
        <v>86</v>
      </c>
      <c r="I3277" s="84"/>
    </row>
    <row r="3278" spans="1:9" s="76" customFormat="1" ht="12" hidden="1" customHeight="1">
      <c r="A3278" s="8" t="str">
        <f>INDEX(master1!$A$10:$A$24,MATCH('KSB1 - Postings'!E3278,master1!$C$10:$C$24,0))</f>
        <v>QUALITY</v>
      </c>
      <c r="B3278" s="9" t="str">
        <f>VLOOKUP(E3278,master1!$C$9:$E$24,3,0)</f>
        <v>Jennifer A</v>
      </c>
      <c r="C3278" s="8" t="str">
        <f>VLOOKUP(F3278,master2!$B$1:$C$24,2,0)</f>
        <v>OTHER EXTERNAL SERVICES</v>
      </c>
      <c r="D3278" s="84">
        <v>4</v>
      </c>
      <c r="E3278" s="82" t="s">
        <v>72</v>
      </c>
      <c r="F3278" s="85" t="s">
        <v>138</v>
      </c>
      <c r="G3278" s="106">
        <v>13578.75</v>
      </c>
      <c r="H3278" s="84" t="s">
        <v>86</v>
      </c>
      <c r="I3278" s="84"/>
    </row>
    <row r="3279" spans="1:9" s="76" customFormat="1" ht="12" hidden="1" customHeight="1">
      <c r="A3279" s="8" t="str">
        <f>INDEX(master1!$A$10:$A$24,MATCH('KSB1 - Postings'!E3279,master1!$C$10:$C$24,0))</f>
        <v>LOGISTICS</v>
      </c>
      <c r="B3279" s="9" t="str">
        <f>VLOOKUP(E3279,master1!$C$9:$E$24,3,0)</f>
        <v>María L</v>
      </c>
      <c r="C3279" s="8" t="str">
        <f>VLOOKUP(F3279,master2!$B$1:$C$24,2,0)</f>
        <v>TRAVEL EXPENSES</v>
      </c>
      <c r="D3279" s="84">
        <v>4</v>
      </c>
      <c r="E3279" s="82" t="s">
        <v>69</v>
      </c>
      <c r="F3279" s="85" t="s">
        <v>147</v>
      </c>
      <c r="G3279" s="106">
        <v>120</v>
      </c>
      <c r="H3279" s="84" t="s">
        <v>86</v>
      </c>
      <c r="I3279" s="84"/>
    </row>
    <row r="3280" spans="1:9" s="76" customFormat="1" ht="12" hidden="1" customHeight="1">
      <c r="A3280" s="8" t="str">
        <f>INDEX(master1!$A$10:$A$24,MATCH('KSB1 - Postings'!E3280,master1!$C$10:$C$24,0))</f>
        <v>LOGISTICS</v>
      </c>
      <c r="B3280" s="9" t="str">
        <f>VLOOKUP(E3280,master1!$C$9:$E$24,3,0)</f>
        <v>María L</v>
      </c>
      <c r="C3280" s="8" t="str">
        <f>VLOOKUP(F3280,master2!$B$1:$C$24,2,0)</f>
        <v>RENT EXPENSES</v>
      </c>
      <c r="D3280" s="84">
        <v>4</v>
      </c>
      <c r="E3280" s="82" t="s">
        <v>68</v>
      </c>
      <c r="F3280" s="85" t="s">
        <v>142</v>
      </c>
      <c r="G3280" s="106">
        <v>1338.75</v>
      </c>
      <c r="H3280" s="84" t="s">
        <v>86</v>
      </c>
      <c r="I3280" s="84"/>
    </row>
    <row r="3281" spans="1:9" s="76" customFormat="1" ht="12" hidden="1" customHeight="1">
      <c r="A3281" s="8" t="str">
        <f>INDEX(master1!$A$10:$A$24,MATCH('KSB1 - Postings'!E3281,master1!$C$10:$C$24,0))</f>
        <v>LOGISTICS</v>
      </c>
      <c r="B3281" s="9" t="str">
        <f>VLOOKUP(E3281,master1!$C$9:$E$24,3,0)</f>
        <v>María L</v>
      </c>
      <c r="C3281" s="8" t="str">
        <f>VLOOKUP(F3281,master2!$B$1:$C$24,2,0)</f>
        <v>RENT EXPENSES</v>
      </c>
      <c r="D3281" s="84">
        <v>4</v>
      </c>
      <c r="E3281" s="82" t="s">
        <v>68</v>
      </c>
      <c r="F3281" s="85" t="s">
        <v>142</v>
      </c>
      <c r="G3281" s="106">
        <v>446.25</v>
      </c>
      <c r="H3281" s="84" t="s">
        <v>86</v>
      </c>
      <c r="I3281" s="84"/>
    </row>
    <row r="3282" spans="1:9" s="76" customFormat="1" ht="12" hidden="1" customHeight="1">
      <c r="A3282" s="8" t="str">
        <f>INDEX(master1!$A$10:$A$24,MATCH('KSB1 - Postings'!E3282,master1!$C$10:$C$24,0))</f>
        <v>LOGISTICS</v>
      </c>
      <c r="B3282" s="9" t="str">
        <f>VLOOKUP(E3282,master1!$C$9:$E$24,3,0)</f>
        <v>María L</v>
      </c>
      <c r="C3282" s="8" t="str">
        <f>VLOOKUP(F3282,master2!$B$1:$C$24,2,0)</f>
        <v>FREIGHT</v>
      </c>
      <c r="D3282" s="84">
        <v>4</v>
      </c>
      <c r="E3282" s="82" t="s">
        <v>68</v>
      </c>
      <c r="F3282" s="85" t="s">
        <v>132</v>
      </c>
      <c r="G3282" s="106">
        <v>70.069999999999993</v>
      </c>
      <c r="H3282" s="84" t="s">
        <v>86</v>
      </c>
      <c r="I3282" s="84"/>
    </row>
    <row r="3283" spans="1:9" s="76" customFormat="1" ht="12" hidden="1" customHeight="1">
      <c r="A3283" s="8" t="str">
        <f>INDEX(master1!$A$10:$A$24,MATCH('KSB1 - Postings'!E3283,master1!$C$10:$C$24,0))</f>
        <v>MAINTE</v>
      </c>
      <c r="B3283" s="9" t="str">
        <f>VLOOKUP(E3283,master1!$C$9:$E$24,3,0)</f>
        <v>Joaquin P</v>
      </c>
      <c r="C3283" s="8" t="str">
        <f>VLOOKUP(F3283,master2!$B$1:$C$24,2,0)</f>
        <v>REP &amp; MAINTENANCE SERVICES</v>
      </c>
      <c r="D3283" s="84">
        <v>4</v>
      </c>
      <c r="E3283" s="82" t="s">
        <v>57</v>
      </c>
      <c r="F3283" s="85" t="s">
        <v>143</v>
      </c>
      <c r="G3283" s="106">
        <v>1115</v>
      </c>
      <c r="H3283" s="84" t="s">
        <v>86</v>
      </c>
      <c r="I3283" s="84"/>
    </row>
    <row r="3284" spans="1:9" s="76" customFormat="1" ht="12" hidden="1" customHeight="1">
      <c r="A3284" s="8" t="str">
        <f>INDEX(master1!$A$10:$A$24,MATCH('KSB1 - Postings'!E3284,master1!$C$10:$C$24,0))</f>
        <v>MAINTE</v>
      </c>
      <c r="B3284" s="9" t="str">
        <f>VLOOKUP(E3284,master1!$C$9:$E$24,3,0)</f>
        <v>Joaquin P</v>
      </c>
      <c r="C3284" s="8" t="str">
        <f>VLOOKUP(F3284,master2!$B$1:$C$24,2,0)</f>
        <v>REP &amp; MAINTENANCE SERVICES</v>
      </c>
      <c r="D3284" s="84">
        <v>4</v>
      </c>
      <c r="E3284" s="82" t="s">
        <v>57</v>
      </c>
      <c r="F3284" s="85" t="s">
        <v>143</v>
      </c>
      <c r="G3284" s="106">
        <v>11164</v>
      </c>
      <c r="H3284" s="84" t="s">
        <v>86</v>
      </c>
      <c r="I3284" s="84"/>
    </row>
    <row r="3285" spans="1:9" s="76" customFormat="1" ht="12" hidden="1" customHeight="1">
      <c r="A3285" s="8" t="str">
        <f>INDEX(master1!$A$10:$A$24,MATCH('KSB1 - Postings'!E3285,master1!$C$10:$C$24,0))</f>
        <v>MAINTE</v>
      </c>
      <c r="B3285" s="9" t="str">
        <f>VLOOKUP(E3285,master1!$C$9:$E$24,3,0)</f>
        <v>Joaquin P</v>
      </c>
      <c r="C3285" s="8" t="str">
        <f>VLOOKUP(F3285,master2!$B$1:$C$24,2,0)</f>
        <v>OTHER EXTERNAL SERVICES</v>
      </c>
      <c r="D3285" s="84">
        <v>4</v>
      </c>
      <c r="E3285" s="82" t="s">
        <v>57</v>
      </c>
      <c r="F3285" s="85" t="s">
        <v>138</v>
      </c>
      <c r="G3285" s="106">
        <v>4300</v>
      </c>
      <c r="H3285" s="84" t="s">
        <v>86</v>
      </c>
      <c r="I3285" s="84"/>
    </row>
    <row r="3286" spans="1:9" s="76" customFormat="1" ht="12" hidden="1" customHeight="1">
      <c r="A3286" s="8" t="str">
        <f>INDEX(master1!$A$10:$A$24,MATCH('KSB1 - Postings'!E3286,master1!$C$10:$C$24,0))</f>
        <v>MAINTE</v>
      </c>
      <c r="B3286" s="9" t="str">
        <f>VLOOKUP(E3286,master1!$C$9:$E$24,3,0)</f>
        <v>Joaquin P</v>
      </c>
      <c r="C3286" s="8" t="str">
        <f>VLOOKUP(F3286,master2!$B$1:$C$24,2,0)</f>
        <v>SPARE PARTS</v>
      </c>
      <c r="D3286" s="84">
        <v>4</v>
      </c>
      <c r="E3286" s="82" t="s">
        <v>57</v>
      </c>
      <c r="F3286" s="85" t="s">
        <v>137</v>
      </c>
      <c r="G3286" s="106">
        <v>193.80500000000001</v>
      </c>
      <c r="H3286" s="84" t="s">
        <v>86</v>
      </c>
      <c r="I3286" s="84"/>
    </row>
    <row r="3287" spans="1:9" s="76" customFormat="1" ht="12" hidden="1" customHeight="1">
      <c r="A3287" s="8" t="str">
        <f>INDEX(master1!$A$10:$A$24,MATCH('KSB1 - Postings'!E3287,master1!$C$10:$C$24,0))</f>
        <v>MAINTE</v>
      </c>
      <c r="B3287" s="9" t="str">
        <f>VLOOKUP(E3287,master1!$C$9:$E$24,3,0)</f>
        <v>Joaquin P</v>
      </c>
      <c r="C3287" s="8" t="str">
        <f>VLOOKUP(F3287,master2!$B$1:$C$24,2,0)</f>
        <v>SPARE PARTS</v>
      </c>
      <c r="D3287" s="84">
        <v>4</v>
      </c>
      <c r="E3287" s="82" t="s">
        <v>57</v>
      </c>
      <c r="F3287" s="85" t="s">
        <v>137</v>
      </c>
      <c r="G3287" s="106">
        <v>119.27</v>
      </c>
      <c r="H3287" s="84" t="s">
        <v>86</v>
      </c>
      <c r="I3287" s="84"/>
    </row>
    <row r="3288" spans="1:9" s="76" customFormat="1" ht="12" hidden="1" customHeight="1">
      <c r="A3288" s="8" t="str">
        <f>INDEX(master1!$A$10:$A$24,MATCH('KSB1 - Postings'!E3288,master1!$C$10:$C$24,0))</f>
        <v>MAINTE</v>
      </c>
      <c r="B3288" s="9" t="str">
        <f>VLOOKUP(E3288,master1!$C$9:$E$24,3,0)</f>
        <v>Joaquin P</v>
      </c>
      <c r="C3288" s="8" t="str">
        <f>VLOOKUP(F3288,master2!$B$1:$C$24,2,0)</f>
        <v>SPARE PARTS</v>
      </c>
      <c r="D3288" s="84">
        <v>4</v>
      </c>
      <c r="E3288" s="82" t="s">
        <v>57</v>
      </c>
      <c r="F3288" s="85" t="s">
        <v>137</v>
      </c>
      <c r="G3288" s="106">
        <v>5480.16</v>
      </c>
      <c r="H3288" s="84" t="s">
        <v>86</v>
      </c>
      <c r="I3288" s="84"/>
    </row>
    <row r="3289" spans="1:9" s="76" customFormat="1" ht="12" hidden="1" customHeight="1">
      <c r="A3289" s="8" t="str">
        <f>INDEX(master1!$A$10:$A$24,MATCH('KSB1 - Postings'!E3289,master1!$C$10:$C$24,0))</f>
        <v>MAINTE</v>
      </c>
      <c r="B3289" s="9" t="str">
        <f>VLOOKUP(E3289,master1!$C$9:$E$24,3,0)</f>
        <v>Joaquin P</v>
      </c>
      <c r="C3289" s="8" t="str">
        <f>VLOOKUP(F3289,master2!$B$1:$C$24,2,0)</f>
        <v>RENT EXPENSES</v>
      </c>
      <c r="D3289" s="84">
        <v>4</v>
      </c>
      <c r="E3289" s="82" t="s">
        <v>57</v>
      </c>
      <c r="F3289" s="85" t="s">
        <v>142</v>
      </c>
      <c r="G3289" s="106">
        <v>969</v>
      </c>
      <c r="H3289" s="84" t="s">
        <v>86</v>
      </c>
      <c r="I3289" s="84"/>
    </row>
    <row r="3290" spans="1:9" s="76" customFormat="1" ht="12" hidden="1" customHeight="1">
      <c r="A3290" s="8" t="str">
        <f>INDEX(master1!$A$10:$A$24,MATCH('KSB1 - Postings'!E3290,master1!$C$10:$C$24,0))</f>
        <v>MAINTE</v>
      </c>
      <c r="B3290" s="9" t="str">
        <f>VLOOKUP(E3290,master1!$C$9:$E$24,3,0)</f>
        <v>Joaquin P</v>
      </c>
      <c r="C3290" s="8" t="str">
        <f>VLOOKUP(F3290,master2!$B$1:$C$24,2,0)</f>
        <v>REP &amp; MAINTENANCE SERVICES</v>
      </c>
      <c r="D3290" s="84">
        <v>4</v>
      </c>
      <c r="E3290" s="82" t="s">
        <v>54</v>
      </c>
      <c r="F3290" s="85" t="s">
        <v>143</v>
      </c>
      <c r="G3290" s="106">
        <v>1546.25</v>
      </c>
      <c r="H3290" s="84" t="s">
        <v>86</v>
      </c>
      <c r="I3290" s="84"/>
    </row>
    <row r="3291" spans="1:9" s="76" customFormat="1" ht="12" hidden="1" customHeight="1">
      <c r="A3291" s="8" t="str">
        <f>INDEX(master1!$A$10:$A$24,MATCH('KSB1 - Postings'!E3291,master1!$C$10:$C$24,0))</f>
        <v>MAINTE</v>
      </c>
      <c r="B3291" s="9" t="str">
        <f>VLOOKUP(E3291,master1!$C$9:$E$24,3,0)</f>
        <v>Joaquin P</v>
      </c>
      <c r="C3291" s="8" t="str">
        <f>VLOOKUP(F3291,master2!$B$1:$C$24,2,0)</f>
        <v>SPARE PARTS</v>
      </c>
      <c r="D3291" s="84">
        <v>4</v>
      </c>
      <c r="E3291" s="82" t="s">
        <v>56</v>
      </c>
      <c r="F3291" s="85" t="s">
        <v>136</v>
      </c>
      <c r="G3291" s="106">
        <v>2349.0450000000001</v>
      </c>
      <c r="H3291" s="84" t="s">
        <v>86</v>
      </c>
      <c r="I3291" s="84"/>
    </row>
    <row r="3292" spans="1:9" s="76" customFormat="1" ht="12" hidden="1" customHeight="1">
      <c r="A3292" s="8" t="str">
        <f>INDEX(master1!$A$10:$A$24,MATCH('KSB1 - Postings'!E3292,master1!$C$10:$C$24,0))</f>
        <v>HR</v>
      </c>
      <c r="B3292" s="9" t="str">
        <f>VLOOKUP(E3292,master1!$C$9:$E$24,3,0)</f>
        <v>Paula E</v>
      </c>
      <c r="C3292" s="8" t="str">
        <f>VLOOKUP(F3292,master2!$B$1:$C$24,2,0)</f>
        <v>RECRUITMENT EXPENSES</v>
      </c>
      <c r="D3292" s="84">
        <v>4</v>
      </c>
      <c r="E3292" s="82" t="s">
        <v>74</v>
      </c>
      <c r="F3292" s="85" t="s">
        <v>141</v>
      </c>
      <c r="G3292" s="106">
        <v>14218.575000000001</v>
      </c>
      <c r="H3292" s="84" t="s">
        <v>86</v>
      </c>
      <c r="I3292" s="84"/>
    </row>
    <row r="3293" spans="1:9" s="76" customFormat="1" ht="12" hidden="1" customHeight="1">
      <c r="A3293" s="8" t="str">
        <f>INDEX(master1!$A$10:$A$24,MATCH('KSB1 - Postings'!E3293,master1!$C$10:$C$24,0))</f>
        <v>MAINTE</v>
      </c>
      <c r="B3293" s="9" t="str">
        <f>VLOOKUP(E3293,master1!$C$9:$E$24,3,0)</f>
        <v>Joaquin P</v>
      </c>
      <c r="C3293" s="8" t="str">
        <f>VLOOKUP(F3293,master2!$B$1:$C$24,2,0)</f>
        <v>UTILITIES</v>
      </c>
      <c r="D3293" s="84">
        <v>4</v>
      </c>
      <c r="E3293" s="82" t="s">
        <v>50</v>
      </c>
      <c r="F3293" s="85" t="s">
        <v>148</v>
      </c>
      <c r="G3293" s="106">
        <v>7909.2</v>
      </c>
      <c r="H3293" s="84" t="s">
        <v>86</v>
      </c>
      <c r="I3293" s="84"/>
    </row>
    <row r="3294" spans="1:9" s="76" customFormat="1" ht="12" hidden="1" customHeight="1">
      <c r="A3294" s="8" t="str">
        <f>INDEX(master1!$A$10:$A$24,MATCH('KSB1 - Postings'!E3294,master1!$C$10:$C$24,0))</f>
        <v>HR</v>
      </c>
      <c r="B3294" s="9" t="str">
        <f>VLOOKUP(E3294,master1!$C$9:$E$24,3,0)</f>
        <v>Paula E</v>
      </c>
      <c r="C3294" s="8" t="str">
        <f>VLOOKUP(F3294,master2!$B$1:$C$24,2,0)</f>
        <v>OTHER EXTERNAL SERVICES</v>
      </c>
      <c r="D3294" s="84">
        <v>4</v>
      </c>
      <c r="E3294" s="82" t="s">
        <v>75</v>
      </c>
      <c r="F3294" s="85" t="s">
        <v>138</v>
      </c>
      <c r="G3294" s="106">
        <v>172.5</v>
      </c>
      <c r="H3294" s="84" t="s">
        <v>86</v>
      </c>
      <c r="I3294" s="84"/>
    </row>
    <row r="3295" spans="1:9" s="76" customFormat="1" ht="12" hidden="1" customHeight="1">
      <c r="A3295" s="8" t="str">
        <f>INDEX(master1!$A$10:$A$24,MATCH('KSB1 - Postings'!E3295,master1!$C$10:$C$24,0))</f>
        <v>HR</v>
      </c>
      <c r="B3295" s="9" t="str">
        <f>VLOOKUP(E3295,master1!$C$9:$E$24,3,0)</f>
        <v>Paula E</v>
      </c>
      <c r="C3295" s="8" t="str">
        <f>VLOOKUP(F3295,master2!$B$1:$C$24,2,0)</f>
        <v>RENT EXPENSES</v>
      </c>
      <c r="D3295" s="84">
        <v>4</v>
      </c>
      <c r="E3295" s="82" t="s">
        <v>74</v>
      </c>
      <c r="F3295" s="85" t="s">
        <v>130</v>
      </c>
      <c r="G3295" s="106">
        <v>57.5</v>
      </c>
      <c r="H3295" s="84" t="s">
        <v>86</v>
      </c>
      <c r="I3295" s="84"/>
    </row>
    <row r="3296" spans="1:9" s="76" customFormat="1" ht="12" hidden="1" customHeight="1">
      <c r="A3296" s="8" t="str">
        <f>INDEX(master1!$A$10:$A$24,MATCH('KSB1 - Postings'!E3296,master1!$C$10:$C$24,0))</f>
        <v>LOGISTICS</v>
      </c>
      <c r="B3296" s="9" t="str">
        <f>VLOOKUP(E3296,master1!$C$9:$E$24,3,0)</f>
        <v>María L</v>
      </c>
      <c r="C3296" s="8" t="str">
        <f>VLOOKUP(F3296,master2!$B$1:$C$24,2,0)</f>
        <v>TRAVEL EXPENSES</v>
      </c>
      <c r="D3296" s="84">
        <v>4</v>
      </c>
      <c r="E3296" s="82" t="s">
        <v>69</v>
      </c>
      <c r="F3296" s="85" t="s">
        <v>147</v>
      </c>
      <c r="G3296" s="106">
        <v>13.8</v>
      </c>
      <c r="H3296" s="84" t="s">
        <v>86</v>
      </c>
      <c r="I3296" s="84"/>
    </row>
    <row r="3297" spans="1:9" s="76" customFormat="1" ht="12" hidden="1" customHeight="1">
      <c r="A3297" s="8" t="str">
        <f>INDEX(master1!$A$10:$A$24,MATCH('KSB1 - Postings'!E3297,master1!$C$10:$C$24,0))</f>
        <v>MAINTE</v>
      </c>
      <c r="B3297" s="9" t="str">
        <f>VLOOKUP(E3297,master1!$C$9:$E$24,3,0)</f>
        <v>Joaquin P</v>
      </c>
      <c r="C3297" s="8" t="str">
        <f>VLOOKUP(F3297,master2!$B$1:$C$24,2,0)</f>
        <v>SPARE PARTS</v>
      </c>
      <c r="D3297" s="84">
        <v>4</v>
      </c>
      <c r="E3297" s="82" t="s">
        <v>55</v>
      </c>
      <c r="F3297" s="85" t="s">
        <v>136</v>
      </c>
      <c r="G3297" s="106">
        <v>349.63499999999999</v>
      </c>
      <c r="H3297" s="84" t="s">
        <v>86</v>
      </c>
      <c r="I3297" s="84"/>
    </row>
    <row r="3298" spans="1:9" s="76" customFormat="1" ht="12" hidden="1" customHeight="1">
      <c r="A3298" s="8" t="str">
        <f>INDEX(master1!$A$10:$A$24,MATCH('KSB1 - Postings'!E3298,master1!$C$10:$C$24,0))</f>
        <v>MAINTE</v>
      </c>
      <c r="B3298" s="9" t="str">
        <f>VLOOKUP(E3298,master1!$C$9:$E$24,3,0)</f>
        <v>Joaquin P</v>
      </c>
      <c r="C3298" s="8" t="str">
        <f>VLOOKUP(F3298,master2!$B$1:$C$24,2,0)</f>
        <v>SPARE PARTS</v>
      </c>
      <c r="D3298" s="84">
        <v>4</v>
      </c>
      <c r="E3298" s="82" t="s">
        <v>55</v>
      </c>
      <c r="F3298" s="85" t="s">
        <v>136</v>
      </c>
      <c r="G3298" s="106">
        <v>19.25</v>
      </c>
      <c r="H3298" s="84" t="s">
        <v>86</v>
      </c>
      <c r="I3298" s="84"/>
    </row>
    <row r="3299" spans="1:9" s="76" customFormat="1" ht="12" hidden="1" customHeight="1">
      <c r="A3299" s="8" t="str">
        <f>INDEX(master1!$A$10:$A$24,MATCH('KSB1 - Postings'!E3299,master1!$C$10:$C$24,0))</f>
        <v>MAINTE</v>
      </c>
      <c r="B3299" s="9" t="str">
        <f>VLOOKUP(E3299,master1!$C$9:$E$24,3,0)</f>
        <v>Joaquin P</v>
      </c>
      <c r="C3299" s="8" t="str">
        <f>VLOOKUP(F3299,master2!$B$1:$C$24,2,0)</f>
        <v>SPARE PARTS</v>
      </c>
      <c r="D3299" s="84">
        <v>4</v>
      </c>
      <c r="E3299" s="82" t="s">
        <v>55</v>
      </c>
      <c r="F3299" s="85" t="s">
        <v>136</v>
      </c>
      <c r="G3299" s="106">
        <v>18.45</v>
      </c>
      <c r="H3299" s="84" t="s">
        <v>86</v>
      </c>
      <c r="I3299" s="84"/>
    </row>
    <row r="3300" spans="1:9" s="76" customFormat="1" ht="12" hidden="1" customHeight="1">
      <c r="A3300" s="8" t="str">
        <f>INDEX(master1!$A$10:$A$24,MATCH('KSB1 - Postings'!E3300,master1!$C$10:$C$24,0))</f>
        <v>MAINTE</v>
      </c>
      <c r="B3300" s="9" t="str">
        <f>VLOOKUP(E3300,master1!$C$9:$E$24,3,0)</f>
        <v>Joaquin P</v>
      </c>
      <c r="C3300" s="8" t="str">
        <f>VLOOKUP(F3300,master2!$B$1:$C$24,2,0)</f>
        <v>SPARE PARTS</v>
      </c>
      <c r="D3300" s="84">
        <v>4</v>
      </c>
      <c r="E3300" s="82" t="s">
        <v>55</v>
      </c>
      <c r="F3300" s="85" t="s">
        <v>136</v>
      </c>
      <c r="G3300" s="106">
        <v>143.42500000000001</v>
      </c>
      <c r="H3300" s="84" t="s">
        <v>86</v>
      </c>
      <c r="I3300" s="84"/>
    </row>
    <row r="3301" spans="1:9" s="76" customFormat="1" ht="12" hidden="1" customHeight="1">
      <c r="A3301" s="8" t="str">
        <f>INDEX(master1!$A$10:$A$24,MATCH('KSB1 - Postings'!E3301,master1!$C$10:$C$24,0))</f>
        <v>MAINTE</v>
      </c>
      <c r="B3301" s="9" t="str">
        <f>VLOOKUP(E3301,master1!$C$9:$E$24,3,0)</f>
        <v>Joaquin P</v>
      </c>
      <c r="C3301" s="8" t="str">
        <f>VLOOKUP(F3301,master2!$B$1:$C$24,2,0)</f>
        <v>SPARE PARTS</v>
      </c>
      <c r="D3301" s="84">
        <v>4</v>
      </c>
      <c r="E3301" s="82" t="s">
        <v>55</v>
      </c>
      <c r="F3301" s="85" t="s">
        <v>136</v>
      </c>
      <c r="G3301" s="106">
        <v>232.72499999999999</v>
      </c>
      <c r="H3301" s="84" t="s">
        <v>86</v>
      </c>
      <c r="I3301" s="84"/>
    </row>
    <row r="3302" spans="1:9" s="76" customFormat="1" ht="12" hidden="1" customHeight="1">
      <c r="A3302" s="8" t="str">
        <f>INDEX(master1!$A$10:$A$24,MATCH('KSB1 - Postings'!E3302,master1!$C$10:$C$24,0))</f>
        <v>MAINTE</v>
      </c>
      <c r="B3302" s="9" t="str">
        <f>VLOOKUP(E3302,master1!$C$9:$E$24,3,0)</f>
        <v>Joaquin P</v>
      </c>
      <c r="C3302" s="8" t="str">
        <f>VLOOKUP(F3302,master2!$B$1:$C$24,2,0)</f>
        <v>SPARE PARTS</v>
      </c>
      <c r="D3302" s="84">
        <v>4</v>
      </c>
      <c r="E3302" s="82" t="s">
        <v>55</v>
      </c>
      <c r="F3302" s="85" t="s">
        <v>136</v>
      </c>
      <c r="G3302" s="106">
        <v>4797.1750000000002</v>
      </c>
      <c r="H3302" s="84" t="s">
        <v>86</v>
      </c>
      <c r="I3302" s="84"/>
    </row>
    <row r="3303" spans="1:9" s="76" customFormat="1" ht="12" hidden="1" customHeight="1">
      <c r="A3303" s="8" t="str">
        <f>INDEX(master1!$A$10:$A$24,MATCH('KSB1 - Postings'!E3303,master1!$C$10:$C$24,0))</f>
        <v>MAINTE</v>
      </c>
      <c r="B3303" s="9" t="str">
        <f>VLOOKUP(E3303,master1!$C$9:$E$24,3,0)</f>
        <v>Joaquin P</v>
      </c>
      <c r="C3303" s="8" t="str">
        <f>VLOOKUP(F3303,master2!$B$1:$C$24,2,0)</f>
        <v>SPARE PARTS</v>
      </c>
      <c r="D3303" s="84">
        <v>4</v>
      </c>
      <c r="E3303" s="82" t="s">
        <v>55</v>
      </c>
      <c r="F3303" s="85" t="s">
        <v>136</v>
      </c>
      <c r="G3303" s="106">
        <v>3437.62</v>
      </c>
      <c r="H3303" s="84" t="s">
        <v>86</v>
      </c>
      <c r="I3303" s="84"/>
    </row>
    <row r="3304" spans="1:9" s="76" customFormat="1" ht="12" hidden="1" customHeight="1">
      <c r="A3304" s="8" t="str">
        <f>INDEX(master1!$A$10:$A$24,MATCH('KSB1 - Postings'!E3304,master1!$C$10:$C$24,0))</f>
        <v>MAINTE</v>
      </c>
      <c r="B3304" s="9" t="str">
        <f>VLOOKUP(E3304,master1!$C$9:$E$24,3,0)</f>
        <v>Joaquin P</v>
      </c>
      <c r="C3304" s="8" t="str">
        <f>VLOOKUP(F3304,master2!$B$1:$C$24,2,0)</f>
        <v>SPARE PARTS</v>
      </c>
      <c r="D3304" s="84">
        <v>4</v>
      </c>
      <c r="E3304" s="82" t="s">
        <v>55</v>
      </c>
      <c r="F3304" s="85" t="s">
        <v>136</v>
      </c>
      <c r="G3304" s="106">
        <v>491.17500000000001</v>
      </c>
      <c r="H3304" s="84" t="s">
        <v>86</v>
      </c>
      <c r="I3304" s="84"/>
    </row>
    <row r="3305" spans="1:9" s="76" customFormat="1" ht="12" hidden="1" customHeight="1">
      <c r="A3305" s="8" t="str">
        <f>INDEX(master1!$A$10:$A$24,MATCH('KSB1 - Postings'!E3305,master1!$C$10:$C$24,0))</f>
        <v>MAINTE</v>
      </c>
      <c r="B3305" s="9" t="str">
        <f>VLOOKUP(E3305,master1!$C$9:$E$24,3,0)</f>
        <v>Joaquin P</v>
      </c>
      <c r="C3305" s="8" t="str">
        <f>VLOOKUP(F3305,master2!$B$1:$C$24,2,0)</f>
        <v>SPARE PARTS</v>
      </c>
      <c r="D3305" s="84">
        <v>4</v>
      </c>
      <c r="E3305" s="82" t="s">
        <v>55</v>
      </c>
      <c r="F3305" s="85" t="s">
        <v>136</v>
      </c>
      <c r="G3305" s="106">
        <v>109.02</v>
      </c>
      <c r="H3305" s="84" t="s">
        <v>86</v>
      </c>
      <c r="I3305" s="84"/>
    </row>
    <row r="3306" spans="1:9" s="76" customFormat="1" ht="12" hidden="1" customHeight="1">
      <c r="A3306" s="8" t="str">
        <f>INDEX(master1!$A$10:$A$24,MATCH('KSB1 - Postings'!E3306,master1!$C$10:$C$24,0))</f>
        <v>MAINTE</v>
      </c>
      <c r="B3306" s="9" t="str">
        <f>VLOOKUP(E3306,master1!$C$9:$E$24,3,0)</f>
        <v>Joaquin P</v>
      </c>
      <c r="C3306" s="8" t="str">
        <f>VLOOKUP(F3306,master2!$B$1:$C$24,2,0)</f>
        <v>SPARE PARTS</v>
      </c>
      <c r="D3306" s="84">
        <v>4</v>
      </c>
      <c r="E3306" s="82" t="s">
        <v>55</v>
      </c>
      <c r="F3306" s="85" t="s">
        <v>136</v>
      </c>
      <c r="G3306" s="106">
        <v>322.36</v>
      </c>
      <c r="H3306" s="84" t="s">
        <v>86</v>
      </c>
      <c r="I3306" s="84"/>
    </row>
    <row r="3307" spans="1:9" s="76" customFormat="1" ht="12" hidden="1" customHeight="1">
      <c r="A3307" s="8" t="str">
        <f>INDEX(master1!$A$10:$A$24,MATCH('KSB1 - Postings'!E3307,master1!$C$10:$C$24,0))</f>
        <v>MAINTE</v>
      </c>
      <c r="B3307" s="9" t="str">
        <f>VLOOKUP(E3307,master1!$C$9:$E$24,3,0)</f>
        <v>Joaquin P</v>
      </c>
      <c r="C3307" s="8" t="str">
        <f>VLOOKUP(F3307,master2!$B$1:$C$24,2,0)</f>
        <v>SPARE PARTS</v>
      </c>
      <c r="D3307" s="84">
        <v>4</v>
      </c>
      <c r="E3307" s="82" t="s">
        <v>55</v>
      </c>
      <c r="F3307" s="85" t="s">
        <v>136</v>
      </c>
      <c r="G3307" s="106">
        <v>73.5</v>
      </c>
      <c r="H3307" s="84" t="s">
        <v>86</v>
      </c>
      <c r="I3307" s="84"/>
    </row>
    <row r="3308" spans="1:9" s="76" customFormat="1" ht="12" hidden="1" customHeight="1">
      <c r="A3308" s="8" t="str">
        <f>INDEX(master1!$A$10:$A$24,MATCH('KSB1 - Postings'!E3308,master1!$C$10:$C$24,0))</f>
        <v>MAINTE</v>
      </c>
      <c r="B3308" s="9" t="str">
        <f>VLOOKUP(E3308,master1!$C$9:$E$24,3,0)</f>
        <v>Joaquin P</v>
      </c>
      <c r="C3308" s="8" t="str">
        <f>VLOOKUP(F3308,master2!$B$1:$C$24,2,0)</f>
        <v>SPARE PARTS</v>
      </c>
      <c r="D3308" s="84">
        <v>4</v>
      </c>
      <c r="E3308" s="82" t="s">
        <v>55</v>
      </c>
      <c r="F3308" s="85" t="s">
        <v>136</v>
      </c>
      <c r="G3308" s="106">
        <v>42.75</v>
      </c>
      <c r="H3308" s="84" t="s">
        <v>86</v>
      </c>
      <c r="I3308" s="84"/>
    </row>
    <row r="3309" spans="1:9" s="76" customFormat="1" ht="12" hidden="1" customHeight="1">
      <c r="A3309" s="8" t="str">
        <f>INDEX(master1!$A$10:$A$24,MATCH('KSB1 - Postings'!E3309,master1!$C$10:$C$24,0))</f>
        <v>QUALITY</v>
      </c>
      <c r="B3309" s="9" t="str">
        <f>VLOOKUP(E3309,master1!$C$9:$E$24,3,0)</f>
        <v>Jennifer A</v>
      </c>
      <c r="C3309" s="8" t="str">
        <f>VLOOKUP(F3309,master2!$B$1:$C$24,2,0)</f>
        <v>SPARE PARTS</v>
      </c>
      <c r="D3309" s="84">
        <v>4</v>
      </c>
      <c r="E3309" s="82" t="s">
        <v>73</v>
      </c>
      <c r="F3309" s="85" t="s">
        <v>137</v>
      </c>
      <c r="G3309" s="106">
        <v>483.625</v>
      </c>
      <c r="H3309" s="84" t="s">
        <v>86</v>
      </c>
      <c r="I3309" s="84"/>
    </row>
    <row r="3310" spans="1:9" s="76" customFormat="1" ht="12" hidden="1" customHeight="1">
      <c r="A3310" s="8" t="str">
        <f>INDEX(master1!$A$10:$A$24,MATCH('KSB1 - Postings'!E3310,master1!$C$10:$C$24,0))</f>
        <v>QUALITY</v>
      </c>
      <c r="B3310" s="9" t="str">
        <f>VLOOKUP(E3310,master1!$C$9:$E$24,3,0)</f>
        <v>Jennifer A</v>
      </c>
      <c r="C3310" s="8" t="str">
        <f>VLOOKUP(F3310,master2!$B$1:$C$24,2,0)</f>
        <v>SPARE PARTS</v>
      </c>
      <c r="D3310" s="84">
        <v>4</v>
      </c>
      <c r="E3310" s="82" t="s">
        <v>73</v>
      </c>
      <c r="F3310" s="85" t="s">
        <v>137</v>
      </c>
      <c r="G3310" s="106">
        <v>60</v>
      </c>
      <c r="H3310" s="84" t="s">
        <v>86</v>
      </c>
      <c r="I3310" s="84"/>
    </row>
    <row r="3311" spans="1:9" s="76" customFormat="1" ht="12" hidden="1" customHeight="1">
      <c r="A3311" s="8" t="str">
        <f>INDEX(master1!$A$10:$A$24,MATCH('KSB1 - Postings'!E3311,master1!$C$10:$C$24,0))</f>
        <v>QUALITY</v>
      </c>
      <c r="B3311" s="9" t="str">
        <f>VLOOKUP(E3311,master1!$C$9:$E$24,3,0)</f>
        <v>Jennifer A</v>
      </c>
      <c r="C3311" s="8" t="str">
        <f>VLOOKUP(F3311,master2!$B$1:$C$24,2,0)</f>
        <v>SPARE PARTS</v>
      </c>
      <c r="D3311" s="84">
        <v>4</v>
      </c>
      <c r="E3311" s="82" t="s">
        <v>73</v>
      </c>
      <c r="F3311" s="85" t="s">
        <v>136</v>
      </c>
      <c r="G3311" s="106">
        <v>201.76499999999999</v>
      </c>
      <c r="H3311" s="84" t="s">
        <v>86</v>
      </c>
      <c r="I3311" s="84"/>
    </row>
    <row r="3312" spans="1:9" s="76" customFormat="1" ht="12" hidden="1" customHeight="1">
      <c r="A3312" s="8" t="str">
        <f>INDEX(master1!$A$10:$A$24,MATCH('KSB1 - Postings'!E3312,master1!$C$10:$C$24,0))</f>
        <v>QUALITY</v>
      </c>
      <c r="B3312" s="9" t="str">
        <f>VLOOKUP(E3312,master1!$C$9:$E$24,3,0)</f>
        <v>Jennifer A</v>
      </c>
      <c r="C3312" s="8" t="str">
        <f>VLOOKUP(F3312,master2!$B$1:$C$24,2,0)</f>
        <v>SPARE PARTS</v>
      </c>
      <c r="D3312" s="84">
        <v>4</v>
      </c>
      <c r="E3312" s="82" t="s">
        <v>73</v>
      </c>
      <c r="F3312" s="85" t="s">
        <v>136</v>
      </c>
      <c r="G3312" s="106">
        <v>109.15</v>
      </c>
      <c r="H3312" s="84" t="s">
        <v>86</v>
      </c>
      <c r="I3312" s="84"/>
    </row>
    <row r="3313" spans="1:9" s="76" customFormat="1" ht="12" hidden="1" customHeight="1">
      <c r="A3313" s="8" t="str">
        <f>INDEX(master1!$A$10:$A$24,MATCH('KSB1 - Postings'!E3313,master1!$C$10:$C$24,0))</f>
        <v>MAINTE</v>
      </c>
      <c r="B3313" s="9" t="str">
        <f>VLOOKUP(E3313,master1!$C$9:$E$24,3,0)</f>
        <v>Joaquin P</v>
      </c>
      <c r="C3313" s="8" t="str">
        <f>VLOOKUP(F3313,master2!$B$1:$C$24,2,0)</f>
        <v>SPARE PARTS</v>
      </c>
      <c r="D3313" s="84">
        <v>4</v>
      </c>
      <c r="E3313" s="82" t="s">
        <v>54</v>
      </c>
      <c r="F3313" s="85" t="s">
        <v>136</v>
      </c>
      <c r="G3313" s="106">
        <v>217.5</v>
      </c>
      <c r="H3313" s="84" t="s">
        <v>86</v>
      </c>
      <c r="I3313" s="84"/>
    </row>
    <row r="3314" spans="1:9" s="76" customFormat="1" ht="12" hidden="1" customHeight="1">
      <c r="A3314" s="8" t="str">
        <f>INDEX(master1!$A$10:$A$24,MATCH('KSB1 - Postings'!E3314,master1!$C$10:$C$24,0))</f>
        <v>MAINTE</v>
      </c>
      <c r="B3314" s="9" t="str">
        <f>VLOOKUP(E3314,master1!$C$9:$E$24,3,0)</f>
        <v>Joaquin P</v>
      </c>
      <c r="C3314" s="8" t="str">
        <f>VLOOKUP(F3314,master2!$B$1:$C$24,2,0)</f>
        <v>SPARE PARTS</v>
      </c>
      <c r="D3314" s="84">
        <v>4</v>
      </c>
      <c r="E3314" s="82" t="s">
        <v>54</v>
      </c>
      <c r="F3314" s="85" t="s">
        <v>136</v>
      </c>
      <c r="G3314" s="106">
        <v>227.39</v>
      </c>
      <c r="H3314" s="84" t="s">
        <v>86</v>
      </c>
      <c r="I3314" s="84"/>
    </row>
    <row r="3315" spans="1:9" s="76" customFormat="1" ht="12" hidden="1" customHeight="1">
      <c r="A3315" s="8" t="str">
        <f>INDEX(master1!$A$10:$A$24,MATCH('KSB1 - Postings'!E3315,master1!$C$10:$C$24,0))</f>
        <v>MAINTE</v>
      </c>
      <c r="B3315" s="9" t="str">
        <f>VLOOKUP(E3315,master1!$C$9:$E$24,3,0)</f>
        <v>Joaquin P</v>
      </c>
      <c r="C3315" s="8" t="str">
        <f>VLOOKUP(F3315,master2!$B$1:$C$24,2,0)</f>
        <v>SPARE PARTS</v>
      </c>
      <c r="D3315" s="84">
        <v>4</v>
      </c>
      <c r="E3315" s="82" t="s">
        <v>54</v>
      </c>
      <c r="F3315" s="85" t="s">
        <v>136</v>
      </c>
      <c r="G3315" s="106">
        <v>15.045</v>
      </c>
      <c r="H3315" s="84" t="s">
        <v>86</v>
      </c>
      <c r="I3315" s="84"/>
    </row>
    <row r="3316" spans="1:9" s="76" customFormat="1" ht="12" hidden="1" customHeight="1">
      <c r="A3316" s="8" t="str">
        <f>INDEX(master1!$A$10:$A$24,MATCH('KSB1 - Postings'!E3316,master1!$C$10:$C$24,0))</f>
        <v>MAINTE</v>
      </c>
      <c r="B3316" s="9" t="str">
        <f>VLOOKUP(E3316,master1!$C$9:$E$24,3,0)</f>
        <v>Joaquin P</v>
      </c>
      <c r="C3316" s="8" t="str">
        <f>VLOOKUP(F3316,master2!$B$1:$C$24,2,0)</f>
        <v>SPARE PARTS</v>
      </c>
      <c r="D3316" s="84">
        <v>4</v>
      </c>
      <c r="E3316" s="82" t="s">
        <v>54</v>
      </c>
      <c r="F3316" s="85" t="s">
        <v>136</v>
      </c>
      <c r="G3316" s="106">
        <v>33.784999999999997</v>
      </c>
      <c r="H3316" s="84" t="s">
        <v>86</v>
      </c>
      <c r="I3316" s="84"/>
    </row>
    <row r="3317" spans="1:9" s="76" customFormat="1" ht="12" hidden="1" customHeight="1">
      <c r="A3317" s="8" t="str">
        <f>INDEX(master1!$A$10:$A$24,MATCH('KSB1 - Postings'!E3317,master1!$C$10:$C$24,0))</f>
        <v>MAINTE</v>
      </c>
      <c r="B3317" s="9" t="str">
        <f>VLOOKUP(E3317,master1!$C$9:$E$24,3,0)</f>
        <v>Joaquin P</v>
      </c>
      <c r="C3317" s="8" t="str">
        <f>VLOOKUP(F3317,master2!$B$1:$C$24,2,0)</f>
        <v>SPARE PARTS</v>
      </c>
      <c r="D3317" s="84">
        <v>4</v>
      </c>
      <c r="E3317" s="82" t="s">
        <v>54</v>
      </c>
      <c r="F3317" s="85" t="s">
        <v>136</v>
      </c>
      <c r="G3317" s="106">
        <v>22.9</v>
      </c>
      <c r="H3317" s="84" t="s">
        <v>86</v>
      </c>
      <c r="I3317" s="84"/>
    </row>
    <row r="3318" spans="1:9" s="76" customFormat="1" ht="12" hidden="1" customHeight="1">
      <c r="A3318" s="8" t="str">
        <f>INDEX(master1!$A$10:$A$24,MATCH('KSB1 - Postings'!E3318,master1!$C$10:$C$24,0))</f>
        <v>MAINTE</v>
      </c>
      <c r="B3318" s="9" t="str">
        <f>VLOOKUP(E3318,master1!$C$9:$E$24,3,0)</f>
        <v>Joaquin P</v>
      </c>
      <c r="C3318" s="8" t="str">
        <f>VLOOKUP(F3318,master2!$B$1:$C$24,2,0)</f>
        <v>SPARE PARTS</v>
      </c>
      <c r="D3318" s="84">
        <v>4</v>
      </c>
      <c r="E3318" s="82" t="s">
        <v>54</v>
      </c>
      <c r="F3318" s="85" t="s">
        <v>136</v>
      </c>
      <c r="G3318" s="106">
        <v>51.145000000000003</v>
      </c>
      <c r="H3318" s="84" t="s">
        <v>86</v>
      </c>
      <c r="I3318" s="84"/>
    </row>
    <row r="3319" spans="1:9" s="76" customFormat="1" ht="12" hidden="1" customHeight="1">
      <c r="A3319" s="8" t="str">
        <f>INDEX(master1!$A$10:$A$24,MATCH('KSB1 - Postings'!E3319,master1!$C$10:$C$24,0))</f>
        <v>MAINTE</v>
      </c>
      <c r="B3319" s="9" t="str">
        <f>VLOOKUP(E3319,master1!$C$9:$E$24,3,0)</f>
        <v>Joaquin P</v>
      </c>
      <c r="C3319" s="8" t="str">
        <f>VLOOKUP(F3319,master2!$B$1:$C$24,2,0)</f>
        <v>SPARE PARTS</v>
      </c>
      <c r="D3319" s="84">
        <v>4</v>
      </c>
      <c r="E3319" s="82" t="s">
        <v>54</v>
      </c>
      <c r="F3319" s="85" t="s">
        <v>136</v>
      </c>
      <c r="G3319" s="106">
        <v>10.824999999999999</v>
      </c>
      <c r="H3319" s="84" t="s">
        <v>86</v>
      </c>
      <c r="I3319" s="84"/>
    </row>
    <row r="3320" spans="1:9" s="76" customFormat="1" ht="12" hidden="1" customHeight="1">
      <c r="A3320" s="8" t="str">
        <f>INDEX(master1!$A$10:$A$24,MATCH('KSB1 - Postings'!E3320,master1!$C$10:$C$24,0))</f>
        <v>MAINTE</v>
      </c>
      <c r="B3320" s="9" t="str">
        <f>VLOOKUP(E3320,master1!$C$9:$E$24,3,0)</f>
        <v>Joaquin P</v>
      </c>
      <c r="C3320" s="8" t="str">
        <f>VLOOKUP(F3320,master2!$B$1:$C$24,2,0)</f>
        <v>SPARE PARTS</v>
      </c>
      <c r="D3320" s="84">
        <v>4</v>
      </c>
      <c r="E3320" s="82" t="s">
        <v>54</v>
      </c>
      <c r="F3320" s="85" t="s">
        <v>136</v>
      </c>
      <c r="G3320" s="106">
        <v>17.524999999999999</v>
      </c>
      <c r="H3320" s="84" t="s">
        <v>86</v>
      </c>
      <c r="I3320" s="84"/>
    </row>
    <row r="3321" spans="1:9" s="76" customFormat="1" ht="12" hidden="1" customHeight="1">
      <c r="A3321" s="8" t="str">
        <f>INDEX(master1!$A$10:$A$24,MATCH('KSB1 - Postings'!E3321,master1!$C$10:$C$24,0))</f>
        <v>MAINTE</v>
      </c>
      <c r="B3321" s="9" t="str">
        <f>VLOOKUP(E3321,master1!$C$9:$E$24,3,0)</f>
        <v>Joaquin P</v>
      </c>
      <c r="C3321" s="8" t="str">
        <f>VLOOKUP(F3321,master2!$B$1:$C$24,2,0)</f>
        <v>SPARE PARTS</v>
      </c>
      <c r="D3321" s="84">
        <v>4</v>
      </c>
      <c r="E3321" s="82" t="s">
        <v>54</v>
      </c>
      <c r="F3321" s="85" t="s">
        <v>136</v>
      </c>
      <c r="G3321" s="106">
        <v>173.36500000000001</v>
      </c>
      <c r="H3321" s="84" t="s">
        <v>86</v>
      </c>
      <c r="I3321" s="84"/>
    </row>
    <row r="3322" spans="1:9" s="76" customFormat="1" ht="12" hidden="1" customHeight="1">
      <c r="A3322" s="8" t="str">
        <f>INDEX(master1!$A$10:$A$24,MATCH('KSB1 - Postings'!E3322,master1!$C$10:$C$24,0))</f>
        <v>MAINTE</v>
      </c>
      <c r="B3322" s="9" t="str">
        <f>VLOOKUP(E3322,master1!$C$9:$E$24,3,0)</f>
        <v>Joaquin P</v>
      </c>
      <c r="C3322" s="8" t="str">
        <f>VLOOKUP(F3322,master2!$B$1:$C$24,2,0)</f>
        <v>SPARE PARTS</v>
      </c>
      <c r="D3322" s="84">
        <v>4</v>
      </c>
      <c r="E3322" s="82" t="s">
        <v>54</v>
      </c>
      <c r="F3322" s="85" t="s">
        <v>136</v>
      </c>
      <c r="G3322" s="106">
        <v>289.96499999999997</v>
      </c>
      <c r="H3322" s="84" t="s">
        <v>86</v>
      </c>
      <c r="I3322" s="84"/>
    </row>
    <row r="3323" spans="1:9" s="76" customFormat="1" ht="12" hidden="1" customHeight="1">
      <c r="A3323" s="8" t="str">
        <f>INDEX(master1!$A$10:$A$24,MATCH('KSB1 - Postings'!E3323,master1!$C$10:$C$24,0))</f>
        <v>MAINTE</v>
      </c>
      <c r="B3323" s="9" t="str">
        <f>VLOOKUP(E3323,master1!$C$9:$E$24,3,0)</f>
        <v>Joaquin P</v>
      </c>
      <c r="C3323" s="8" t="str">
        <f>VLOOKUP(F3323,master2!$B$1:$C$24,2,0)</f>
        <v>SPARE PARTS</v>
      </c>
      <c r="D3323" s="84">
        <v>4</v>
      </c>
      <c r="E3323" s="82" t="s">
        <v>54</v>
      </c>
      <c r="F3323" s="85" t="s">
        <v>136</v>
      </c>
      <c r="G3323" s="106">
        <v>39</v>
      </c>
      <c r="H3323" s="84" t="s">
        <v>86</v>
      </c>
      <c r="I3323" s="84"/>
    </row>
    <row r="3324" spans="1:9" s="76" customFormat="1" ht="12" hidden="1" customHeight="1">
      <c r="A3324" s="8" t="str">
        <f>INDEX(master1!$A$10:$A$24,MATCH('KSB1 - Postings'!E3324,master1!$C$10:$C$24,0))</f>
        <v>MAINTE</v>
      </c>
      <c r="B3324" s="9" t="str">
        <f>VLOOKUP(E3324,master1!$C$9:$E$24,3,0)</f>
        <v>Joaquin P</v>
      </c>
      <c r="C3324" s="8" t="str">
        <f>VLOOKUP(F3324,master2!$B$1:$C$24,2,0)</f>
        <v>SPARE PARTS</v>
      </c>
      <c r="D3324" s="84">
        <v>4</v>
      </c>
      <c r="E3324" s="82" t="s">
        <v>54</v>
      </c>
      <c r="F3324" s="85" t="s">
        <v>136</v>
      </c>
      <c r="G3324" s="106">
        <v>490</v>
      </c>
      <c r="H3324" s="84" t="s">
        <v>86</v>
      </c>
      <c r="I3324" s="84"/>
    </row>
    <row r="3325" spans="1:9" s="76" customFormat="1" ht="12" hidden="1" customHeight="1">
      <c r="A3325" s="8" t="str">
        <f>INDEX(master1!$A$10:$A$24,MATCH('KSB1 - Postings'!E3325,master1!$C$10:$C$24,0))</f>
        <v>MAINTE</v>
      </c>
      <c r="B3325" s="9" t="str">
        <f>VLOOKUP(E3325,master1!$C$9:$E$24,3,0)</f>
        <v>Joaquin P</v>
      </c>
      <c r="C3325" s="8" t="str">
        <f>VLOOKUP(F3325,master2!$B$1:$C$24,2,0)</f>
        <v>SPARE PARTS</v>
      </c>
      <c r="D3325" s="84">
        <v>4</v>
      </c>
      <c r="E3325" s="82" t="s">
        <v>54</v>
      </c>
      <c r="F3325" s="85" t="s">
        <v>136</v>
      </c>
      <c r="G3325" s="106">
        <v>189.2</v>
      </c>
      <c r="H3325" s="84" t="s">
        <v>86</v>
      </c>
      <c r="I3325" s="84"/>
    </row>
    <row r="3326" spans="1:9" s="76" customFormat="1" ht="12" hidden="1" customHeight="1">
      <c r="A3326" s="8" t="str">
        <f>INDEX(master1!$A$10:$A$24,MATCH('KSB1 - Postings'!E3326,master1!$C$10:$C$24,0))</f>
        <v>MAINTE</v>
      </c>
      <c r="B3326" s="9" t="str">
        <f>VLOOKUP(E3326,master1!$C$9:$E$24,3,0)</f>
        <v>Joaquin P</v>
      </c>
      <c r="C3326" s="8" t="str">
        <f>VLOOKUP(F3326,master2!$B$1:$C$24,2,0)</f>
        <v>SPARE PARTS</v>
      </c>
      <c r="D3326" s="84">
        <v>4</v>
      </c>
      <c r="E3326" s="82" t="s">
        <v>56</v>
      </c>
      <c r="F3326" s="85" t="s">
        <v>136</v>
      </c>
      <c r="G3326" s="106">
        <v>18.565000000000001</v>
      </c>
      <c r="H3326" s="84" t="s">
        <v>86</v>
      </c>
      <c r="I3326" s="84"/>
    </row>
    <row r="3327" spans="1:9" s="76" customFormat="1" ht="12" hidden="1" customHeight="1">
      <c r="A3327" s="8" t="str">
        <f>INDEX(master1!$A$10:$A$24,MATCH('KSB1 - Postings'!E3327,master1!$C$10:$C$24,0))</f>
        <v>MAINTE</v>
      </c>
      <c r="B3327" s="9" t="str">
        <f>VLOOKUP(E3327,master1!$C$9:$E$24,3,0)</f>
        <v>Joaquin P</v>
      </c>
      <c r="C3327" s="8" t="str">
        <f>VLOOKUP(F3327,master2!$B$1:$C$24,2,0)</f>
        <v>SPARE PARTS</v>
      </c>
      <c r="D3327" s="84">
        <v>4</v>
      </c>
      <c r="E3327" s="82" t="s">
        <v>56</v>
      </c>
      <c r="F3327" s="85" t="s">
        <v>136</v>
      </c>
      <c r="G3327" s="106">
        <v>624.47</v>
      </c>
      <c r="H3327" s="84" t="s">
        <v>86</v>
      </c>
      <c r="I3327" s="84"/>
    </row>
    <row r="3328" spans="1:9" s="76" customFormat="1" ht="12" hidden="1" customHeight="1">
      <c r="A3328" s="8" t="str">
        <f>INDEX(master1!$A$10:$A$24,MATCH('KSB1 - Postings'!E3328,master1!$C$10:$C$24,0))</f>
        <v>MAINTE</v>
      </c>
      <c r="B3328" s="9" t="str">
        <f>VLOOKUP(E3328,master1!$C$9:$E$24,3,0)</f>
        <v>Joaquin P</v>
      </c>
      <c r="C3328" s="8" t="str">
        <f>VLOOKUP(F3328,master2!$B$1:$C$24,2,0)</f>
        <v>SPARE PARTS</v>
      </c>
      <c r="D3328" s="84">
        <v>4</v>
      </c>
      <c r="E3328" s="82" t="s">
        <v>56</v>
      </c>
      <c r="F3328" s="85" t="s">
        <v>136</v>
      </c>
      <c r="G3328" s="106">
        <v>138.33000000000001</v>
      </c>
      <c r="H3328" s="84" t="s">
        <v>86</v>
      </c>
      <c r="I3328" s="84"/>
    </row>
    <row r="3329" spans="1:9" s="76" customFormat="1" ht="12" hidden="1" customHeight="1">
      <c r="A3329" s="8" t="str">
        <f>INDEX(master1!$A$10:$A$24,MATCH('KSB1 - Postings'!E3329,master1!$C$10:$C$24,0))</f>
        <v>MAINTE</v>
      </c>
      <c r="B3329" s="9" t="str">
        <f>VLOOKUP(E3329,master1!$C$9:$E$24,3,0)</f>
        <v>Joaquin P</v>
      </c>
      <c r="C3329" s="8" t="str">
        <f>VLOOKUP(F3329,master2!$B$1:$C$24,2,0)</f>
        <v>SPARE PARTS</v>
      </c>
      <c r="D3329" s="84">
        <v>4</v>
      </c>
      <c r="E3329" s="82" t="s">
        <v>56</v>
      </c>
      <c r="F3329" s="85" t="s">
        <v>136</v>
      </c>
      <c r="G3329" s="106">
        <v>21.785</v>
      </c>
      <c r="H3329" s="84" t="s">
        <v>86</v>
      </c>
      <c r="I3329" s="84"/>
    </row>
    <row r="3330" spans="1:9" s="76" customFormat="1" ht="12" hidden="1" customHeight="1">
      <c r="A3330" s="8" t="str">
        <f>INDEX(master1!$A$10:$A$24,MATCH('KSB1 - Postings'!E3330,master1!$C$10:$C$24,0))</f>
        <v>MAINTE</v>
      </c>
      <c r="B3330" s="9" t="str">
        <f>VLOOKUP(E3330,master1!$C$9:$E$24,3,0)</f>
        <v>Joaquin P</v>
      </c>
      <c r="C3330" s="8" t="str">
        <f>VLOOKUP(F3330,master2!$B$1:$C$24,2,0)</f>
        <v>SPARE PARTS</v>
      </c>
      <c r="D3330" s="84">
        <v>4</v>
      </c>
      <c r="E3330" s="82" t="s">
        <v>56</v>
      </c>
      <c r="F3330" s="85" t="s">
        <v>136</v>
      </c>
      <c r="G3330" s="106">
        <v>695.94</v>
      </c>
      <c r="H3330" s="84" t="s">
        <v>86</v>
      </c>
      <c r="I3330" s="84"/>
    </row>
    <row r="3331" spans="1:9" s="76" customFormat="1" ht="12" hidden="1" customHeight="1">
      <c r="A3331" s="8" t="str">
        <f>INDEX(master1!$A$10:$A$24,MATCH('KSB1 - Postings'!E3331,master1!$C$10:$C$24,0))</f>
        <v>MAINTE</v>
      </c>
      <c r="B3331" s="9" t="str">
        <f>VLOOKUP(E3331,master1!$C$9:$E$24,3,0)</f>
        <v>Joaquin P</v>
      </c>
      <c r="C3331" s="8" t="str">
        <f>VLOOKUP(F3331,master2!$B$1:$C$24,2,0)</f>
        <v>SPARE PARTS</v>
      </c>
      <c r="D3331" s="84">
        <v>4</v>
      </c>
      <c r="E3331" s="82" t="s">
        <v>56</v>
      </c>
      <c r="F3331" s="85" t="s">
        <v>136</v>
      </c>
      <c r="G3331" s="106">
        <v>107.855</v>
      </c>
      <c r="H3331" s="84" t="s">
        <v>86</v>
      </c>
      <c r="I3331" s="84"/>
    </row>
    <row r="3332" spans="1:9" s="76" customFormat="1" ht="12" hidden="1" customHeight="1">
      <c r="A3332" s="8" t="str">
        <f>INDEX(master1!$A$10:$A$24,MATCH('KSB1 - Postings'!E3332,master1!$C$10:$C$24,0))</f>
        <v>MAINTE</v>
      </c>
      <c r="B3332" s="9" t="str">
        <f>VLOOKUP(E3332,master1!$C$9:$E$24,3,0)</f>
        <v>Joaquin P</v>
      </c>
      <c r="C3332" s="8" t="str">
        <f>VLOOKUP(F3332,master2!$B$1:$C$24,2,0)</f>
        <v>SPARE PARTS</v>
      </c>
      <c r="D3332" s="84">
        <v>4</v>
      </c>
      <c r="E3332" s="82" t="s">
        <v>56</v>
      </c>
      <c r="F3332" s="85" t="s">
        <v>136</v>
      </c>
      <c r="G3332" s="106">
        <v>153.26499999999999</v>
      </c>
      <c r="H3332" s="84" t="s">
        <v>86</v>
      </c>
      <c r="I3332" s="84"/>
    </row>
    <row r="3333" spans="1:9" s="76" customFormat="1" ht="12" hidden="1" customHeight="1">
      <c r="A3333" s="8" t="str">
        <f>INDEX(master1!$A$10:$A$24,MATCH('KSB1 - Postings'!E3333,master1!$C$10:$C$24,0))</f>
        <v>MAINTE</v>
      </c>
      <c r="B3333" s="9" t="str">
        <f>VLOOKUP(E3333,master1!$C$9:$E$24,3,0)</f>
        <v>Joaquin P</v>
      </c>
      <c r="C3333" s="8" t="str">
        <f>VLOOKUP(F3333,master2!$B$1:$C$24,2,0)</f>
        <v>SPARE PARTS</v>
      </c>
      <c r="D3333" s="84">
        <v>4</v>
      </c>
      <c r="E3333" s="82" t="s">
        <v>56</v>
      </c>
      <c r="F3333" s="85" t="s">
        <v>136</v>
      </c>
      <c r="G3333" s="106">
        <v>85.04</v>
      </c>
      <c r="H3333" s="84" t="s">
        <v>86</v>
      </c>
      <c r="I3333" s="84"/>
    </row>
    <row r="3334" spans="1:9" s="76" customFormat="1" ht="12" hidden="1" customHeight="1">
      <c r="A3334" s="8" t="str">
        <f>INDEX(master1!$A$10:$A$24,MATCH('KSB1 - Postings'!E3334,master1!$C$10:$C$24,0))</f>
        <v>MAINTE</v>
      </c>
      <c r="B3334" s="9" t="str">
        <f>VLOOKUP(E3334,master1!$C$9:$E$24,3,0)</f>
        <v>Joaquin P</v>
      </c>
      <c r="C3334" s="8" t="str">
        <f>VLOOKUP(F3334,master2!$B$1:$C$24,2,0)</f>
        <v>SPARE PARTS</v>
      </c>
      <c r="D3334" s="84">
        <v>4</v>
      </c>
      <c r="E3334" s="82" t="s">
        <v>56</v>
      </c>
      <c r="F3334" s="85" t="s">
        <v>136</v>
      </c>
      <c r="G3334" s="106">
        <v>48.74</v>
      </c>
      <c r="H3334" s="84" t="s">
        <v>86</v>
      </c>
      <c r="I3334" s="84"/>
    </row>
    <row r="3335" spans="1:9" s="76" customFormat="1" ht="12" hidden="1" customHeight="1">
      <c r="A3335" s="8" t="str">
        <f>INDEX(master1!$A$10:$A$24,MATCH('KSB1 - Postings'!E3335,master1!$C$10:$C$24,0))</f>
        <v>MAINTE</v>
      </c>
      <c r="B3335" s="9" t="str">
        <f>VLOOKUP(E3335,master1!$C$9:$E$24,3,0)</f>
        <v>Joaquin P</v>
      </c>
      <c r="C3335" s="8" t="str">
        <f>VLOOKUP(F3335,master2!$B$1:$C$24,2,0)</f>
        <v>SPARE PARTS</v>
      </c>
      <c r="D3335" s="84">
        <v>4</v>
      </c>
      <c r="E3335" s="82" t="s">
        <v>56</v>
      </c>
      <c r="F3335" s="85" t="s">
        <v>136</v>
      </c>
      <c r="G3335" s="106">
        <v>447.31</v>
      </c>
      <c r="H3335" s="84" t="s">
        <v>86</v>
      </c>
      <c r="I3335" s="84"/>
    </row>
    <row r="3336" spans="1:9" s="76" customFormat="1" ht="12" hidden="1" customHeight="1">
      <c r="A3336" s="8" t="str">
        <f>INDEX(master1!$A$10:$A$24,MATCH('KSB1 - Postings'!E3336,master1!$C$10:$C$24,0))</f>
        <v>MAINTE</v>
      </c>
      <c r="B3336" s="9" t="str">
        <f>VLOOKUP(E3336,master1!$C$9:$E$24,3,0)</f>
        <v>Joaquin P</v>
      </c>
      <c r="C3336" s="8" t="str">
        <f>VLOOKUP(F3336,master2!$B$1:$C$24,2,0)</f>
        <v>SPARE PARTS</v>
      </c>
      <c r="D3336" s="84">
        <v>4</v>
      </c>
      <c r="E3336" s="82" t="s">
        <v>56</v>
      </c>
      <c r="F3336" s="85" t="s">
        <v>136</v>
      </c>
      <c r="G3336" s="106">
        <v>27.01</v>
      </c>
      <c r="H3336" s="84" t="s">
        <v>86</v>
      </c>
      <c r="I3336" s="84"/>
    </row>
    <row r="3337" spans="1:9" s="76" customFormat="1" ht="12" hidden="1" customHeight="1">
      <c r="A3337" s="8" t="str">
        <f>INDEX(master1!$A$10:$A$24,MATCH('KSB1 - Postings'!E3337,master1!$C$10:$C$24,0))</f>
        <v>MAINTE</v>
      </c>
      <c r="B3337" s="9" t="str">
        <f>VLOOKUP(E3337,master1!$C$9:$E$24,3,0)</f>
        <v>Joaquin P</v>
      </c>
      <c r="C3337" s="8" t="str">
        <f>VLOOKUP(F3337,master2!$B$1:$C$24,2,0)</f>
        <v>SPARE PARTS</v>
      </c>
      <c r="D3337" s="84">
        <v>4</v>
      </c>
      <c r="E3337" s="82" t="s">
        <v>56</v>
      </c>
      <c r="F3337" s="85" t="s">
        <v>136</v>
      </c>
      <c r="G3337" s="106">
        <v>641.32000000000005</v>
      </c>
      <c r="H3337" s="84" t="s">
        <v>86</v>
      </c>
      <c r="I3337" s="84"/>
    </row>
    <row r="3338" spans="1:9" s="76" customFormat="1" ht="12" hidden="1" customHeight="1">
      <c r="A3338" s="8" t="str">
        <f>INDEX(master1!$A$10:$A$24,MATCH('KSB1 - Postings'!E3338,master1!$C$10:$C$24,0))</f>
        <v>MAINTE</v>
      </c>
      <c r="B3338" s="9" t="str">
        <f>VLOOKUP(E3338,master1!$C$9:$E$24,3,0)</f>
        <v>Joaquin P</v>
      </c>
      <c r="C3338" s="8" t="str">
        <f>VLOOKUP(F3338,master2!$B$1:$C$24,2,0)</f>
        <v>SPARE PARTS</v>
      </c>
      <c r="D3338" s="84">
        <v>4</v>
      </c>
      <c r="E3338" s="82" t="s">
        <v>56</v>
      </c>
      <c r="F3338" s="85" t="s">
        <v>136</v>
      </c>
      <c r="G3338" s="106">
        <v>624.47</v>
      </c>
      <c r="H3338" s="84" t="s">
        <v>86</v>
      </c>
      <c r="I3338" s="84"/>
    </row>
    <row r="3339" spans="1:9" s="76" customFormat="1" ht="12" hidden="1" customHeight="1">
      <c r="A3339" s="8" t="str">
        <f>INDEX(master1!$A$10:$A$24,MATCH('KSB1 - Postings'!E3339,master1!$C$10:$C$24,0))</f>
        <v>MAINTE</v>
      </c>
      <c r="B3339" s="9" t="str">
        <f>VLOOKUP(E3339,master1!$C$9:$E$24,3,0)</f>
        <v>Joaquin P</v>
      </c>
      <c r="C3339" s="8" t="str">
        <f>VLOOKUP(F3339,master2!$B$1:$C$24,2,0)</f>
        <v>SPARE PARTS</v>
      </c>
      <c r="D3339" s="84">
        <v>4</v>
      </c>
      <c r="E3339" s="82" t="s">
        <v>56</v>
      </c>
      <c r="F3339" s="85" t="s">
        <v>136</v>
      </c>
      <c r="G3339" s="106">
        <v>141.11500000000001</v>
      </c>
      <c r="H3339" s="84" t="s">
        <v>86</v>
      </c>
      <c r="I3339" s="84"/>
    </row>
    <row r="3340" spans="1:9" s="76" customFormat="1" ht="12" hidden="1" customHeight="1">
      <c r="A3340" s="8" t="str">
        <f>INDEX(master1!$A$10:$A$24,MATCH('KSB1 - Postings'!E3340,master1!$C$10:$C$24,0))</f>
        <v>MAINTE</v>
      </c>
      <c r="B3340" s="9" t="str">
        <f>VLOOKUP(E3340,master1!$C$9:$E$24,3,0)</f>
        <v>Joaquin P</v>
      </c>
      <c r="C3340" s="8" t="str">
        <f>VLOOKUP(F3340,master2!$B$1:$C$24,2,0)</f>
        <v>SPARE PARTS</v>
      </c>
      <c r="D3340" s="84">
        <v>4</v>
      </c>
      <c r="E3340" s="82" t="s">
        <v>56</v>
      </c>
      <c r="F3340" s="85" t="s">
        <v>136</v>
      </c>
      <c r="G3340" s="106">
        <v>166.10499999999999</v>
      </c>
      <c r="H3340" s="84" t="s">
        <v>86</v>
      </c>
      <c r="I3340" s="84"/>
    </row>
    <row r="3341" spans="1:9" s="76" customFormat="1" ht="12" hidden="1" customHeight="1">
      <c r="A3341" s="8" t="str">
        <f>INDEX(master1!$A$10:$A$24,MATCH('KSB1 - Postings'!E3341,master1!$C$10:$C$24,0))</f>
        <v>MAINTE</v>
      </c>
      <c r="B3341" s="9" t="str">
        <f>VLOOKUP(E3341,master1!$C$9:$E$24,3,0)</f>
        <v>Joaquin P</v>
      </c>
      <c r="C3341" s="8" t="str">
        <f>VLOOKUP(F3341,master2!$B$1:$C$24,2,0)</f>
        <v>SPARE PARTS</v>
      </c>
      <c r="D3341" s="84">
        <v>4</v>
      </c>
      <c r="E3341" s="82" t="s">
        <v>56</v>
      </c>
      <c r="F3341" s="85" t="s">
        <v>136</v>
      </c>
      <c r="G3341" s="106">
        <v>22.9</v>
      </c>
      <c r="H3341" s="84" t="s">
        <v>86</v>
      </c>
      <c r="I3341" s="84"/>
    </row>
    <row r="3342" spans="1:9" s="76" customFormat="1" ht="12" hidden="1" customHeight="1">
      <c r="A3342" s="8" t="str">
        <f>INDEX(master1!$A$10:$A$24,MATCH('KSB1 - Postings'!E3342,master1!$C$10:$C$24,0))</f>
        <v>MAINTE</v>
      </c>
      <c r="B3342" s="9" t="str">
        <f>VLOOKUP(E3342,master1!$C$9:$E$24,3,0)</f>
        <v>Joaquin P</v>
      </c>
      <c r="C3342" s="8" t="str">
        <f>VLOOKUP(F3342,master2!$B$1:$C$24,2,0)</f>
        <v>SPARE PARTS</v>
      </c>
      <c r="D3342" s="84">
        <v>4</v>
      </c>
      <c r="E3342" s="82" t="s">
        <v>56</v>
      </c>
      <c r="F3342" s="85" t="s">
        <v>136</v>
      </c>
      <c r="G3342" s="106">
        <v>89.46</v>
      </c>
      <c r="H3342" s="84" t="s">
        <v>86</v>
      </c>
      <c r="I3342" s="84"/>
    </row>
    <row r="3343" spans="1:9" s="76" customFormat="1" ht="12" hidden="1" customHeight="1">
      <c r="A3343" s="8" t="str">
        <f>INDEX(master1!$A$10:$A$24,MATCH('KSB1 - Postings'!E3343,master1!$C$10:$C$24,0))</f>
        <v>MAINTE</v>
      </c>
      <c r="B3343" s="9" t="str">
        <f>VLOOKUP(E3343,master1!$C$9:$E$24,3,0)</f>
        <v>Joaquin P</v>
      </c>
      <c r="C3343" s="8" t="str">
        <f>VLOOKUP(F3343,master2!$B$1:$C$24,2,0)</f>
        <v>SPARE PARTS</v>
      </c>
      <c r="D3343" s="84">
        <v>4</v>
      </c>
      <c r="E3343" s="82" t="s">
        <v>56</v>
      </c>
      <c r="F3343" s="85" t="s">
        <v>136</v>
      </c>
      <c r="G3343" s="106">
        <v>63.32</v>
      </c>
      <c r="H3343" s="84" t="s">
        <v>86</v>
      </c>
      <c r="I3343" s="84"/>
    </row>
    <row r="3344" spans="1:9" s="76" customFormat="1" ht="12" hidden="1" customHeight="1">
      <c r="A3344" s="8" t="str">
        <f>INDEX(master1!$A$10:$A$24,MATCH('KSB1 - Postings'!E3344,master1!$C$10:$C$24,0))</f>
        <v>MAINTE</v>
      </c>
      <c r="B3344" s="9" t="str">
        <f>VLOOKUP(E3344,master1!$C$9:$E$24,3,0)</f>
        <v>Joaquin P</v>
      </c>
      <c r="C3344" s="8" t="str">
        <f>VLOOKUP(F3344,master2!$B$1:$C$24,2,0)</f>
        <v>SPARE PARTS</v>
      </c>
      <c r="D3344" s="84">
        <v>4</v>
      </c>
      <c r="E3344" s="82" t="s">
        <v>56</v>
      </c>
      <c r="F3344" s="85" t="s">
        <v>136</v>
      </c>
      <c r="G3344" s="106">
        <v>107.855</v>
      </c>
      <c r="H3344" s="84" t="s">
        <v>86</v>
      </c>
      <c r="I3344" s="84"/>
    </row>
    <row r="3345" spans="1:9" s="76" customFormat="1" ht="12" hidden="1" customHeight="1">
      <c r="A3345" s="8" t="str">
        <f>INDEX(master1!$A$10:$A$24,MATCH('KSB1 - Postings'!E3345,master1!$C$10:$C$24,0))</f>
        <v>MAINTE</v>
      </c>
      <c r="B3345" s="9" t="str">
        <f>VLOOKUP(E3345,master1!$C$9:$E$24,3,0)</f>
        <v>Joaquin P</v>
      </c>
      <c r="C3345" s="8" t="str">
        <f>VLOOKUP(F3345,master2!$B$1:$C$24,2,0)</f>
        <v>SPARE PARTS</v>
      </c>
      <c r="D3345" s="84">
        <v>4</v>
      </c>
      <c r="E3345" s="82" t="s">
        <v>56</v>
      </c>
      <c r="F3345" s="85" t="s">
        <v>136</v>
      </c>
      <c r="G3345" s="106">
        <v>118.36499999999999</v>
      </c>
      <c r="H3345" s="84" t="s">
        <v>86</v>
      </c>
      <c r="I3345" s="84"/>
    </row>
    <row r="3346" spans="1:9" s="76" customFormat="1" ht="12" hidden="1" customHeight="1">
      <c r="A3346" s="8" t="str">
        <f>INDEX(master1!$A$10:$A$24,MATCH('KSB1 - Postings'!E3346,master1!$C$10:$C$24,0))</f>
        <v>MAINTE</v>
      </c>
      <c r="B3346" s="9" t="str">
        <f>VLOOKUP(E3346,master1!$C$9:$E$24,3,0)</f>
        <v>Joaquin P</v>
      </c>
      <c r="C3346" s="8" t="str">
        <f>VLOOKUP(F3346,master2!$B$1:$C$24,2,0)</f>
        <v>REP &amp; MAINTENANCE SERVICES</v>
      </c>
      <c r="D3346" s="84">
        <v>4</v>
      </c>
      <c r="E3346" s="82" t="s">
        <v>56</v>
      </c>
      <c r="F3346" s="85" t="s">
        <v>143</v>
      </c>
      <c r="G3346" s="106">
        <v>935</v>
      </c>
      <c r="H3346" s="84" t="s">
        <v>86</v>
      </c>
      <c r="I3346" s="84"/>
    </row>
    <row r="3347" spans="1:9" s="76" customFormat="1" ht="12" hidden="1" customHeight="1">
      <c r="A3347" s="8" t="str">
        <f>INDEX(master1!$A$10:$A$24,MATCH('KSB1 - Postings'!E3347,master1!$C$10:$C$24,0))</f>
        <v>MAINTE</v>
      </c>
      <c r="B3347" s="9" t="str">
        <f>VLOOKUP(E3347,master1!$C$9:$E$24,3,0)</f>
        <v>Joaquin P</v>
      </c>
      <c r="C3347" s="8" t="str">
        <f>VLOOKUP(F3347,master2!$B$1:$C$24,2,0)</f>
        <v>REP &amp; MAINTENANCE SERVICES</v>
      </c>
      <c r="D3347" s="84">
        <v>4</v>
      </c>
      <c r="E3347" s="82" t="s">
        <v>56</v>
      </c>
      <c r="F3347" s="85" t="s">
        <v>143</v>
      </c>
      <c r="G3347" s="106">
        <v>9.75</v>
      </c>
      <c r="H3347" s="84" t="s">
        <v>86</v>
      </c>
      <c r="I3347" s="84"/>
    </row>
    <row r="3348" spans="1:9" s="76" customFormat="1" ht="12" hidden="1" customHeight="1">
      <c r="A3348" s="8" t="str">
        <f>INDEX(master1!$A$10:$A$24,MATCH('KSB1 - Postings'!E3348,master1!$C$10:$C$24,0))</f>
        <v>MAINTE</v>
      </c>
      <c r="B3348" s="9" t="str">
        <f>VLOOKUP(E3348,master1!$C$9:$E$24,3,0)</f>
        <v>Joaquin P</v>
      </c>
      <c r="C3348" s="8" t="str">
        <f>VLOOKUP(F3348,master2!$B$1:$C$24,2,0)</f>
        <v>SPARE PARTS</v>
      </c>
      <c r="D3348" s="84">
        <v>4</v>
      </c>
      <c r="E3348" s="82" t="s">
        <v>56</v>
      </c>
      <c r="F3348" s="85" t="s">
        <v>136</v>
      </c>
      <c r="G3348" s="106">
        <v>196.06</v>
      </c>
      <c r="H3348" s="84" t="s">
        <v>86</v>
      </c>
      <c r="I3348" s="84"/>
    </row>
    <row r="3349" spans="1:9" s="76" customFormat="1" ht="12" hidden="1" customHeight="1">
      <c r="A3349" s="8" t="str">
        <f>INDEX(master1!$A$10:$A$24,MATCH('KSB1 - Postings'!E3349,master1!$C$10:$C$24,0))</f>
        <v>MAINTE</v>
      </c>
      <c r="B3349" s="9" t="str">
        <f>VLOOKUP(E3349,master1!$C$9:$E$24,3,0)</f>
        <v>Joaquin P</v>
      </c>
      <c r="C3349" s="8" t="str">
        <f>VLOOKUP(F3349,master2!$B$1:$C$24,2,0)</f>
        <v>SPARE PARTS</v>
      </c>
      <c r="D3349" s="84">
        <v>4</v>
      </c>
      <c r="E3349" s="82" t="s">
        <v>56</v>
      </c>
      <c r="F3349" s="85" t="s">
        <v>136</v>
      </c>
      <c r="G3349" s="106">
        <v>579.32500000000005</v>
      </c>
      <c r="H3349" s="84" t="s">
        <v>86</v>
      </c>
      <c r="I3349" s="84"/>
    </row>
    <row r="3350" spans="1:9" s="76" customFormat="1" ht="12" hidden="1" customHeight="1">
      <c r="A3350" s="8" t="str">
        <f>INDEX(master1!$A$10:$A$24,MATCH('KSB1 - Postings'!E3350,master1!$C$10:$C$24,0))</f>
        <v>MAINTE</v>
      </c>
      <c r="B3350" s="9" t="str">
        <f>VLOOKUP(E3350,master1!$C$9:$E$24,3,0)</f>
        <v>Joaquin P</v>
      </c>
      <c r="C3350" s="8" t="str">
        <f>VLOOKUP(F3350,master2!$B$1:$C$24,2,0)</f>
        <v>SPARE PARTS</v>
      </c>
      <c r="D3350" s="84">
        <v>4</v>
      </c>
      <c r="E3350" s="82" t="s">
        <v>56</v>
      </c>
      <c r="F3350" s="85" t="s">
        <v>136</v>
      </c>
      <c r="G3350" s="106">
        <v>51.91</v>
      </c>
      <c r="H3350" s="84" t="s">
        <v>86</v>
      </c>
      <c r="I3350" s="84"/>
    </row>
    <row r="3351" spans="1:9" s="76" customFormat="1" ht="12" hidden="1" customHeight="1">
      <c r="A3351" s="8" t="str">
        <f>INDEX(master1!$A$10:$A$24,MATCH('KSB1 - Postings'!E3351,master1!$C$10:$C$24,0))</f>
        <v>MAINTE</v>
      </c>
      <c r="B3351" s="9" t="str">
        <f>VLOOKUP(E3351,master1!$C$9:$E$24,3,0)</f>
        <v>Joaquin P</v>
      </c>
      <c r="C3351" s="8" t="str">
        <f>VLOOKUP(F3351,master2!$B$1:$C$24,2,0)</f>
        <v>SPARE PARTS</v>
      </c>
      <c r="D3351" s="84">
        <v>4</v>
      </c>
      <c r="E3351" s="82" t="s">
        <v>56</v>
      </c>
      <c r="F3351" s="85" t="s">
        <v>136</v>
      </c>
      <c r="G3351" s="106">
        <v>202.22</v>
      </c>
      <c r="H3351" s="84" t="s">
        <v>86</v>
      </c>
      <c r="I3351" s="84"/>
    </row>
    <row r="3352" spans="1:9" s="76" customFormat="1" ht="12" hidden="1" customHeight="1">
      <c r="A3352" s="8" t="str">
        <f>INDEX(master1!$A$10:$A$24,MATCH('KSB1 - Postings'!E3352,master1!$C$10:$C$24,0))</f>
        <v>MAINTE</v>
      </c>
      <c r="B3352" s="9" t="str">
        <f>VLOOKUP(E3352,master1!$C$9:$E$24,3,0)</f>
        <v>Joaquin P</v>
      </c>
      <c r="C3352" s="8" t="str">
        <f>VLOOKUP(F3352,master2!$B$1:$C$24,2,0)</f>
        <v>SPARE PARTS</v>
      </c>
      <c r="D3352" s="84">
        <v>4</v>
      </c>
      <c r="E3352" s="82" t="s">
        <v>56</v>
      </c>
      <c r="F3352" s="85" t="s">
        <v>136</v>
      </c>
      <c r="G3352" s="106">
        <v>97.48</v>
      </c>
      <c r="H3352" s="84" t="s">
        <v>86</v>
      </c>
      <c r="I3352" s="84"/>
    </row>
    <row r="3353" spans="1:9" s="76" customFormat="1" ht="12" hidden="1" customHeight="1">
      <c r="A3353" s="8" t="str">
        <f>INDEX(master1!$A$10:$A$24,MATCH('KSB1 - Postings'!E3353,master1!$C$10:$C$24,0))</f>
        <v>MAINTE</v>
      </c>
      <c r="B3353" s="9" t="str">
        <f>VLOOKUP(E3353,master1!$C$9:$E$24,3,0)</f>
        <v>Joaquin P</v>
      </c>
      <c r="C3353" s="8" t="str">
        <f>VLOOKUP(F3353,master2!$B$1:$C$24,2,0)</f>
        <v>SPARE PARTS</v>
      </c>
      <c r="D3353" s="84">
        <v>4</v>
      </c>
      <c r="E3353" s="82" t="s">
        <v>56</v>
      </c>
      <c r="F3353" s="85" t="s">
        <v>136</v>
      </c>
      <c r="G3353" s="106">
        <v>1173.575</v>
      </c>
      <c r="H3353" s="84" t="s">
        <v>86</v>
      </c>
      <c r="I3353" s="84"/>
    </row>
    <row r="3354" spans="1:9" s="76" customFormat="1" ht="12" hidden="1" customHeight="1">
      <c r="A3354" s="8" t="str">
        <f>INDEX(master1!$A$10:$A$24,MATCH('KSB1 - Postings'!E3354,master1!$C$10:$C$24,0))</f>
        <v>MAINTE</v>
      </c>
      <c r="B3354" s="9" t="str">
        <f>VLOOKUP(E3354,master1!$C$9:$E$24,3,0)</f>
        <v>Joaquin P</v>
      </c>
      <c r="C3354" s="8" t="str">
        <f>VLOOKUP(F3354,master2!$B$1:$C$24,2,0)</f>
        <v>SPARE PARTS</v>
      </c>
      <c r="D3354" s="84">
        <v>4</v>
      </c>
      <c r="E3354" s="82" t="s">
        <v>55</v>
      </c>
      <c r="F3354" s="85" t="s">
        <v>136</v>
      </c>
      <c r="G3354" s="106">
        <v>391.95499999999998</v>
      </c>
      <c r="H3354" s="84" t="s">
        <v>86</v>
      </c>
      <c r="I3354" s="84"/>
    </row>
    <row r="3355" spans="1:9" s="76" customFormat="1" ht="12" hidden="1" customHeight="1">
      <c r="A3355" s="8" t="str">
        <f>INDEX(master1!$A$10:$A$24,MATCH('KSB1 - Postings'!E3355,master1!$C$10:$C$24,0))</f>
        <v>HR</v>
      </c>
      <c r="B3355" s="9" t="str">
        <f>VLOOKUP(E3355,master1!$C$9:$E$24,3,0)</f>
        <v>Paula E</v>
      </c>
      <c r="C3355" s="8" t="str">
        <f>VLOOKUP(F3355,master2!$B$1:$C$24,2,0)</f>
        <v>CLEANING AND WASTE PROC.</v>
      </c>
      <c r="D3355" s="84">
        <v>4</v>
      </c>
      <c r="E3355" s="82" t="s">
        <v>75</v>
      </c>
      <c r="F3355" s="85" t="s">
        <v>128</v>
      </c>
      <c r="G3355" s="106">
        <v>2417.35</v>
      </c>
      <c r="H3355" s="84" t="s">
        <v>86</v>
      </c>
      <c r="I3355" s="84"/>
    </row>
    <row r="3356" spans="1:9" s="76" customFormat="1" ht="12" hidden="1" customHeight="1">
      <c r="A3356" s="8" t="str">
        <f>INDEX(master1!$A$10:$A$24,MATCH('KSB1 - Postings'!E3356,master1!$C$10:$C$24,0))</f>
        <v>HR</v>
      </c>
      <c r="B3356" s="9" t="str">
        <f>VLOOKUP(E3356,master1!$C$9:$E$24,3,0)</f>
        <v>Paula E</v>
      </c>
      <c r="C3356" s="8" t="str">
        <f>VLOOKUP(F3356,master2!$B$1:$C$24,2,0)</f>
        <v>CLEANING AND WASTE PROC.</v>
      </c>
      <c r="D3356" s="84">
        <v>4</v>
      </c>
      <c r="E3356" s="82" t="s">
        <v>75</v>
      </c>
      <c r="F3356" s="85" t="s">
        <v>128</v>
      </c>
      <c r="G3356" s="106">
        <v>2670</v>
      </c>
      <c r="H3356" s="84" t="s">
        <v>86</v>
      </c>
      <c r="I3356" s="84"/>
    </row>
    <row r="3357" spans="1:9" s="76" customFormat="1" ht="12" hidden="1" customHeight="1">
      <c r="A3357" s="8" t="str">
        <f>INDEX(master1!$A$10:$A$24,MATCH('KSB1 - Postings'!E3357,master1!$C$10:$C$24,0))</f>
        <v>HR</v>
      </c>
      <c r="B3357" s="9" t="str">
        <f>VLOOKUP(E3357,master1!$C$9:$E$24,3,0)</f>
        <v>Paula E</v>
      </c>
      <c r="C3357" s="8" t="str">
        <f>VLOOKUP(F3357,master2!$B$1:$C$24,2,0)</f>
        <v>TRAVEL EXPENSES</v>
      </c>
      <c r="D3357" s="84">
        <v>4</v>
      </c>
      <c r="E3357" s="82" t="s">
        <v>74</v>
      </c>
      <c r="F3357" s="85" t="s">
        <v>147</v>
      </c>
      <c r="G3357" s="106">
        <v>223.5</v>
      </c>
      <c r="H3357" s="84" t="s">
        <v>86</v>
      </c>
      <c r="I3357" s="84"/>
    </row>
    <row r="3358" spans="1:9" s="76" customFormat="1" ht="12" hidden="1" customHeight="1">
      <c r="A3358" s="8" t="str">
        <f>INDEX(master1!$A$10:$A$24,MATCH('KSB1 - Postings'!E3358,master1!$C$10:$C$24,0))</f>
        <v>HR</v>
      </c>
      <c r="B3358" s="9" t="str">
        <f>VLOOKUP(E3358,master1!$C$9:$E$24,3,0)</f>
        <v>Paula E</v>
      </c>
      <c r="C3358" s="8" t="str">
        <f>VLOOKUP(F3358,master2!$B$1:$C$24,2,0)</f>
        <v>RENT EXPENSES</v>
      </c>
      <c r="D3358" s="84">
        <v>4</v>
      </c>
      <c r="E3358" s="82" t="s">
        <v>74</v>
      </c>
      <c r="F3358" s="85" t="s">
        <v>130</v>
      </c>
      <c r="G3358" s="106">
        <v>500</v>
      </c>
      <c r="H3358" s="84" t="s">
        <v>86</v>
      </c>
      <c r="I3358" s="84"/>
    </row>
    <row r="3359" spans="1:9" s="76" customFormat="1" ht="12" hidden="1" customHeight="1">
      <c r="A3359" s="8" t="str">
        <f>INDEX(master1!$A$10:$A$24,MATCH('KSB1 - Postings'!E3359,master1!$C$10:$C$24,0))</f>
        <v>HR</v>
      </c>
      <c r="B3359" s="9" t="str">
        <f>VLOOKUP(E3359,master1!$C$9:$E$24,3,0)</f>
        <v>Paula E</v>
      </c>
      <c r="C3359" s="8" t="str">
        <f>VLOOKUP(F3359,master2!$B$1:$C$24,2,0)</f>
        <v>OTHER EXTERNAL SERVICES</v>
      </c>
      <c r="D3359" s="84">
        <v>4</v>
      </c>
      <c r="E3359" s="82" t="s">
        <v>74</v>
      </c>
      <c r="F3359" s="85" t="s">
        <v>138</v>
      </c>
      <c r="G3359" s="106">
        <v>720</v>
      </c>
      <c r="H3359" s="84" t="s">
        <v>86</v>
      </c>
      <c r="I3359" s="84"/>
    </row>
    <row r="3360" spans="1:9" s="76" customFormat="1" ht="12" hidden="1" customHeight="1">
      <c r="A3360" s="8" t="str">
        <f>INDEX(master1!$A$10:$A$24,MATCH('KSB1 - Postings'!E3360,master1!$C$10:$C$24,0))</f>
        <v>HR</v>
      </c>
      <c r="B3360" s="9" t="str">
        <f>VLOOKUP(E3360,master1!$C$9:$E$24,3,0)</f>
        <v>Paula E</v>
      </c>
      <c r="C3360" s="8" t="str">
        <f>VLOOKUP(F3360,master2!$B$1:$C$24,2,0)</f>
        <v>TRAVEL EXPENSES</v>
      </c>
      <c r="D3360" s="84">
        <v>4</v>
      </c>
      <c r="E3360" s="82" t="s">
        <v>74</v>
      </c>
      <c r="F3360" s="85" t="s">
        <v>147</v>
      </c>
      <c r="G3360" s="106">
        <v>1588.7449999999999</v>
      </c>
      <c r="H3360" s="84" t="s">
        <v>86</v>
      </c>
      <c r="I3360" s="84"/>
    </row>
    <row r="3361" spans="1:9" s="76" customFormat="1" ht="12" hidden="1" customHeight="1">
      <c r="A3361" s="8" t="str">
        <f>INDEX(master1!$A$10:$A$24,MATCH('KSB1 - Postings'!E3361,master1!$C$10:$C$24,0))</f>
        <v>HR</v>
      </c>
      <c r="B3361" s="9" t="str">
        <f>VLOOKUP(E3361,master1!$C$9:$E$24,3,0)</f>
        <v>Paula E</v>
      </c>
      <c r="C3361" s="8" t="str">
        <f>VLOOKUP(F3361,master2!$B$1:$C$24,2,0)</f>
        <v>TRAVEL EXPENSES</v>
      </c>
      <c r="D3361" s="84">
        <v>4</v>
      </c>
      <c r="E3361" s="82" t="s">
        <v>74</v>
      </c>
      <c r="F3361" s="85" t="s">
        <v>147</v>
      </c>
      <c r="G3361" s="106">
        <v>1550.2</v>
      </c>
      <c r="H3361" s="84" t="s">
        <v>86</v>
      </c>
      <c r="I3361" s="84"/>
    </row>
    <row r="3362" spans="1:9" s="76" customFormat="1" ht="12" hidden="1" customHeight="1">
      <c r="A3362" s="8" t="str">
        <f>INDEX(master1!$A$10:$A$24,MATCH('KSB1 - Postings'!E3362,master1!$C$10:$C$24,0))</f>
        <v>QUALITY</v>
      </c>
      <c r="B3362" s="9" t="str">
        <f>VLOOKUP(E3362,master1!$C$9:$E$24,3,0)</f>
        <v>Jennifer A</v>
      </c>
      <c r="C3362" s="8" t="str">
        <f>VLOOKUP(F3362,master2!$B$1:$C$24,2,0)</f>
        <v>SPARE PARTS</v>
      </c>
      <c r="D3362" s="84">
        <v>4</v>
      </c>
      <c r="E3362" s="82" t="s">
        <v>73</v>
      </c>
      <c r="F3362" s="85" t="s">
        <v>136</v>
      </c>
      <c r="G3362" s="106">
        <v>109.15</v>
      </c>
      <c r="H3362" s="84" t="s">
        <v>86</v>
      </c>
      <c r="I3362" s="84"/>
    </row>
    <row r="3363" spans="1:9" s="76" customFormat="1" ht="12" hidden="1" customHeight="1">
      <c r="A3363" s="8" t="str">
        <f>INDEX(master1!$A$10:$A$24,MATCH('KSB1 - Postings'!E3363,master1!$C$10:$C$24,0))</f>
        <v>QUALITY</v>
      </c>
      <c r="B3363" s="9" t="str">
        <f>VLOOKUP(E3363,master1!$C$9:$E$24,3,0)</f>
        <v>Jennifer A</v>
      </c>
      <c r="C3363" s="8" t="str">
        <f>VLOOKUP(F3363,master2!$B$1:$C$24,2,0)</f>
        <v>SOFTWARE</v>
      </c>
      <c r="D3363" s="84">
        <v>4</v>
      </c>
      <c r="E3363" s="82" t="s">
        <v>73</v>
      </c>
      <c r="F3363" s="85" t="s">
        <v>145</v>
      </c>
      <c r="G3363" s="106">
        <v>22515.15</v>
      </c>
      <c r="H3363" s="84" t="s">
        <v>86</v>
      </c>
      <c r="I3363" s="84"/>
    </row>
    <row r="3364" spans="1:9" s="76" customFormat="1" ht="12" hidden="1" customHeight="1">
      <c r="A3364" s="8" t="str">
        <f>INDEX(master1!$A$10:$A$24,MATCH('KSB1 - Postings'!E3364,master1!$C$10:$C$24,0))</f>
        <v>QUALITY</v>
      </c>
      <c r="B3364" s="9" t="str">
        <f>VLOOKUP(E3364,master1!$C$9:$E$24,3,0)</f>
        <v>Jennifer A</v>
      </c>
      <c r="C3364" s="8" t="str">
        <f>VLOOKUP(F3364,master2!$B$1:$C$24,2,0)</f>
        <v>STATIONERY</v>
      </c>
      <c r="D3364" s="84">
        <v>4</v>
      </c>
      <c r="E3364" s="82" t="s">
        <v>73</v>
      </c>
      <c r="F3364" s="85" t="s">
        <v>146</v>
      </c>
      <c r="G3364" s="106">
        <v>229.4</v>
      </c>
      <c r="H3364" s="84" t="s">
        <v>86</v>
      </c>
      <c r="I3364" s="84"/>
    </row>
    <row r="3365" spans="1:9" s="76" customFormat="1" ht="12" hidden="1" customHeight="1">
      <c r="A3365" s="8" t="str">
        <f>INDEX(master1!$A$10:$A$24,MATCH('KSB1 - Postings'!E3365,master1!$C$10:$C$24,0))</f>
        <v>QUALITY</v>
      </c>
      <c r="B3365" s="9" t="str">
        <f>VLOOKUP(E3365,master1!$C$9:$E$24,3,0)</f>
        <v>Jennifer A</v>
      </c>
      <c r="C3365" s="8" t="str">
        <f>VLOOKUP(F3365,master2!$B$1:$C$24,2,0)</f>
        <v>SOFTWARE</v>
      </c>
      <c r="D3365" s="84">
        <v>4</v>
      </c>
      <c r="E3365" s="82" t="s">
        <v>73</v>
      </c>
      <c r="F3365" s="85" t="s">
        <v>145</v>
      </c>
      <c r="G3365" s="106">
        <v>44.1</v>
      </c>
      <c r="H3365" s="84" t="s">
        <v>86</v>
      </c>
      <c r="I3365" s="84"/>
    </row>
    <row r="3366" spans="1:9" s="76" customFormat="1" ht="12" hidden="1" customHeight="1">
      <c r="A3366" s="8" t="str">
        <f>INDEX(master1!$A$10:$A$24,MATCH('KSB1 - Postings'!E3366,master1!$C$10:$C$24,0))</f>
        <v>QUALITY</v>
      </c>
      <c r="B3366" s="9" t="str">
        <f>VLOOKUP(E3366,master1!$C$9:$E$24,3,0)</f>
        <v>Jennifer A</v>
      </c>
      <c r="C3366" s="8" t="str">
        <f>VLOOKUP(F3366,master2!$B$1:$C$24,2,0)</f>
        <v>TRAVEL EXPENSES</v>
      </c>
      <c r="D3366" s="84">
        <v>4</v>
      </c>
      <c r="E3366" s="82" t="s">
        <v>73</v>
      </c>
      <c r="F3366" s="85" t="s">
        <v>147</v>
      </c>
      <c r="G3366" s="106">
        <v>145</v>
      </c>
      <c r="H3366" s="84" t="s">
        <v>86</v>
      </c>
      <c r="I3366" s="84"/>
    </row>
    <row r="3367" spans="1:9" s="76" customFormat="1" ht="12" hidden="1" customHeight="1">
      <c r="A3367" s="8" t="str">
        <f>INDEX(master1!$A$10:$A$24,MATCH('KSB1 - Postings'!E3367,master1!$C$10:$C$24,0))</f>
        <v>QUALITY</v>
      </c>
      <c r="B3367" s="9" t="str">
        <f>VLOOKUP(E3367,master1!$C$9:$E$24,3,0)</f>
        <v>Jennifer A</v>
      </c>
      <c r="C3367" s="8" t="str">
        <f>VLOOKUP(F3367,master2!$B$1:$C$24,2,0)</f>
        <v>OTHER EXTERNAL SERVICES</v>
      </c>
      <c r="D3367" s="84">
        <v>4</v>
      </c>
      <c r="E3367" s="82" t="s">
        <v>72</v>
      </c>
      <c r="F3367" s="85" t="s">
        <v>138</v>
      </c>
      <c r="G3367" s="106">
        <v>3127.5</v>
      </c>
      <c r="H3367" s="84" t="s">
        <v>86</v>
      </c>
      <c r="I3367" s="84"/>
    </row>
    <row r="3368" spans="1:9" s="76" customFormat="1" ht="12" hidden="1" customHeight="1">
      <c r="A3368" s="8" t="str">
        <f>INDEX(master1!$A$10:$A$24,MATCH('KSB1 - Postings'!E3368,master1!$C$10:$C$24,0))</f>
        <v>QUALITY</v>
      </c>
      <c r="B3368" s="9" t="str">
        <f>VLOOKUP(E3368,master1!$C$9:$E$24,3,0)</f>
        <v>Jennifer A</v>
      </c>
      <c r="C3368" s="8" t="str">
        <f>VLOOKUP(F3368,master2!$B$1:$C$24,2,0)</f>
        <v>OTHER EXTERNAL SERVICES</v>
      </c>
      <c r="D3368" s="84">
        <v>4</v>
      </c>
      <c r="E3368" s="82" t="s">
        <v>72</v>
      </c>
      <c r="F3368" s="85" t="s">
        <v>138</v>
      </c>
      <c r="G3368" s="106">
        <v>2047.5</v>
      </c>
      <c r="H3368" s="84" t="s">
        <v>86</v>
      </c>
      <c r="I3368" s="84"/>
    </row>
    <row r="3369" spans="1:9" s="76" customFormat="1" ht="12" hidden="1" customHeight="1">
      <c r="A3369" s="8" t="str">
        <f>INDEX(master1!$A$10:$A$24,MATCH('KSB1 - Postings'!E3369,master1!$C$10:$C$24,0))</f>
        <v>QUALITY</v>
      </c>
      <c r="B3369" s="9" t="str">
        <f>VLOOKUP(E3369,master1!$C$9:$E$24,3,0)</f>
        <v>Jennifer A</v>
      </c>
      <c r="C3369" s="8" t="str">
        <f>VLOOKUP(F3369,master2!$B$1:$C$24,2,0)</f>
        <v>OTHER EXTERNAL SERVICES</v>
      </c>
      <c r="D3369" s="84">
        <v>4</v>
      </c>
      <c r="E3369" s="82" t="s">
        <v>72</v>
      </c>
      <c r="F3369" s="85" t="s">
        <v>138</v>
      </c>
      <c r="G3369" s="106">
        <v>180</v>
      </c>
      <c r="H3369" s="84" t="s">
        <v>86</v>
      </c>
      <c r="I3369" s="84"/>
    </row>
    <row r="3370" spans="1:9" s="76" customFormat="1" ht="12" hidden="1" customHeight="1">
      <c r="A3370" s="8" t="str">
        <f>INDEX(master1!$A$10:$A$24,MATCH('KSB1 - Postings'!E3370,master1!$C$10:$C$24,0))</f>
        <v>QUALITY</v>
      </c>
      <c r="B3370" s="9" t="str">
        <f>VLOOKUP(E3370,master1!$C$9:$E$24,3,0)</f>
        <v>Jennifer A</v>
      </c>
      <c r="C3370" s="8" t="str">
        <f>VLOOKUP(F3370,master2!$B$1:$C$24,2,0)</f>
        <v>OTHER EXTERNAL SERVICES</v>
      </c>
      <c r="D3370" s="84">
        <v>4</v>
      </c>
      <c r="E3370" s="82" t="s">
        <v>72</v>
      </c>
      <c r="F3370" s="85" t="s">
        <v>138</v>
      </c>
      <c r="G3370" s="106">
        <v>1867.5</v>
      </c>
      <c r="H3370" s="84" t="s">
        <v>86</v>
      </c>
      <c r="I3370" s="84"/>
    </row>
    <row r="3371" spans="1:9" s="76" customFormat="1" ht="12" hidden="1" customHeight="1">
      <c r="A3371" s="8" t="str">
        <f>INDEX(master1!$A$10:$A$24,MATCH('KSB1 - Postings'!E3371,master1!$C$10:$C$24,0))</f>
        <v>QUALITY</v>
      </c>
      <c r="B3371" s="9" t="str">
        <f>VLOOKUP(E3371,master1!$C$9:$E$24,3,0)</f>
        <v>Jennifer A</v>
      </c>
      <c r="C3371" s="8" t="str">
        <f>VLOOKUP(F3371,master2!$B$1:$C$24,2,0)</f>
        <v>OTHER EXTERNAL SERVICES</v>
      </c>
      <c r="D3371" s="84">
        <v>4</v>
      </c>
      <c r="E3371" s="82" t="s">
        <v>72</v>
      </c>
      <c r="F3371" s="85" t="s">
        <v>138</v>
      </c>
      <c r="G3371" s="106">
        <v>405</v>
      </c>
      <c r="H3371" s="84" t="s">
        <v>86</v>
      </c>
      <c r="I3371" s="84"/>
    </row>
    <row r="3372" spans="1:9" s="76" customFormat="1" ht="12" hidden="1" customHeight="1">
      <c r="A3372" s="8" t="str">
        <f>INDEX(master1!$A$10:$A$24,MATCH('KSB1 - Postings'!E3372,master1!$C$10:$C$24,0))</f>
        <v>QUALITY</v>
      </c>
      <c r="B3372" s="9" t="str">
        <f>VLOOKUP(E3372,master1!$C$9:$E$24,3,0)</f>
        <v>Jennifer A</v>
      </c>
      <c r="C3372" s="8" t="str">
        <f>VLOOKUP(F3372,master2!$B$1:$C$24,2,0)</f>
        <v>OTHER EXTERNAL SERVICES</v>
      </c>
      <c r="D3372" s="84">
        <v>4</v>
      </c>
      <c r="E3372" s="82" t="s">
        <v>72</v>
      </c>
      <c r="F3372" s="85" t="s">
        <v>138</v>
      </c>
      <c r="G3372" s="106">
        <v>112.5</v>
      </c>
      <c r="H3372" s="84" t="s">
        <v>86</v>
      </c>
      <c r="I3372" s="84"/>
    </row>
    <row r="3373" spans="1:9" s="76" customFormat="1" ht="12" hidden="1" customHeight="1">
      <c r="A3373" s="8" t="str">
        <f>INDEX(master1!$A$10:$A$24,MATCH('KSB1 - Postings'!E3373,master1!$C$10:$C$24,0))</f>
        <v>QUALITY</v>
      </c>
      <c r="B3373" s="9" t="str">
        <f>VLOOKUP(E3373,master1!$C$9:$E$24,3,0)</f>
        <v>Jennifer A</v>
      </c>
      <c r="C3373" s="8" t="str">
        <f>VLOOKUP(F3373,master2!$B$1:$C$24,2,0)</f>
        <v>OTHER EXTERNAL SERVICES</v>
      </c>
      <c r="D3373" s="84">
        <v>4</v>
      </c>
      <c r="E3373" s="82" t="s">
        <v>72</v>
      </c>
      <c r="F3373" s="85" t="s">
        <v>138</v>
      </c>
      <c r="G3373" s="106">
        <v>461.25</v>
      </c>
      <c r="H3373" s="84" t="s">
        <v>86</v>
      </c>
      <c r="I3373" s="84"/>
    </row>
    <row r="3374" spans="1:9" s="76" customFormat="1" ht="12" hidden="1" customHeight="1">
      <c r="A3374" s="8" t="str">
        <f>INDEX(master1!$A$10:$A$24,MATCH('KSB1 - Postings'!E3374,master1!$C$10:$C$24,0))</f>
        <v>QUALITY</v>
      </c>
      <c r="B3374" s="9" t="str">
        <f>VLOOKUP(E3374,master1!$C$9:$E$24,3,0)</f>
        <v>Jennifer A</v>
      </c>
      <c r="C3374" s="8" t="str">
        <f>VLOOKUP(F3374,master2!$B$1:$C$24,2,0)</f>
        <v>OTHER EXTERNAL SERVICES</v>
      </c>
      <c r="D3374" s="84">
        <v>4</v>
      </c>
      <c r="E3374" s="82" t="s">
        <v>72</v>
      </c>
      <c r="F3374" s="85" t="s">
        <v>138</v>
      </c>
      <c r="G3374" s="106">
        <v>630</v>
      </c>
      <c r="H3374" s="84" t="s">
        <v>86</v>
      </c>
      <c r="I3374" s="84"/>
    </row>
    <row r="3375" spans="1:9" s="76" customFormat="1" ht="12" hidden="1" customHeight="1">
      <c r="A3375" s="8" t="str">
        <f>INDEX(master1!$A$10:$A$24,MATCH('KSB1 - Postings'!E3375,master1!$C$10:$C$24,0))</f>
        <v>QUALITY</v>
      </c>
      <c r="B3375" s="9" t="str">
        <f>VLOOKUP(E3375,master1!$C$9:$E$24,3,0)</f>
        <v>Jennifer A</v>
      </c>
      <c r="C3375" s="8" t="str">
        <f>VLOOKUP(F3375,master2!$B$1:$C$24,2,0)</f>
        <v>OTHER EXTERNAL SERVICES</v>
      </c>
      <c r="D3375" s="84">
        <v>4</v>
      </c>
      <c r="E3375" s="82" t="s">
        <v>72</v>
      </c>
      <c r="F3375" s="85" t="s">
        <v>138</v>
      </c>
      <c r="G3375" s="106">
        <v>180</v>
      </c>
      <c r="H3375" s="84" t="s">
        <v>86</v>
      </c>
      <c r="I3375" s="84"/>
    </row>
    <row r="3376" spans="1:9" s="76" customFormat="1" ht="12" hidden="1" customHeight="1">
      <c r="A3376" s="8" t="str">
        <f>INDEX(master1!$A$10:$A$24,MATCH('KSB1 - Postings'!E3376,master1!$C$10:$C$24,0))</f>
        <v>QUALITY</v>
      </c>
      <c r="B3376" s="9" t="str">
        <f>VLOOKUP(E3376,master1!$C$9:$E$24,3,0)</f>
        <v>Jennifer A</v>
      </c>
      <c r="C3376" s="8" t="str">
        <f>VLOOKUP(F3376,master2!$B$1:$C$24,2,0)</f>
        <v>OTHER EXTERNAL SERVICES</v>
      </c>
      <c r="D3376" s="84">
        <v>4</v>
      </c>
      <c r="E3376" s="82" t="s">
        <v>72</v>
      </c>
      <c r="F3376" s="85" t="s">
        <v>138</v>
      </c>
      <c r="G3376" s="106">
        <v>67.5</v>
      </c>
      <c r="H3376" s="84" t="s">
        <v>86</v>
      </c>
      <c r="I3376" s="84"/>
    </row>
    <row r="3377" spans="1:9" s="76" customFormat="1" ht="12" hidden="1" customHeight="1">
      <c r="A3377" s="8" t="str">
        <f>INDEX(master1!$A$10:$A$24,MATCH('KSB1 - Postings'!E3377,master1!$C$10:$C$24,0))</f>
        <v>QUALITY</v>
      </c>
      <c r="B3377" s="9" t="str">
        <f>VLOOKUP(E3377,master1!$C$9:$E$24,3,0)</f>
        <v>Jennifer A</v>
      </c>
      <c r="C3377" s="8" t="str">
        <f>VLOOKUP(F3377,master2!$B$1:$C$24,2,0)</f>
        <v>OTHER EXTERNAL SERVICES</v>
      </c>
      <c r="D3377" s="84">
        <v>4</v>
      </c>
      <c r="E3377" s="82" t="s">
        <v>72</v>
      </c>
      <c r="F3377" s="85" t="s">
        <v>138</v>
      </c>
      <c r="G3377" s="106">
        <v>67.5</v>
      </c>
      <c r="H3377" s="84" t="s">
        <v>86</v>
      </c>
      <c r="I3377" s="84"/>
    </row>
    <row r="3378" spans="1:9" s="76" customFormat="1" ht="12" hidden="1" customHeight="1">
      <c r="A3378" s="8" t="str">
        <f>INDEX(master1!$A$10:$A$24,MATCH('KSB1 - Postings'!E3378,master1!$C$10:$C$24,0))</f>
        <v>QUALITY</v>
      </c>
      <c r="B3378" s="9" t="str">
        <f>VLOOKUP(E3378,master1!$C$9:$E$24,3,0)</f>
        <v>Jennifer A</v>
      </c>
      <c r="C3378" s="8" t="str">
        <f>VLOOKUP(F3378,master2!$B$1:$C$24,2,0)</f>
        <v>OTHER EXTERNAL SERVICES</v>
      </c>
      <c r="D3378" s="84">
        <v>4</v>
      </c>
      <c r="E3378" s="82" t="s">
        <v>72</v>
      </c>
      <c r="F3378" s="85" t="s">
        <v>138</v>
      </c>
      <c r="G3378" s="106">
        <v>67.5</v>
      </c>
      <c r="H3378" s="84" t="s">
        <v>86</v>
      </c>
      <c r="I3378" s="84"/>
    </row>
    <row r="3379" spans="1:9" s="76" customFormat="1" ht="12" hidden="1" customHeight="1">
      <c r="A3379" s="8" t="str">
        <f>INDEX(master1!$A$10:$A$24,MATCH('KSB1 - Postings'!E3379,master1!$C$10:$C$24,0))</f>
        <v>QUALITY</v>
      </c>
      <c r="B3379" s="9" t="str">
        <f>VLOOKUP(E3379,master1!$C$9:$E$24,3,0)</f>
        <v>Jennifer A</v>
      </c>
      <c r="C3379" s="8" t="str">
        <f>VLOOKUP(F3379,master2!$B$1:$C$24,2,0)</f>
        <v>OTHER EXTERNAL SERVICES</v>
      </c>
      <c r="D3379" s="84">
        <v>4</v>
      </c>
      <c r="E3379" s="82" t="s">
        <v>72</v>
      </c>
      <c r="F3379" s="85" t="s">
        <v>138</v>
      </c>
      <c r="G3379" s="106">
        <v>2406.3049999999998</v>
      </c>
      <c r="H3379" s="84" t="s">
        <v>86</v>
      </c>
      <c r="I3379" s="84"/>
    </row>
    <row r="3380" spans="1:9" s="76" customFormat="1" ht="12" hidden="1" customHeight="1">
      <c r="A3380" s="8" t="str">
        <f>INDEX(master1!$A$10:$A$24,MATCH('KSB1 - Postings'!E3380,master1!$C$10:$C$24,0))</f>
        <v>QUALITY</v>
      </c>
      <c r="B3380" s="9" t="str">
        <f>VLOOKUP(E3380,master1!$C$9:$E$24,3,0)</f>
        <v>Jennifer A</v>
      </c>
      <c r="C3380" s="8" t="str">
        <f>VLOOKUP(F3380,master2!$B$1:$C$24,2,0)</f>
        <v>OTHER EXTERNAL SERVICES</v>
      </c>
      <c r="D3380" s="84">
        <v>4</v>
      </c>
      <c r="E3380" s="82" t="s">
        <v>72</v>
      </c>
      <c r="F3380" s="85" t="s">
        <v>138</v>
      </c>
      <c r="G3380" s="106">
        <v>247.785</v>
      </c>
      <c r="H3380" s="84" t="s">
        <v>86</v>
      </c>
      <c r="I3380" s="84"/>
    </row>
    <row r="3381" spans="1:9" s="76" customFormat="1" ht="12" hidden="1" customHeight="1">
      <c r="A3381" s="8" t="str">
        <f>INDEX(master1!$A$10:$A$24,MATCH('KSB1 - Postings'!E3381,master1!$C$10:$C$24,0))</f>
        <v>LOGISTICS</v>
      </c>
      <c r="B3381" s="9" t="str">
        <f>VLOOKUP(E3381,master1!$C$9:$E$24,3,0)</f>
        <v>María L</v>
      </c>
      <c r="C3381" s="8" t="str">
        <f>VLOOKUP(F3381,master2!$B$1:$C$24,2,0)</f>
        <v>FREIGHT</v>
      </c>
      <c r="D3381" s="84">
        <v>4</v>
      </c>
      <c r="E3381" s="82" t="s">
        <v>69</v>
      </c>
      <c r="F3381" s="85" t="s">
        <v>132</v>
      </c>
      <c r="G3381" s="106">
        <v>67.5</v>
      </c>
      <c r="H3381" s="84" t="s">
        <v>86</v>
      </c>
      <c r="I3381" s="84"/>
    </row>
    <row r="3382" spans="1:9" s="76" customFormat="1" ht="12" hidden="1" customHeight="1">
      <c r="A3382" s="8" t="str">
        <f>INDEX(master1!$A$10:$A$24,MATCH('KSB1 - Postings'!E3382,master1!$C$10:$C$24,0))</f>
        <v>LOGISTICS</v>
      </c>
      <c r="B3382" s="9" t="str">
        <f>VLOOKUP(E3382,master1!$C$9:$E$24,3,0)</f>
        <v>María L</v>
      </c>
      <c r="C3382" s="8" t="str">
        <f>VLOOKUP(F3382,master2!$B$1:$C$24,2,0)</f>
        <v>RENT EXPENSES</v>
      </c>
      <c r="D3382" s="84">
        <v>4</v>
      </c>
      <c r="E3382" s="82" t="s">
        <v>68</v>
      </c>
      <c r="F3382" s="85" t="s">
        <v>142</v>
      </c>
      <c r="G3382" s="106">
        <v>4560.9250000000002</v>
      </c>
      <c r="H3382" s="84" t="s">
        <v>86</v>
      </c>
      <c r="I3382" s="84"/>
    </row>
    <row r="3383" spans="1:9" s="76" customFormat="1" ht="12" hidden="1" customHeight="1">
      <c r="A3383" s="8" t="str">
        <f>INDEX(master1!$A$10:$A$24,MATCH('KSB1 - Postings'!E3383,master1!$C$10:$C$24,0))</f>
        <v>LOGISTICS</v>
      </c>
      <c r="B3383" s="9" t="str">
        <f>VLOOKUP(E3383,master1!$C$9:$E$24,3,0)</f>
        <v>María L</v>
      </c>
      <c r="C3383" s="8" t="str">
        <f>VLOOKUP(F3383,master2!$B$1:$C$24,2,0)</f>
        <v>RENT EXPENSES</v>
      </c>
      <c r="D3383" s="84">
        <v>4</v>
      </c>
      <c r="E3383" s="82" t="s">
        <v>68</v>
      </c>
      <c r="F3383" s="85" t="s">
        <v>142</v>
      </c>
      <c r="G3383" s="106">
        <v>4560.9250000000002</v>
      </c>
      <c r="H3383" s="84" t="s">
        <v>86</v>
      </c>
      <c r="I3383" s="84"/>
    </row>
    <row r="3384" spans="1:9" s="76" customFormat="1" ht="12" hidden="1" customHeight="1">
      <c r="A3384" s="8" t="str">
        <f>INDEX(master1!$A$10:$A$24,MATCH('KSB1 - Postings'!E3384,master1!$C$10:$C$24,0))</f>
        <v>LOGISTICS</v>
      </c>
      <c r="B3384" s="9" t="str">
        <f>VLOOKUP(E3384,master1!$C$9:$E$24,3,0)</f>
        <v>María L</v>
      </c>
      <c r="C3384" s="8" t="str">
        <f>VLOOKUP(F3384,master2!$B$1:$C$24,2,0)</f>
        <v>FREIGHT</v>
      </c>
      <c r="D3384" s="84">
        <v>4</v>
      </c>
      <c r="E3384" s="82" t="s">
        <v>68</v>
      </c>
      <c r="F3384" s="85" t="s">
        <v>132</v>
      </c>
      <c r="G3384" s="106">
        <v>2028.94</v>
      </c>
      <c r="H3384" s="84" t="s">
        <v>86</v>
      </c>
      <c r="I3384" s="84"/>
    </row>
    <row r="3385" spans="1:9" s="76" customFormat="1" ht="12" hidden="1" customHeight="1">
      <c r="A3385" s="8" t="str">
        <f>INDEX(master1!$A$10:$A$24,MATCH('KSB1 - Postings'!E3385,master1!$C$10:$C$24,0))</f>
        <v>LOGISTICS</v>
      </c>
      <c r="B3385" s="9" t="str">
        <f>VLOOKUP(E3385,master1!$C$9:$E$24,3,0)</f>
        <v>María L</v>
      </c>
      <c r="C3385" s="8" t="str">
        <f>VLOOKUP(F3385,master2!$B$1:$C$24,2,0)</f>
        <v>FREIGHT</v>
      </c>
      <c r="D3385" s="84">
        <v>4</v>
      </c>
      <c r="E3385" s="82" t="s">
        <v>68</v>
      </c>
      <c r="F3385" s="85" t="s">
        <v>132</v>
      </c>
      <c r="G3385" s="106">
        <v>1004.375</v>
      </c>
      <c r="H3385" s="84" t="s">
        <v>86</v>
      </c>
      <c r="I3385" s="84"/>
    </row>
    <row r="3386" spans="1:9" s="76" customFormat="1" ht="12" hidden="1" customHeight="1">
      <c r="A3386" s="8" t="str">
        <f>INDEX(master1!$A$10:$A$24,MATCH('KSB1 - Postings'!E3386,master1!$C$10:$C$24,0))</f>
        <v>LOGISTICS</v>
      </c>
      <c r="B3386" s="9" t="str">
        <f>VLOOKUP(E3386,master1!$C$9:$E$24,3,0)</f>
        <v>María L</v>
      </c>
      <c r="C3386" s="8" t="str">
        <f>VLOOKUP(F3386,master2!$B$1:$C$24,2,0)</f>
        <v>FREIGHT</v>
      </c>
      <c r="D3386" s="84">
        <v>4</v>
      </c>
      <c r="E3386" s="82" t="s">
        <v>68</v>
      </c>
      <c r="F3386" s="85" t="s">
        <v>132</v>
      </c>
      <c r="G3386" s="106">
        <v>292.5</v>
      </c>
      <c r="H3386" s="84" t="s">
        <v>86</v>
      </c>
      <c r="I3386" s="84"/>
    </row>
    <row r="3387" spans="1:9" s="76" customFormat="1" ht="12" hidden="1" customHeight="1">
      <c r="A3387" s="8" t="str">
        <f>INDEX(master1!$A$10:$A$24,MATCH('KSB1 - Postings'!E3387,master1!$C$10:$C$24,0))</f>
        <v>LOGISTICS</v>
      </c>
      <c r="B3387" s="9" t="str">
        <f>VLOOKUP(E3387,master1!$C$9:$E$24,3,0)</f>
        <v>María L</v>
      </c>
      <c r="C3387" s="8" t="str">
        <f>VLOOKUP(F3387,master2!$B$1:$C$24,2,0)</f>
        <v>FREIGHT</v>
      </c>
      <c r="D3387" s="84">
        <v>4</v>
      </c>
      <c r="E3387" s="82" t="s">
        <v>68</v>
      </c>
      <c r="F3387" s="85" t="s">
        <v>132</v>
      </c>
      <c r="G3387" s="106">
        <v>65.19</v>
      </c>
      <c r="H3387" s="84" t="s">
        <v>86</v>
      </c>
      <c r="I3387" s="84"/>
    </row>
    <row r="3388" spans="1:9" s="76" customFormat="1" ht="12" hidden="1" customHeight="1">
      <c r="A3388" s="8" t="str">
        <f>INDEX(master1!$A$10:$A$24,MATCH('KSB1 - Postings'!E3388,master1!$C$10:$C$24,0))</f>
        <v>LOGISTICS</v>
      </c>
      <c r="B3388" s="9" t="str">
        <f>VLOOKUP(E3388,master1!$C$9:$E$24,3,0)</f>
        <v>María L</v>
      </c>
      <c r="C3388" s="8" t="str">
        <f>VLOOKUP(F3388,master2!$B$1:$C$24,2,0)</f>
        <v>RENT EXPENSES</v>
      </c>
      <c r="D3388" s="84">
        <v>4</v>
      </c>
      <c r="E3388" s="82" t="s">
        <v>68</v>
      </c>
      <c r="F3388" s="85" t="s">
        <v>142</v>
      </c>
      <c r="G3388" s="106">
        <v>147.14500000000001</v>
      </c>
      <c r="H3388" s="84" t="s">
        <v>86</v>
      </c>
      <c r="I3388" s="84"/>
    </row>
    <row r="3389" spans="1:9" s="76" customFormat="1" ht="12" hidden="1" customHeight="1">
      <c r="A3389" s="8" t="str">
        <f>INDEX(master1!$A$10:$A$24,MATCH('KSB1 - Postings'!E3389,master1!$C$10:$C$24,0))</f>
        <v>LOGISTICS</v>
      </c>
      <c r="B3389" s="9" t="str">
        <f>VLOOKUP(E3389,master1!$C$9:$E$24,3,0)</f>
        <v>María L</v>
      </c>
      <c r="C3389" s="8" t="str">
        <f>VLOOKUP(F3389,master2!$B$1:$C$24,2,0)</f>
        <v>FREIGHT</v>
      </c>
      <c r="D3389" s="84">
        <v>4</v>
      </c>
      <c r="E3389" s="82" t="s">
        <v>68</v>
      </c>
      <c r="F3389" s="85" t="s">
        <v>132</v>
      </c>
      <c r="G3389" s="106">
        <v>103.825</v>
      </c>
      <c r="H3389" s="84" t="s">
        <v>86</v>
      </c>
      <c r="I3389" s="84"/>
    </row>
    <row r="3390" spans="1:9" s="76" customFormat="1" ht="12" hidden="1" customHeight="1">
      <c r="A3390" s="8" t="str">
        <f>INDEX(master1!$A$10:$A$24,MATCH('KSB1 - Postings'!E3390,master1!$C$10:$C$24,0))</f>
        <v>LOGISTICS</v>
      </c>
      <c r="B3390" s="9" t="str">
        <f>VLOOKUP(E3390,master1!$C$9:$E$24,3,0)</f>
        <v>María L</v>
      </c>
      <c r="C3390" s="8" t="str">
        <f>VLOOKUP(F3390,master2!$B$1:$C$24,2,0)</f>
        <v>REP &amp; MAINTENANCE SERVICES</v>
      </c>
      <c r="D3390" s="84">
        <v>4</v>
      </c>
      <c r="E3390" s="82" t="s">
        <v>68</v>
      </c>
      <c r="F3390" s="85" t="s">
        <v>144</v>
      </c>
      <c r="G3390" s="106">
        <v>289.14</v>
      </c>
      <c r="H3390" s="84" t="s">
        <v>86</v>
      </c>
      <c r="I3390" s="84"/>
    </row>
    <row r="3391" spans="1:9" s="76" customFormat="1" ht="12" hidden="1" customHeight="1">
      <c r="A3391" s="8" t="str">
        <f>INDEX(master1!$A$10:$A$24,MATCH('KSB1 - Postings'!E3391,master1!$C$10:$C$24,0))</f>
        <v>LOGISTICS</v>
      </c>
      <c r="B3391" s="9" t="str">
        <f>VLOOKUP(E3391,master1!$C$9:$E$24,3,0)</f>
        <v>María L</v>
      </c>
      <c r="C3391" s="8" t="str">
        <f>VLOOKUP(F3391,master2!$B$1:$C$24,2,0)</f>
        <v>REP &amp; MAINTENANCE SERVICES</v>
      </c>
      <c r="D3391" s="84">
        <v>4</v>
      </c>
      <c r="E3391" s="82" t="s">
        <v>68</v>
      </c>
      <c r="F3391" s="85" t="s">
        <v>144</v>
      </c>
      <c r="G3391" s="106">
        <v>686.55</v>
      </c>
      <c r="H3391" s="84" t="s">
        <v>86</v>
      </c>
      <c r="I3391" s="84"/>
    </row>
    <row r="3392" spans="1:9" s="76" customFormat="1" ht="12" hidden="1" customHeight="1">
      <c r="A3392" s="8" t="str">
        <f>INDEX(master1!$A$10:$A$24,MATCH('KSB1 - Postings'!E3392,master1!$C$10:$C$24,0))</f>
        <v>LOGISTICS</v>
      </c>
      <c r="B3392" s="9" t="str">
        <f>VLOOKUP(E3392,master1!$C$9:$E$24,3,0)</f>
        <v>María L</v>
      </c>
      <c r="C3392" s="8" t="str">
        <f>VLOOKUP(F3392,master2!$B$1:$C$24,2,0)</f>
        <v>REP &amp; MAINTENANCE SERVICES</v>
      </c>
      <c r="D3392" s="84">
        <v>4</v>
      </c>
      <c r="E3392" s="82" t="s">
        <v>68</v>
      </c>
      <c r="F3392" s="85" t="s">
        <v>144</v>
      </c>
      <c r="G3392" s="106">
        <v>275.39999999999998</v>
      </c>
      <c r="H3392" s="84" t="s">
        <v>86</v>
      </c>
      <c r="I3392" s="84"/>
    </row>
    <row r="3393" spans="1:9" s="76" customFormat="1" ht="12" hidden="1" customHeight="1">
      <c r="A3393" s="8" t="str">
        <f>INDEX(master1!$A$10:$A$24,MATCH('KSB1 - Postings'!E3393,master1!$C$10:$C$24,0))</f>
        <v>LOGISTICS</v>
      </c>
      <c r="B3393" s="9" t="str">
        <f>VLOOKUP(E3393,master1!$C$9:$E$24,3,0)</f>
        <v>María L</v>
      </c>
      <c r="C3393" s="8" t="str">
        <f>VLOOKUP(F3393,master2!$B$1:$C$24,2,0)</f>
        <v>REP &amp; MAINTENANCE SERVICES</v>
      </c>
      <c r="D3393" s="84">
        <v>4</v>
      </c>
      <c r="E3393" s="82" t="s">
        <v>68</v>
      </c>
      <c r="F3393" s="85" t="s">
        <v>144</v>
      </c>
      <c r="G3393" s="106">
        <v>285.91000000000003</v>
      </c>
      <c r="H3393" s="84" t="s">
        <v>86</v>
      </c>
      <c r="I3393" s="84"/>
    </row>
    <row r="3394" spans="1:9" s="76" customFormat="1" ht="12" hidden="1" customHeight="1">
      <c r="A3394" s="8" t="str">
        <f>INDEX(master1!$A$10:$A$24,MATCH('KSB1 - Postings'!E3394,master1!$C$10:$C$24,0))</f>
        <v>LOGISTICS</v>
      </c>
      <c r="B3394" s="9" t="str">
        <f>VLOOKUP(E3394,master1!$C$9:$E$24,3,0)</f>
        <v>María L</v>
      </c>
      <c r="C3394" s="8" t="str">
        <f>VLOOKUP(F3394,master2!$B$1:$C$24,2,0)</f>
        <v>REP &amp; MAINTENANCE SERVICES</v>
      </c>
      <c r="D3394" s="84">
        <v>4</v>
      </c>
      <c r="E3394" s="82" t="s">
        <v>68</v>
      </c>
      <c r="F3394" s="85" t="s">
        <v>144</v>
      </c>
      <c r="G3394" s="106">
        <v>82.23</v>
      </c>
      <c r="H3394" s="84" t="s">
        <v>86</v>
      </c>
      <c r="I3394" s="84"/>
    </row>
    <row r="3395" spans="1:9" s="76" customFormat="1" ht="12" hidden="1" customHeight="1">
      <c r="A3395" s="8" t="str">
        <f>INDEX(master1!$A$10:$A$24,MATCH('KSB1 - Postings'!E3395,master1!$C$10:$C$24,0))</f>
        <v>LOGISTICS</v>
      </c>
      <c r="B3395" s="9" t="str">
        <f>VLOOKUP(E3395,master1!$C$9:$E$24,3,0)</f>
        <v>María L</v>
      </c>
      <c r="C3395" s="8" t="str">
        <f>VLOOKUP(F3395,master2!$B$1:$C$24,2,0)</f>
        <v>REP &amp; MAINTENANCE SERVICES</v>
      </c>
      <c r="D3395" s="84">
        <v>4</v>
      </c>
      <c r="E3395" s="82" t="s">
        <v>68</v>
      </c>
      <c r="F3395" s="85" t="s">
        <v>144</v>
      </c>
      <c r="G3395" s="106">
        <v>1416.84</v>
      </c>
      <c r="H3395" s="84" t="s">
        <v>86</v>
      </c>
      <c r="I3395" s="84"/>
    </row>
    <row r="3396" spans="1:9" s="76" customFormat="1" ht="12" hidden="1" customHeight="1">
      <c r="A3396" s="8" t="str">
        <f>INDEX(master1!$A$10:$A$24,MATCH('KSB1 - Postings'!E3396,master1!$C$10:$C$24,0))</f>
        <v>LOGISTICS</v>
      </c>
      <c r="B3396" s="9" t="str">
        <f>VLOOKUP(E3396,master1!$C$9:$E$24,3,0)</f>
        <v>María L</v>
      </c>
      <c r="C3396" s="8" t="str">
        <f>VLOOKUP(F3396,master2!$B$1:$C$24,2,0)</f>
        <v>FREIGHT</v>
      </c>
      <c r="D3396" s="84">
        <v>4</v>
      </c>
      <c r="E3396" s="82" t="s">
        <v>68</v>
      </c>
      <c r="F3396" s="85" t="s">
        <v>132</v>
      </c>
      <c r="G3396" s="106">
        <v>279.41000000000003</v>
      </c>
      <c r="H3396" s="84" t="s">
        <v>86</v>
      </c>
      <c r="I3396" s="84"/>
    </row>
    <row r="3397" spans="1:9" s="76" customFormat="1" ht="12" hidden="1" customHeight="1">
      <c r="A3397" s="8" t="str">
        <f>INDEX(master1!$A$10:$A$24,MATCH('KSB1 - Postings'!E3397,master1!$C$10:$C$24,0))</f>
        <v>LOGISTICS</v>
      </c>
      <c r="B3397" s="9" t="str">
        <f>VLOOKUP(E3397,master1!$C$9:$E$24,3,0)</f>
        <v>María L</v>
      </c>
      <c r="C3397" s="8" t="str">
        <f>VLOOKUP(F3397,master2!$B$1:$C$24,2,0)</f>
        <v>FREIGHT</v>
      </c>
      <c r="D3397" s="84">
        <v>4</v>
      </c>
      <c r="E3397" s="82" t="s">
        <v>68</v>
      </c>
      <c r="F3397" s="85" t="s">
        <v>132</v>
      </c>
      <c r="G3397" s="106">
        <v>3003</v>
      </c>
      <c r="H3397" s="84" t="s">
        <v>86</v>
      </c>
      <c r="I3397" s="84"/>
    </row>
    <row r="3398" spans="1:9" s="76" customFormat="1" ht="12" hidden="1" customHeight="1">
      <c r="A3398" s="8" t="str">
        <f>INDEX(master1!$A$10:$A$24,MATCH('KSB1 - Postings'!E3398,master1!$C$10:$C$24,0))</f>
        <v>LOGISTICS</v>
      </c>
      <c r="B3398" s="9" t="str">
        <f>VLOOKUP(E3398,master1!$C$9:$E$24,3,0)</f>
        <v>María L</v>
      </c>
      <c r="C3398" s="8" t="str">
        <f>VLOOKUP(F3398,master2!$B$1:$C$24,2,0)</f>
        <v>FREIGHT</v>
      </c>
      <c r="D3398" s="84">
        <v>4</v>
      </c>
      <c r="E3398" s="82" t="s">
        <v>68</v>
      </c>
      <c r="F3398" s="85" t="s">
        <v>132</v>
      </c>
      <c r="G3398" s="106">
        <v>47.84</v>
      </c>
      <c r="H3398" s="84" t="s">
        <v>86</v>
      </c>
      <c r="I3398" s="84"/>
    </row>
    <row r="3399" spans="1:9" s="76" customFormat="1" ht="12" hidden="1" customHeight="1">
      <c r="A3399" s="8" t="str">
        <f>INDEX(master1!$A$10:$A$24,MATCH('KSB1 - Postings'!E3399,master1!$C$10:$C$24,0))</f>
        <v>LOGISTICS</v>
      </c>
      <c r="B3399" s="9" t="str">
        <f>VLOOKUP(E3399,master1!$C$9:$E$24,3,0)</f>
        <v>María L</v>
      </c>
      <c r="C3399" s="8" t="str">
        <f>VLOOKUP(F3399,master2!$B$1:$C$24,2,0)</f>
        <v>FREIGHT</v>
      </c>
      <c r="D3399" s="84">
        <v>4</v>
      </c>
      <c r="E3399" s="82" t="s">
        <v>68</v>
      </c>
      <c r="F3399" s="85" t="s">
        <v>132</v>
      </c>
      <c r="G3399" s="106">
        <v>1734.52</v>
      </c>
      <c r="H3399" s="84" t="s">
        <v>86</v>
      </c>
      <c r="I3399" s="84"/>
    </row>
    <row r="3400" spans="1:9" s="76" customFormat="1" ht="12" hidden="1" customHeight="1">
      <c r="A3400" s="8" t="str">
        <f>INDEX(master1!$A$10:$A$24,MATCH('KSB1 - Postings'!E3400,master1!$C$10:$C$24,0))</f>
        <v>LOGISTICS</v>
      </c>
      <c r="B3400" s="9" t="str">
        <f>VLOOKUP(E3400,master1!$C$9:$E$24,3,0)</f>
        <v>María L</v>
      </c>
      <c r="C3400" s="8" t="str">
        <f>VLOOKUP(F3400,master2!$B$1:$C$24,2,0)</f>
        <v>FREIGHT</v>
      </c>
      <c r="D3400" s="84">
        <v>4</v>
      </c>
      <c r="E3400" s="82" t="s">
        <v>68</v>
      </c>
      <c r="F3400" s="85" t="s">
        <v>132</v>
      </c>
      <c r="G3400" s="106">
        <v>255.22</v>
      </c>
      <c r="H3400" s="84" t="s">
        <v>86</v>
      </c>
      <c r="I3400" s="84"/>
    </row>
    <row r="3401" spans="1:9" s="76" customFormat="1" ht="12" hidden="1" customHeight="1">
      <c r="A3401" s="8" t="str">
        <f>INDEX(master1!$A$10:$A$24,MATCH('KSB1 - Postings'!E3401,master1!$C$10:$C$24,0))</f>
        <v>LOGISTICS</v>
      </c>
      <c r="B3401" s="9" t="str">
        <f>VLOOKUP(E3401,master1!$C$9:$E$24,3,0)</f>
        <v>María L</v>
      </c>
      <c r="C3401" s="8" t="str">
        <f>VLOOKUP(F3401,master2!$B$1:$C$24,2,0)</f>
        <v>FREIGHT</v>
      </c>
      <c r="D3401" s="84">
        <v>4</v>
      </c>
      <c r="E3401" s="82" t="s">
        <v>68</v>
      </c>
      <c r="F3401" s="85" t="s">
        <v>132</v>
      </c>
      <c r="G3401" s="106">
        <v>1718.575</v>
      </c>
      <c r="H3401" s="84" t="s">
        <v>86</v>
      </c>
      <c r="I3401" s="84"/>
    </row>
    <row r="3402" spans="1:9" s="76" customFormat="1" ht="12" hidden="1" customHeight="1">
      <c r="A3402" s="8" t="str">
        <f>INDEX(master1!$A$10:$A$24,MATCH('KSB1 - Postings'!E3402,master1!$C$10:$C$24,0))</f>
        <v>LOGISTICS</v>
      </c>
      <c r="B3402" s="9" t="str">
        <f>VLOOKUP(E3402,master1!$C$9:$E$24,3,0)</f>
        <v>María L</v>
      </c>
      <c r="C3402" s="8" t="str">
        <f>VLOOKUP(F3402,master2!$B$1:$C$24,2,0)</f>
        <v>FREIGHT</v>
      </c>
      <c r="D3402" s="84">
        <v>4</v>
      </c>
      <c r="E3402" s="82" t="s">
        <v>68</v>
      </c>
      <c r="F3402" s="85" t="s">
        <v>132</v>
      </c>
      <c r="G3402" s="106">
        <v>351.71</v>
      </c>
      <c r="H3402" s="84" t="s">
        <v>86</v>
      </c>
      <c r="I3402" s="84"/>
    </row>
    <row r="3403" spans="1:9" s="76" customFormat="1" ht="12" hidden="1" customHeight="1">
      <c r="A3403" s="8" t="str">
        <f>INDEX(master1!$A$10:$A$24,MATCH('KSB1 - Postings'!E3403,master1!$C$10:$C$24,0))</f>
        <v>LOGISTICS</v>
      </c>
      <c r="B3403" s="9" t="str">
        <f>VLOOKUP(E3403,master1!$C$9:$E$24,3,0)</f>
        <v>María L</v>
      </c>
      <c r="C3403" s="8" t="str">
        <f>VLOOKUP(F3403,master2!$B$1:$C$24,2,0)</f>
        <v>REP &amp; MAINTENANCE SERVICES</v>
      </c>
      <c r="D3403" s="84">
        <v>4</v>
      </c>
      <c r="E3403" s="82" t="s">
        <v>68</v>
      </c>
      <c r="F3403" s="85" t="s">
        <v>144</v>
      </c>
      <c r="G3403" s="106">
        <v>174.48</v>
      </c>
      <c r="H3403" s="84" t="s">
        <v>86</v>
      </c>
      <c r="I3403" s="84"/>
    </row>
    <row r="3404" spans="1:9" s="76" customFormat="1" ht="12" hidden="1" customHeight="1">
      <c r="A3404" s="8" t="str">
        <f>INDEX(master1!$A$10:$A$24,MATCH('KSB1 - Postings'!E3404,master1!$C$10:$C$24,0))</f>
        <v>LOGISTICS</v>
      </c>
      <c r="B3404" s="9" t="str">
        <f>VLOOKUP(E3404,master1!$C$9:$E$24,3,0)</f>
        <v>María L</v>
      </c>
      <c r="C3404" s="8" t="str">
        <f>VLOOKUP(F3404,master2!$B$1:$C$24,2,0)</f>
        <v>REP &amp; MAINTENANCE SERVICES</v>
      </c>
      <c r="D3404" s="84">
        <v>4</v>
      </c>
      <c r="E3404" s="82" t="s">
        <v>68</v>
      </c>
      <c r="F3404" s="85" t="s">
        <v>144</v>
      </c>
      <c r="G3404" s="106">
        <v>2055.8150000000001</v>
      </c>
      <c r="H3404" s="84" t="s">
        <v>86</v>
      </c>
      <c r="I3404" s="84"/>
    </row>
    <row r="3405" spans="1:9" s="76" customFormat="1" ht="12" hidden="1" customHeight="1">
      <c r="A3405" s="8" t="str">
        <f>INDEX(master1!$A$10:$A$24,MATCH('KSB1 - Postings'!E3405,master1!$C$10:$C$24,0))</f>
        <v>LOGISTICS</v>
      </c>
      <c r="B3405" s="9" t="str">
        <f>VLOOKUP(E3405,master1!$C$9:$E$24,3,0)</f>
        <v>María L</v>
      </c>
      <c r="C3405" s="8" t="str">
        <f>VLOOKUP(F3405,master2!$B$1:$C$24,2,0)</f>
        <v>REP &amp; MAINTENANCE SERVICES</v>
      </c>
      <c r="D3405" s="84">
        <v>4</v>
      </c>
      <c r="E3405" s="82" t="s">
        <v>68</v>
      </c>
      <c r="F3405" s="85" t="s">
        <v>144</v>
      </c>
      <c r="G3405" s="106">
        <v>207.58</v>
      </c>
      <c r="H3405" s="84" t="s">
        <v>86</v>
      </c>
      <c r="I3405" s="84"/>
    </row>
    <row r="3406" spans="1:9" s="76" customFormat="1" ht="12" hidden="1" customHeight="1">
      <c r="A3406" s="8" t="str">
        <f>INDEX(master1!$A$10:$A$24,MATCH('KSB1 - Postings'!E3406,master1!$C$10:$C$24,0))</f>
        <v>LOGISTICS</v>
      </c>
      <c r="B3406" s="9" t="str">
        <f>VLOOKUP(E3406,master1!$C$9:$E$24,3,0)</f>
        <v>María L</v>
      </c>
      <c r="C3406" s="8" t="str">
        <f>VLOOKUP(F3406,master2!$B$1:$C$24,2,0)</f>
        <v>FREIGHT</v>
      </c>
      <c r="D3406" s="84">
        <v>4</v>
      </c>
      <c r="E3406" s="82" t="s">
        <v>68</v>
      </c>
      <c r="F3406" s="85" t="s">
        <v>133</v>
      </c>
      <c r="G3406" s="106">
        <v>3425</v>
      </c>
      <c r="H3406" s="84" t="s">
        <v>86</v>
      </c>
      <c r="I3406" s="84"/>
    </row>
    <row r="3407" spans="1:9" s="76" customFormat="1" ht="12" hidden="1" customHeight="1">
      <c r="A3407" s="8" t="str">
        <f>INDEX(master1!$A$10:$A$24,MATCH('KSB1 - Postings'!E3407,master1!$C$10:$C$24,0))</f>
        <v>LOGISTICS</v>
      </c>
      <c r="B3407" s="9" t="str">
        <f>VLOOKUP(E3407,master1!$C$9:$E$24,3,0)</f>
        <v>María L</v>
      </c>
      <c r="C3407" s="8" t="str">
        <f>VLOOKUP(F3407,master2!$B$1:$C$24,2,0)</f>
        <v>FREIGHT</v>
      </c>
      <c r="D3407" s="84">
        <v>4</v>
      </c>
      <c r="E3407" s="82" t="s">
        <v>68</v>
      </c>
      <c r="F3407" s="85" t="s">
        <v>133</v>
      </c>
      <c r="G3407" s="106">
        <v>24101.674999999999</v>
      </c>
      <c r="H3407" s="84" t="s">
        <v>86</v>
      </c>
      <c r="I3407" s="84"/>
    </row>
    <row r="3408" spans="1:9" s="76" customFormat="1" ht="12" hidden="1" customHeight="1">
      <c r="A3408" s="8" t="str">
        <f>INDEX(master1!$A$10:$A$24,MATCH('KSB1 - Postings'!E3408,master1!$C$10:$C$24,0))</f>
        <v>LOGISTICS</v>
      </c>
      <c r="B3408" s="9" t="str">
        <f>VLOOKUP(E3408,master1!$C$9:$E$24,3,0)</f>
        <v>María L</v>
      </c>
      <c r="C3408" s="8" t="str">
        <f>VLOOKUP(F3408,master2!$B$1:$C$24,2,0)</f>
        <v>FREIGHT</v>
      </c>
      <c r="D3408" s="84">
        <v>4</v>
      </c>
      <c r="E3408" s="82" t="s">
        <v>68</v>
      </c>
      <c r="F3408" s="85" t="s">
        <v>133</v>
      </c>
      <c r="G3408" s="106">
        <v>22813.34</v>
      </c>
      <c r="H3408" s="84" t="s">
        <v>86</v>
      </c>
      <c r="I3408" s="84"/>
    </row>
    <row r="3409" spans="1:9" s="76" customFormat="1" ht="12" hidden="1" customHeight="1">
      <c r="A3409" s="8" t="str">
        <f>INDEX(master1!$A$10:$A$24,MATCH('KSB1 - Postings'!E3409,master1!$C$10:$C$24,0))</f>
        <v>LOGISTICS</v>
      </c>
      <c r="B3409" s="9" t="str">
        <f>VLOOKUP(E3409,master1!$C$9:$E$24,3,0)</f>
        <v>María L</v>
      </c>
      <c r="C3409" s="8" t="str">
        <f>VLOOKUP(F3409,master2!$B$1:$C$24,2,0)</f>
        <v>FREIGHT</v>
      </c>
      <c r="D3409" s="84">
        <v>4</v>
      </c>
      <c r="E3409" s="82" t="s">
        <v>68</v>
      </c>
      <c r="F3409" s="85" t="s">
        <v>133</v>
      </c>
      <c r="G3409" s="106">
        <v>4125</v>
      </c>
      <c r="H3409" s="84" t="s">
        <v>86</v>
      </c>
      <c r="I3409" s="84"/>
    </row>
    <row r="3410" spans="1:9" s="76" customFormat="1" ht="12" hidden="1" customHeight="1">
      <c r="A3410" s="8" t="str">
        <f>INDEX(master1!$A$10:$A$24,MATCH('KSB1 - Postings'!E3410,master1!$C$10:$C$24,0))</f>
        <v>LOGISTICS</v>
      </c>
      <c r="B3410" s="9" t="str">
        <f>VLOOKUP(E3410,master1!$C$9:$E$24,3,0)</f>
        <v>María L</v>
      </c>
      <c r="C3410" s="8" t="str">
        <f>VLOOKUP(F3410,master2!$B$1:$C$24,2,0)</f>
        <v>FREIGHT</v>
      </c>
      <c r="D3410" s="84">
        <v>4</v>
      </c>
      <c r="E3410" s="82" t="s">
        <v>68</v>
      </c>
      <c r="F3410" s="85" t="s">
        <v>133</v>
      </c>
      <c r="G3410" s="106">
        <v>535</v>
      </c>
      <c r="H3410" s="84" t="s">
        <v>86</v>
      </c>
      <c r="I3410" s="84"/>
    </row>
    <row r="3411" spans="1:9" s="76" customFormat="1" ht="12" hidden="1" customHeight="1">
      <c r="A3411" s="8" t="str">
        <f>INDEX(master1!$A$10:$A$24,MATCH('KSB1 - Postings'!E3411,master1!$C$10:$C$24,0))</f>
        <v>LOGISTICS</v>
      </c>
      <c r="B3411" s="9" t="str">
        <f>VLOOKUP(E3411,master1!$C$9:$E$24,3,0)</f>
        <v>María L</v>
      </c>
      <c r="C3411" s="8" t="str">
        <f>VLOOKUP(F3411,master2!$B$1:$C$24,2,0)</f>
        <v>FREIGHT</v>
      </c>
      <c r="D3411" s="84">
        <v>4</v>
      </c>
      <c r="E3411" s="82" t="s">
        <v>68</v>
      </c>
      <c r="F3411" s="85" t="s">
        <v>133</v>
      </c>
      <c r="G3411" s="106">
        <v>8560</v>
      </c>
      <c r="H3411" s="84" t="s">
        <v>86</v>
      </c>
      <c r="I3411" s="84"/>
    </row>
    <row r="3412" spans="1:9" s="76" customFormat="1" ht="12" hidden="1" customHeight="1">
      <c r="A3412" s="8" t="str">
        <f>INDEX(master1!$A$10:$A$24,MATCH('KSB1 - Postings'!E3412,master1!$C$10:$C$24,0))</f>
        <v>LOGISTICS</v>
      </c>
      <c r="B3412" s="9" t="str">
        <f>VLOOKUP(E3412,master1!$C$9:$E$24,3,0)</f>
        <v>María L</v>
      </c>
      <c r="C3412" s="8" t="str">
        <f>VLOOKUP(F3412,master2!$B$1:$C$24,2,0)</f>
        <v>FREIGHT</v>
      </c>
      <c r="D3412" s="84">
        <v>4</v>
      </c>
      <c r="E3412" s="82" t="s">
        <v>68</v>
      </c>
      <c r="F3412" s="85" t="s">
        <v>133</v>
      </c>
      <c r="G3412" s="106">
        <v>11770</v>
      </c>
      <c r="H3412" s="84" t="s">
        <v>86</v>
      </c>
      <c r="I3412" s="84"/>
    </row>
    <row r="3413" spans="1:9" s="76" customFormat="1" ht="12" hidden="1" customHeight="1">
      <c r="A3413" s="8" t="str">
        <f>INDEX(master1!$A$10:$A$24,MATCH('KSB1 - Postings'!E3413,master1!$C$10:$C$24,0))</f>
        <v>LOGISTICS</v>
      </c>
      <c r="B3413" s="9" t="str">
        <f>VLOOKUP(E3413,master1!$C$9:$E$24,3,0)</f>
        <v>María L</v>
      </c>
      <c r="C3413" s="8" t="str">
        <f>VLOOKUP(F3413,master2!$B$1:$C$24,2,0)</f>
        <v>FREIGHT</v>
      </c>
      <c r="D3413" s="84">
        <v>4</v>
      </c>
      <c r="E3413" s="82" t="s">
        <v>68</v>
      </c>
      <c r="F3413" s="85" t="s">
        <v>133</v>
      </c>
      <c r="G3413" s="106">
        <v>335</v>
      </c>
      <c r="H3413" s="84" t="s">
        <v>86</v>
      </c>
      <c r="I3413" s="84"/>
    </row>
    <row r="3414" spans="1:9" s="76" customFormat="1" ht="12" hidden="1" customHeight="1">
      <c r="A3414" s="8" t="str">
        <f>INDEX(master1!$A$10:$A$24,MATCH('KSB1 - Postings'!E3414,master1!$C$10:$C$24,0))</f>
        <v>MAINTE</v>
      </c>
      <c r="B3414" s="9" t="str">
        <f>VLOOKUP(E3414,master1!$C$9:$E$24,3,0)</f>
        <v>Joaquin P</v>
      </c>
      <c r="C3414" s="8" t="str">
        <f>VLOOKUP(F3414,master2!$B$1:$C$24,2,0)</f>
        <v>SPARE PARTS</v>
      </c>
      <c r="D3414" s="84">
        <v>4</v>
      </c>
      <c r="E3414" s="82" t="s">
        <v>57</v>
      </c>
      <c r="F3414" s="85" t="s">
        <v>137</v>
      </c>
      <c r="G3414" s="106">
        <v>1404.2449999999999</v>
      </c>
      <c r="H3414" s="84" t="s">
        <v>86</v>
      </c>
      <c r="I3414" s="84"/>
    </row>
    <row r="3415" spans="1:9" s="76" customFormat="1" ht="12" hidden="1" customHeight="1">
      <c r="A3415" s="8" t="str">
        <f>INDEX(master1!$A$10:$A$24,MATCH('KSB1 - Postings'!E3415,master1!$C$10:$C$24,0))</f>
        <v>MAINTE</v>
      </c>
      <c r="B3415" s="9" t="str">
        <f>VLOOKUP(E3415,master1!$C$9:$E$24,3,0)</f>
        <v>Joaquin P</v>
      </c>
      <c r="C3415" s="8" t="str">
        <f>VLOOKUP(F3415,master2!$B$1:$C$24,2,0)</f>
        <v>SPARE PARTS</v>
      </c>
      <c r="D3415" s="84">
        <v>4</v>
      </c>
      <c r="E3415" s="82" t="s">
        <v>57</v>
      </c>
      <c r="F3415" s="85" t="s">
        <v>137</v>
      </c>
      <c r="G3415" s="106">
        <v>438.74</v>
      </c>
      <c r="H3415" s="84" t="s">
        <v>86</v>
      </c>
      <c r="I3415" s="84"/>
    </row>
    <row r="3416" spans="1:9" s="76" customFormat="1" ht="12" hidden="1" customHeight="1">
      <c r="A3416" s="8" t="str">
        <f>INDEX(master1!$A$10:$A$24,MATCH('KSB1 - Postings'!E3416,master1!$C$10:$C$24,0))</f>
        <v>MAINTE</v>
      </c>
      <c r="B3416" s="9" t="str">
        <f>VLOOKUP(E3416,master1!$C$9:$E$24,3,0)</f>
        <v>Joaquin P</v>
      </c>
      <c r="C3416" s="8" t="str">
        <f>VLOOKUP(F3416,master2!$B$1:$C$24,2,0)</f>
        <v>SPARE PARTS</v>
      </c>
      <c r="D3416" s="84">
        <v>4</v>
      </c>
      <c r="E3416" s="82" t="s">
        <v>57</v>
      </c>
      <c r="F3416" s="85" t="s">
        <v>137</v>
      </c>
      <c r="G3416" s="106">
        <v>175.97499999999999</v>
      </c>
      <c r="H3416" s="84" t="s">
        <v>86</v>
      </c>
      <c r="I3416" s="84"/>
    </row>
    <row r="3417" spans="1:9" s="76" customFormat="1" ht="12" hidden="1" customHeight="1">
      <c r="A3417" s="8" t="str">
        <f>INDEX(master1!$A$10:$A$24,MATCH('KSB1 - Postings'!E3417,master1!$C$10:$C$24,0))</f>
        <v>MAINTE</v>
      </c>
      <c r="B3417" s="9" t="str">
        <f>VLOOKUP(E3417,master1!$C$9:$E$24,3,0)</f>
        <v>Joaquin P</v>
      </c>
      <c r="C3417" s="8" t="str">
        <f>VLOOKUP(F3417,master2!$B$1:$C$24,2,0)</f>
        <v>SPARE PARTS</v>
      </c>
      <c r="D3417" s="84">
        <v>4</v>
      </c>
      <c r="E3417" s="82" t="s">
        <v>54</v>
      </c>
      <c r="F3417" s="85" t="s">
        <v>136</v>
      </c>
      <c r="G3417" s="106">
        <v>9.92</v>
      </c>
      <c r="H3417" s="84" t="s">
        <v>86</v>
      </c>
      <c r="I3417" s="84"/>
    </row>
    <row r="3418" spans="1:9" s="76" customFormat="1" ht="12" hidden="1" customHeight="1">
      <c r="A3418" s="8" t="str">
        <f>INDEX(master1!$A$10:$A$24,MATCH('KSB1 - Postings'!E3418,master1!$C$10:$C$24,0))</f>
        <v>MAINTE</v>
      </c>
      <c r="B3418" s="9" t="str">
        <f>VLOOKUP(E3418,master1!$C$9:$E$24,3,0)</f>
        <v>Joaquin P</v>
      </c>
      <c r="C3418" s="8" t="str">
        <f>VLOOKUP(F3418,master2!$B$1:$C$24,2,0)</f>
        <v>SPARE PARTS</v>
      </c>
      <c r="D3418" s="84">
        <v>4</v>
      </c>
      <c r="E3418" s="82" t="s">
        <v>54</v>
      </c>
      <c r="F3418" s="85" t="s">
        <v>136</v>
      </c>
      <c r="G3418" s="106">
        <v>88.82</v>
      </c>
      <c r="H3418" s="84" t="s">
        <v>86</v>
      </c>
      <c r="I3418" s="84"/>
    </row>
    <row r="3419" spans="1:9" s="76" customFormat="1" ht="12" hidden="1" customHeight="1">
      <c r="A3419" s="8" t="str">
        <f>INDEX(master1!$A$10:$A$24,MATCH('KSB1 - Postings'!E3419,master1!$C$10:$C$24,0))</f>
        <v>MAINTE</v>
      </c>
      <c r="B3419" s="9" t="str">
        <f>VLOOKUP(E3419,master1!$C$9:$E$24,3,0)</f>
        <v>Joaquin P</v>
      </c>
      <c r="C3419" s="8" t="str">
        <f>VLOOKUP(F3419,master2!$B$1:$C$24,2,0)</f>
        <v>SPARE PARTS</v>
      </c>
      <c r="D3419" s="84">
        <v>4</v>
      </c>
      <c r="E3419" s="82" t="s">
        <v>54</v>
      </c>
      <c r="F3419" s="85" t="s">
        <v>136</v>
      </c>
      <c r="G3419" s="106">
        <v>58.8</v>
      </c>
      <c r="H3419" s="84" t="s">
        <v>86</v>
      </c>
      <c r="I3419" s="84"/>
    </row>
    <row r="3420" spans="1:9" s="76" customFormat="1" ht="12" hidden="1" customHeight="1">
      <c r="A3420" s="8" t="str">
        <f>INDEX(master1!$A$10:$A$24,MATCH('KSB1 - Postings'!E3420,master1!$C$10:$C$24,0))</f>
        <v>MAINTE</v>
      </c>
      <c r="B3420" s="9" t="str">
        <f>VLOOKUP(E3420,master1!$C$9:$E$24,3,0)</f>
        <v>Joaquin P</v>
      </c>
      <c r="C3420" s="8" t="str">
        <f>VLOOKUP(F3420,master2!$B$1:$C$24,2,0)</f>
        <v>SPARE PARTS</v>
      </c>
      <c r="D3420" s="84">
        <v>4</v>
      </c>
      <c r="E3420" s="82" t="s">
        <v>54</v>
      </c>
      <c r="F3420" s="85" t="s">
        <v>136</v>
      </c>
      <c r="G3420" s="106">
        <v>32.58</v>
      </c>
      <c r="H3420" s="84" t="s">
        <v>86</v>
      </c>
      <c r="I3420" s="84"/>
    </row>
    <row r="3421" spans="1:9" s="76" customFormat="1" ht="12" hidden="1" customHeight="1">
      <c r="A3421" s="8" t="str">
        <f>INDEX(master1!$A$10:$A$24,MATCH('KSB1 - Postings'!E3421,master1!$C$10:$C$24,0))</f>
        <v>MAINTE</v>
      </c>
      <c r="B3421" s="9" t="str">
        <f>VLOOKUP(E3421,master1!$C$9:$E$24,3,0)</f>
        <v>Joaquin P</v>
      </c>
      <c r="C3421" s="8" t="str">
        <f>VLOOKUP(F3421,master2!$B$1:$C$24,2,0)</f>
        <v>SPARE PARTS</v>
      </c>
      <c r="D3421" s="84">
        <v>4</v>
      </c>
      <c r="E3421" s="82" t="s">
        <v>54</v>
      </c>
      <c r="F3421" s="85" t="s">
        <v>136</v>
      </c>
      <c r="G3421" s="106">
        <v>15.11</v>
      </c>
      <c r="H3421" s="84" t="s">
        <v>86</v>
      </c>
      <c r="I3421" s="84"/>
    </row>
    <row r="3422" spans="1:9" s="76" customFormat="1" ht="12" hidden="1" customHeight="1">
      <c r="A3422" s="8" t="str">
        <f>INDEX(master1!$A$10:$A$24,MATCH('KSB1 - Postings'!E3422,master1!$C$10:$C$24,0))</f>
        <v>MAINTE</v>
      </c>
      <c r="B3422" s="9" t="str">
        <f>VLOOKUP(E3422,master1!$C$9:$E$24,3,0)</f>
        <v>Joaquin P</v>
      </c>
      <c r="C3422" s="8" t="str">
        <f>VLOOKUP(F3422,master2!$B$1:$C$24,2,0)</f>
        <v>SPARE PARTS</v>
      </c>
      <c r="D3422" s="84">
        <v>4</v>
      </c>
      <c r="E3422" s="82" t="s">
        <v>54</v>
      </c>
      <c r="F3422" s="85" t="s">
        <v>136</v>
      </c>
      <c r="G3422" s="106">
        <v>403.43</v>
      </c>
      <c r="H3422" s="84" t="s">
        <v>86</v>
      </c>
      <c r="I3422" s="84"/>
    </row>
    <row r="3423" spans="1:9" s="76" customFormat="1" ht="12" hidden="1" customHeight="1">
      <c r="A3423" s="8" t="str">
        <f>INDEX(master1!$A$10:$A$24,MATCH('KSB1 - Postings'!E3423,master1!$C$10:$C$24,0))</f>
        <v>MAINTE</v>
      </c>
      <c r="B3423" s="9" t="str">
        <f>VLOOKUP(E3423,master1!$C$9:$E$24,3,0)</f>
        <v>Joaquin P</v>
      </c>
      <c r="C3423" s="8" t="str">
        <f>VLOOKUP(F3423,master2!$B$1:$C$24,2,0)</f>
        <v>SPARE PARTS</v>
      </c>
      <c r="D3423" s="84">
        <v>4</v>
      </c>
      <c r="E3423" s="82" t="s">
        <v>54</v>
      </c>
      <c r="F3423" s="85" t="s">
        <v>136</v>
      </c>
      <c r="G3423" s="106">
        <v>112</v>
      </c>
      <c r="H3423" s="84" t="s">
        <v>86</v>
      </c>
      <c r="I3423" s="84"/>
    </row>
    <row r="3424" spans="1:9" s="76" customFormat="1" ht="12" hidden="1" customHeight="1">
      <c r="A3424" s="8" t="str">
        <f>INDEX(master1!$A$10:$A$24,MATCH('KSB1 - Postings'!E3424,master1!$C$10:$C$24,0))</f>
        <v>MAINTE</v>
      </c>
      <c r="B3424" s="9" t="str">
        <f>VLOOKUP(E3424,master1!$C$9:$E$24,3,0)</f>
        <v>Joaquin P</v>
      </c>
      <c r="C3424" s="8" t="str">
        <f>VLOOKUP(F3424,master2!$B$1:$C$24,2,0)</f>
        <v>SPARE PARTS</v>
      </c>
      <c r="D3424" s="84">
        <v>4</v>
      </c>
      <c r="E3424" s="82" t="s">
        <v>54</v>
      </c>
      <c r="F3424" s="85" t="s">
        <v>136</v>
      </c>
      <c r="G3424" s="106">
        <v>71</v>
      </c>
      <c r="H3424" s="84" t="s">
        <v>86</v>
      </c>
      <c r="I3424" s="84"/>
    </row>
    <row r="3425" spans="1:9" s="76" customFormat="1" ht="12" hidden="1" customHeight="1">
      <c r="A3425" s="8" t="str">
        <f>INDEX(master1!$A$10:$A$24,MATCH('KSB1 - Postings'!E3425,master1!$C$10:$C$24,0))</f>
        <v>MAINTE</v>
      </c>
      <c r="B3425" s="9" t="str">
        <f>VLOOKUP(E3425,master1!$C$9:$E$24,3,0)</f>
        <v>Joaquin P</v>
      </c>
      <c r="C3425" s="8" t="str">
        <f>VLOOKUP(F3425,master2!$B$1:$C$24,2,0)</f>
        <v>SPARE PARTS</v>
      </c>
      <c r="D3425" s="84">
        <v>4</v>
      </c>
      <c r="E3425" s="82" t="s">
        <v>54</v>
      </c>
      <c r="F3425" s="85" t="s">
        <v>136</v>
      </c>
      <c r="G3425" s="106">
        <v>35.064999999999998</v>
      </c>
      <c r="H3425" s="84" t="s">
        <v>86</v>
      </c>
      <c r="I3425" s="84"/>
    </row>
    <row r="3426" spans="1:9" s="76" customFormat="1" ht="12" hidden="1" customHeight="1">
      <c r="A3426" s="8" t="str">
        <f>INDEX(master1!$A$10:$A$24,MATCH('KSB1 - Postings'!E3426,master1!$C$10:$C$24,0))</f>
        <v>MAINTE</v>
      </c>
      <c r="B3426" s="9" t="str">
        <f>VLOOKUP(E3426,master1!$C$9:$E$24,3,0)</f>
        <v>Joaquin P</v>
      </c>
      <c r="C3426" s="8" t="str">
        <f>VLOOKUP(F3426,master2!$B$1:$C$24,2,0)</f>
        <v>SPARE PARTS</v>
      </c>
      <c r="D3426" s="84">
        <v>4</v>
      </c>
      <c r="E3426" s="82" t="s">
        <v>54</v>
      </c>
      <c r="F3426" s="85" t="s">
        <v>136</v>
      </c>
      <c r="G3426" s="106">
        <v>1371.115</v>
      </c>
      <c r="H3426" s="84" t="s">
        <v>86</v>
      </c>
      <c r="I3426" s="84"/>
    </row>
    <row r="3427" spans="1:9" s="76" customFormat="1" ht="12" hidden="1" customHeight="1">
      <c r="A3427" s="8" t="str">
        <f>INDEX(master1!$A$10:$A$24,MATCH('KSB1 - Postings'!E3427,master1!$C$10:$C$24,0))</f>
        <v>MAINTE</v>
      </c>
      <c r="B3427" s="9" t="str">
        <f>VLOOKUP(E3427,master1!$C$9:$E$24,3,0)</f>
        <v>Joaquin P</v>
      </c>
      <c r="C3427" s="8" t="str">
        <f>VLOOKUP(F3427,master2!$B$1:$C$24,2,0)</f>
        <v>SPARE PARTS</v>
      </c>
      <c r="D3427" s="84">
        <v>4</v>
      </c>
      <c r="E3427" s="82" t="s">
        <v>54</v>
      </c>
      <c r="F3427" s="85" t="s">
        <v>136</v>
      </c>
      <c r="G3427" s="106">
        <v>1948.9</v>
      </c>
      <c r="H3427" s="84" t="s">
        <v>86</v>
      </c>
      <c r="I3427" s="84"/>
    </row>
    <row r="3428" spans="1:9" s="76" customFormat="1" ht="12" hidden="1" customHeight="1">
      <c r="A3428" s="8" t="str">
        <f>INDEX(master1!$A$10:$A$24,MATCH('KSB1 - Postings'!E3428,master1!$C$10:$C$24,0))</f>
        <v>MAINTE</v>
      </c>
      <c r="B3428" s="9" t="str">
        <f>VLOOKUP(E3428,master1!$C$9:$E$24,3,0)</f>
        <v>Joaquin P</v>
      </c>
      <c r="C3428" s="8" t="str">
        <f>VLOOKUP(F3428,master2!$B$1:$C$24,2,0)</f>
        <v>SPARE PARTS</v>
      </c>
      <c r="D3428" s="84">
        <v>4</v>
      </c>
      <c r="E3428" s="82" t="s">
        <v>54</v>
      </c>
      <c r="F3428" s="85" t="s">
        <v>136</v>
      </c>
      <c r="G3428" s="106">
        <v>27.914999999999999</v>
      </c>
      <c r="H3428" s="84" t="s">
        <v>86</v>
      </c>
      <c r="I3428" s="84"/>
    </row>
    <row r="3429" spans="1:9" s="76" customFormat="1" ht="12" hidden="1" customHeight="1">
      <c r="A3429" s="8" t="str">
        <f>INDEX(master1!$A$10:$A$24,MATCH('KSB1 - Postings'!E3429,master1!$C$10:$C$24,0))</f>
        <v>MAINTE</v>
      </c>
      <c r="B3429" s="9" t="str">
        <f>VLOOKUP(E3429,master1!$C$9:$E$24,3,0)</f>
        <v>Joaquin P</v>
      </c>
      <c r="C3429" s="8" t="str">
        <f>VLOOKUP(F3429,master2!$B$1:$C$24,2,0)</f>
        <v>SPARE PARTS</v>
      </c>
      <c r="D3429" s="84">
        <v>4</v>
      </c>
      <c r="E3429" s="82" t="s">
        <v>54</v>
      </c>
      <c r="F3429" s="85" t="s">
        <v>136</v>
      </c>
      <c r="G3429" s="106">
        <v>283</v>
      </c>
      <c r="H3429" s="84" t="s">
        <v>86</v>
      </c>
      <c r="I3429" s="84"/>
    </row>
    <row r="3430" spans="1:9" s="76" customFormat="1" ht="12" hidden="1" customHeight="1">
      <c r="A3430" s="8" t="str">
        <f>INDEX(master1!$A$10:$A$24,MATCH('KSB1 - Postings'!E3430,master1!$C$10:$C$24,0))</f>
        <v>MAINTE</v>
      </c>
      <c r="B3430" s="9" t="str">
        <f>VLOOKUP(E3430,master1!$C$9:$E$24,3,0)</f>
        <v>Joaquin P</v>
      </c>
      <c r="C3430" s="8" t="str">
        <f>VLOOKUP(F3430,master2!$B$1:$C$24,2,0)</f>
        <v>SPARE PARTS</v>
      </c>
      <c r="D3430" s="84">
        <v>4</v>
      </c>
      <c r="E3430" s="82" t="s">
        <v>56</v>
      </c>
      <c r="F3430" s="85" t="s">
        <v>136</v>
      </c>
      <c r="G3430" s="106">
        <v>231.48500000000001</v>
      </c>
      <c r="H3430" s="84" t="s">
        <v>86</v>
      </c>
      <c r="I3430" s="84"/>
    </row>
    <row r="3431" spans="1:9" s="76" customFormat="1" ht="12" hidden="1" customHeight="1">
      <c r="A3431" s="8" t="str">
        <f>INDEX(master1!$A$10:$A$24,MATCH('KSB1 - Postings'!E3431,master1!$C$10:$C$24,0))</f>
        <v>MAINTE</v>
      </c>
      <c r="B3431" s="9" t="str">
        <f>VLOOKUP(E3431,master1!$C$9:$E$24,3,0)</f>
        <v>Joaquin P</v>
      </c>
      <c r="C3431" s="8" t="str">
        <f>VLOOKUP(F3431,master2!$B$1:$C$24,2,0)</f>
        <v>SPARE PARTS</v>
      </c>
      <c r="D3431" s="84">
        <v>4</v>
      </c>
      <c r="E3431" s="82" t="s">
        <v>56</v>
      </c>
      <c r="F3431" s="85" t="s">
        <v>136</v>
      </c>
      <c r="G3431" s="106">
        <v>185.845</v>
      </c>
      <c r="H3431" s="84" t="s">
        <v>86</v>
      </c>
      <c r="I3431" s="84"/>
    </row>
    <row r="3432" spans="1:9" s="76" customFormat="1" ht="12" hidden="1" customHeight="1">
      <c r="A3432" s="8" t="str">
        <f>INDEX(master1!$A$10:$A$24,MATCH('KSB1 - Postings'!E3432,master1!$C$10:$C$24,0))</f>
        <v>MAINTE</v>
      </c>
      <c r="B3432" s="9" t="str">
        <f>VLOOKUP(E3432,master1!$C$9:$E$24,3,0)</f>
        <v>Joaquin P</v>
      </c>
      <c r="C3432" s="8" t="str">
        <f>VLOOKUP(F3432,master2!$B$1:$C$24,2,0)</f>
        <v>SPARE PARTS</v>
      </c>
      <c r="D3432" s="84">
        <v>4</v>
      </c>
      <c r="E3432" s="82" t="s">
        <v>56</v>
      </c>
      <c r="F3432" s="85" t="s">
        <v>136</v>
      </c>
      <c r="G3432" s="106">
        <v>91.6</v>
      </c>
      <c r="H3432" s="84" t="s">
        <v>86</v>
      </c>
      <c r="I3432" s="84"/>
    </row>
    <row r="3433" spans="1:9" s="76" customFormat="1" ht="12" hidden="1" customHeight="1">
      <c r="A3433" s="8" t="str">
        <f>INDEX(master1!$A$10:$A$24,MATCH('KSB1 - Postings'!E3433,master1!$C$10:$C$24,0))</f>
        <v>MAINTE</v>
      </c>
      <c r="B3433" s="9" t="str">
        <f>VLOOKUP(E3433,master1!$C$9:$E$24,3,0)</f>
        <v>Joaquin P</v>
      </c>
      <c r="C3433" s="8" t="str">
        <f>VLOOKUP(F3433,master2!$B$1:$C$24,2,0)</f>
        <v>UTILITIES</v>
      </c>
      <c r="D3433" s="84">
        <v>4</v>
      </c>
      <c r="E3433" s="82" t="s">
        <v>50</v>
      </c>
      <c r="F3433" s="85" t="s">
        <v>148</v>
      </c>
      <c r="G3433" s="106">
        <v>7264.53</v>
      </c>
      <c r="H3433" s="84" t="s">
        <v>86</v>
      </c>
      <c r="I3433" s="84"/>
    </row>
    <row r="3434" spans="1:9" s="76" customFormat="1" ht="12" hidden="1" customHeight="1">
      <c r="A3434" s="8" t="str">
        <f>INDEX(master1!$A$10:$A$24,MATCH('KSB1 - Postings'!E3434,master1!$C$10:$C$24,0))</f>
        <v>MAINTE</v>
      </c>
      <c r="B3434" s="9" t="str">
        <f>VLOOKUP(E3434,master1!$C$9:$E$24,3,0)</f>
        <v>Joaquin P</v>
      </c>
      <c r="C3434" s="8" t="str">
        <f>VLOOKUP(F3434,master2!$B$1:$C$24,2,0)</f>
        <v>UTILITIES</v>
      </c>
      <c r="D3434" s="84">
        <v>4</v>
      </c>
      <c r="E3434" s="82" t="s">
        <v>50</v>
      </c>
      <c r="F3434" s="85" t="s">
        <v>149</v>
      </c>
      <c r="G3434" s="106">
        <v>6128.55</v>
      </c>
      <c r="H3434" s="84" t="s">
        <v>86</v>
      </c>
      <c r="I3434" s="84"/>
    </row>
    <row r="3435" spans="1:9" s="76" customFormat="1" ht="12" hidden="1" customHeight="1">
      <c r="A3435" s="8" t="str">
        <f>INDEX(master1!$A$10:$A$24,MATCH('KSB1 - Postings'!E3435,master1!$C$10:$C$24,0))</f>
        <v>MAINTE</v>
      </c>
      <c r="B3435" s="9" t="str">
        <f>VLOOKUP(E3435,master1!$C$9:$E$24,3,0)</f>
        <v>Joaquin P</v>
      </c>
      <c r="C3435" s="8" t="str">
        <f>VLOOKUP(F3435,master2!$B$1:$C$24,2,0)</f>
        <v>UTILITIES</v>
      </c>
      <c r="D3435" s="84">
        <v>4</v>
      </c>
      <c r="E3435" s="82" t="s">
        <v>50</v>
      </c>
      <c r="F3435" s="85" t="s">
        <v>148</v>
      </c>
      <c r="G3435" s="106">
        <v>405.89</v>
      </c>
      <c r="H3435" s="84" t="s">
        <v>86</v>
      </c>
      <c r="I3435" s="84"/>
    </row>
    <row r="3436" spans="1:9" s="76" customFormat="1" ht="12" hidden="1" customHeight="1">
      <c r="A3436" s="8" t="str">
        <f>INDEX(master1!$A$10:$A$24,MATCH('KSB1 - Postings'!E3436,master1!$C$10:$C$24,0))</f>
        <v>MAINTE</v>
      </c>
      <c r="B3436" s="9" t="str">
        <f>VLOOKUP(E3436,master1!$C$9:$E$24,3,0)</f>
        <v>Joaquin P</v>
      </c>
      <c r="C3436" s="8" t="str">
        <f>VLOOKUP(F3436,master2!$B$1:$C$24,2,0)</f>
        <v>UTILITIES</v>
      </c>
      <c r="D3436" s="84">
        <v>4</v>
      </c>
      <c r="E3436" s="82" t="s">
        <v>50</v>
      </c>
      <c r="F3436" s="85" t="s">
        <v>148</v>
      </c>
      <c r="G3436" s="106">
        <v>38105.875</v>
      </c>
      <c r="H3436" s="84" t="s">
        <v>86</v>
      </c>
      <c r="I3436" s="84"/>
    </row>
    <row r="3437" spans="1:9" s="76" customFormat="1" ht="12" hidden="1" customHeight="1">
      <c r="A3437" s="8" t="str">
        <f>INDEX(master1!$A$10:$A$24,MATCH('KSB1 - Postings'!E3437,master1!$C$10:$C$24,0))</f>
        <v>MAINTE</v>
      </c>
      <c r="B3437" s="9" t="str">
        <f>VLOOKUP(E3437,master1!$C$9:$E$24,3,0)</f>
        <v>Joaquin P</v>
      </c>
      <c r="C3437" s="8" t="str">
        <f>VLOOKUP(F3437,master2!$B$1:$C$24,2,0)</f>
        <v>SPARE PARTS</v>
      </c>
      <c r="D3437" s="84">
        <v>4</v>
      </c>
      <c r="E3437" s="82" t="s">
        <v>55</v>
      </c>
      <c r="F3437" s="85" t="s">
        <v>136</v>
      </c>
      <c r="G3437" s="106">
        <v>163.72499999999999</v>
      </c>
      <c r="H3437" s="84" t="s">
        <v>86</v>
      </c>
      <c r="I3437" s="84"/>
    </row>
    <row r="3438" spans="1:9" s="76" customFormat="1" ht="12" hidden="1" customHeight="1">
      <c r="A3438" s="8" t="str">
        <f>INDEX(master1!$A$10:$A$24,MATCH('KSB1 - Postings'!E3438,master1!$C$10:$C$24,0))</f>
        <v>MAINTE</v>
      </c>
      <c r="B3438" s="9" t="str">
        <f>VLOOKUP(E3438,master1!$C$9:$E$24,3,0)</f>
        <v>Joaquin P</v>
      </c>
      <c r="C3438" s="8" t="str">
        <f>VLOOKUP(F3438,master2!$B$1:$C$24,2,0)</f>
        <v>SPARE PARTS</v>
      </c>
      <c r="D3438" s="84">
        <v>4</v>
      </c>
      <c r="E3438" s="82" t="s">
        <v>55</v>
      </c>
      <c r="F3438" s="85" t="s">
        <v>136</v>
      </c>
      <c r="G3438" s="106">
        <v>163.05000000000001</v>
      </c>
      <c r="H3438" s="84" t="s">
        <v>86</v>
      </c>
      <c r="I3438" s="84"/>
    </row>
    <row r="3439" spans="1:9" s="76" customFormat="1" ht="12" hidden="1" customHeight="1">
      <c r="A3439" s="8" t="str">
        <f>INDEX(master1!$A$10:$A$24,MATCH('KSB1 - Postings'!E3439,master1!$C$10:$C$24,0))</f>
        <v>MAINTE</v>
      </c>
      <c r="B3439" s="9" t="str">
        <f>VLOOKUP(E3439,master1!$C$9:$E$24,3,0)</f>
        <v>Joaquin P</v>
      </c>
      <c r="C3439" s="8" t="str">
        <f>VLOOKUP(F3439,master2!$B$1:$C$24,2,0)</f>
        <v>SPARE PARTS</v>
      </c>
      <c r="D3439" s="84">
        <v>4</v>
      </c>
      <c r="E3439" s="82" t="s">
        <v>55</v>
      </c>
      <c r="F3439" s="85" t="s">
        <v>136</v>
      </c>
      <c r="G3439" s="106">
        <v>19.25</v>
      </c>
      <c r="H3439" s="84" t="s">
        <v>86</v>
      </c>
      <c r="I3439" s="84"/>
    </row>
    <row r="3440" spans="1:9" s="76" customFormat="1" ht="12" hidden="1" customHeight="1">
      <c r="A3440" s="8" t="str">
        <f>INDEX(master1!$A$10:$A$24,MATCH('KSB1 - Postings'!E3440,master1!$C$10:$C$24,0))</f>
        <v>MAINTE</v>
      </c>
      <c r="B3440" s="9" t="str">
        <f>VLOOKUP(E3440,master1!$C$9:$E$24,3,0)</f>
        <v>Joaquin P</v>
      </c>
      <c r="C3440" s="8" t="str">
        <f>VLOOKUP(F3440,master2!$B$1:$C$24,2,0)</f>
        <v>SPARE PARTS</v>
      </c>
      <c r="D3440" s="84">
        <v>4</v>
      </c>
      <c r="E3440" s="82" t="s">
        <v>55</v>
      </c>
      <c r="F3440" s="85" t="s">
        <v>136</v>
      </c>
      <c r="G3440" s="106">
        <v>1195.355</v>
      </c>
      <c r="H3440" s="84" t="s">
        <v>86</v>
      </c>
      <c r="I3440" s="84"/>
    </row>
    <row r="3441" spans="1:9" s="76" customFormat="1" ht="12" hidden="1" customHeight="1">
      <c r="A3441" s="8" t="str">
        <f>INDEX(master1!$A$10:$A$24,MATCH('KSB1 - Postings'!E3441,master1!$C$10:$C$24,0))</f>
        <v>MAINTE</v>
      </c>
      <c r="B3441" s="9" t="str">
        <f>VLOOKUP(E3441,master1!$C$9:$E$24,3,0)</f>
        <v>Joaquin P</v>
      </c>
      <c r="C3441" s="8" t="str">
        <f>VLOOKUP(F3441,master2!$B$1:$C$24,2,0)</f>
        <v>SPARE PARTS</v>
      </c>
      <c r="D3441" s="84">
        <v>4</v>
      </c>
      <c r="E3441" s="82" t="s">
        <v>55</v>
      </c>
      <c r="F3441" s="85" t="s">
        <v>136</v>
      </c>
      <c r="G3441" s="106">
        <v>149.80500000000001</v>
      </c>
      <c r="H3441" s="84" t="s">
        <v>86</v>
      </c>
      <c r="I3441" s="84"/>
    </row>
    <row r="3442" spans="1:9" s="76" customFormat="1" ht="12" hidden="1" customHeight="1">
      <c r="A3442" s="8" t="str">
        <f>INDEX(master1!$A$10:$A$24,MATCH('KSB1 - Postings'!E3442,master1!$C$10:$C$24,0))</f>
        <v>MAINTE</v>
      </c>
      <c r="B3442" s="9" t="str">
        <f>VLOOKUP(E3442,master1!$C$9:$E$24,3,0)</f>
        <v>Joaquin P</v>
      </c>
      <c r="C3442" s="8" t="str">
        <f>VLOOKUP(F3442,master2!$B$1:$C$24,2,0)</f>
        <v>SPARE PARTS</v>
      </c>
      <c r="D3442" s="84">
        <v>4</v>
      </c>
      <c r="E3442" s="82" t="s">
        <v>55</v>
      </c>
      <c r="F3442" s="85" t="s">
        <v>136</v>
      </c>
      <c r="G3442" s="106">
        <v>109.15</v>
      </c>
      <c r="H3442" s="84" t="s">
        <v>86</v>
      </c>
      <c r="I3442" s="84"/>
    </row>
    <row r="3443" spans="1:9" s="76" customFormat="1" ht="12" hidden="1" customHeight="1">
      <c r="A3443" s="8" t="str">
        <f>INDEX(master1!$A$10:$A$24,MATCH('KSB1 - Postings'!E3443,master1!$C$10:$C$24,0))</f>
        <v>MAINTE</v>
      </c>
      <c r="B3443" s="9" t="str">
        <f>VLOOKUP(E3443,master1!$C$9:$E$24,3,0)</f>
        <v>Joaquin P</v>
      </c>
      <c r="C3443" s="8" t="str">
        <f>VLOOKUP(F3443,master2!$B$1:$C$24,2,0)</f>
        <v>SPARE PARTS</v>
      </c>
      <c r="D3443" s="84">
        <v>4</v>
      </c>
      <c r="E3443" s="82" t="s">
        <v>55</v>
      </c>
      <c r="F3443" s="85" t="s">
        <v>136</v>
      </c>
      <c r="G3443" s="106">
        <v>144.10499999999999</v>
      </c>
      <c r="H3443" s="84" t="s">
        <v>86</v>
      </c>
      <c r="I3443" s="84"/>
    </row>
    <row r="3444" spans="1:9" s="76" customFormat="1" ht="12" hidden="1" customHeight="1">
      <c r="A3444" s="8" t="str">
        <f>INDEX(master1!$A$10:$A$24,MATCH('KSB1 - Postings'!E3444,master1!$C$10:$C$24,0))</f>
        <v>HR</v>
      </c>
      <c r="B3444" s="9" t="str">
        <f>VLOOKUP(E3444,master1!$C$9:$E$24,3,0)</f>
        <v>Paula E</v>
      </c>
      <c r="C3444" s="8" t="str">
        <f>VLOOKUP(F3444,master2!$B$1:$C$24,2,0)</f>
        <v>CLEANING AND WASTE PROC.</v>
      </c>
      <c r="D3444" s="84">
        <v>4</v>
      </c>
      <c r="E3444" s="82" t="s">
        <v>75</v>
      </c>
      <c r="F3444" s="85" t="s">
        <v>128</v>
      </c>
      <c r="G3444" s="106">
        <v>6862.5</v>
      </c>
      <c r="H3444" s="84" t="s">
        <v>86</v>
      </c>
      <c r="I3444" s="84"/>
    </row>
    <row r="3445" spans="1:9" s="76" customFormat="1" ht="12" hidden="1" customHeight="1">
      <c r="A3445" s="8" t="str">
        <f>INDEX(master1!$A$10:$A$24,MATCH('KSB1 - Postings'!E3445,master1!$C$10:$C$24,0))</f>
        <v>HR</v>
      </c>
      <c r="B3445" s="9" t="str">
        <f>VLOOKUP(E3445,master1!$C$9:$E$24,3,0)</f>
        <v>Paula E</v>
      </c>
      <c r="C3445" s="8" t="str">
        <f>VLOOKUP(F3445,master2!$B$1:$C$24,2,0)</f>
        <v>STATIONERY</v>
      </c>
      <c r="D3445" s="84">
        <v>4</v>
      </c>
      <c r="E3445" s="82" t="s">
        <v>74</v>
      </c>
      <c r="F3445" s="85" t="s">
        <v>146</v>
      </c>
      <c r="G3445" s="106">
        <v>1740</v>
      </c>
      <c r="H3445" s="84" t="s">
        <v>86</v>
      </c>
      <c r="I3445" s="84"/>
    </row>
    <row r="3446" spans="1:9" s="76" customFormat="1" ht="12" hidden="1" customHeight="1">
      <c r="A3446" s="8" t="str">
        <f>INDEX(master1!$A$10:$A$24,MATCH('KSB1 - Postings'!E3446,master1!$C$10:$C$24,0))</f>
        <v>HR</v>
      </c>
      <c r="B3446" s="9" t="str">
        <f>VLOOKUP(E3446,master1!$C$9:$E$24,3,0)</f>
        <v>Paula E</v>
      </c>
      <c r="C3446" s="8" t="str">
        <f>VLOOKUP(F3446,master2!$B$1:$C$24,2,0)</f>
        <v>RENT EXPENSES</v>
      </c>
      <c r="D3446" s="84">
        <v>4</v>
      </c>
      <c r="E3446" s="82" t="s">
        <v>74</v>
      </c>
      <c r="F3446" s="85" t="s">
        <v>130</v>
      </c>
      <c r="G3446" s="106">
        <v>57.5</v>
      </c>
      <c r="H3446" s="84" t="s">
        <v>86</v>
      </c>
      <c r="I3446" s="84"/>
    </row>
    <row r="3447" spans="1:9" s="76" customFormat="1" ht="12" hidden="1" customHeight="1">
      <c r="A3447" s="8" t="str">
        <f>INDEX(master1!$A$10:$A$24,MATCH('KSB1 - Postings'!E3447,master1!$C$10:$C$24,0))</f>
        <v>HR</v>
      </c>
      <c r="B3447" s="9" t="str">
        <f>VLOOKUP(E3447,master1!$C$9:$E$24,3,0)</f>
        <v>Paula E</v>
      </c>
      <c r="C3447" s="8" t="str">
        <f>VLOOKUP(F3447,master2!$B$1:$C$24,2,0)</f>
        <v>RENT EXPENSES</v>
      </c>
      <c r="D3447" s="84">
        <v>4</v>
      </c>
      <c r="E3447" s="82" t="s">
        <v>74</v>
      </c>
      <c r="F3447" s="85" t="s">
        <v>142</v>
      </c>
      <c r="G3447" s="106">
        <v>2150</v>
      </c>
      <c r="H3447" s="84" t="s">
        <v>86</v>
      </c>
      <c r="I3447" s="84"/>
    </row>
    <row r="3448" spans="1:9" s="76" customFormat="1" ht="12" hidden="1" customHeight="1">
      <c r="A3448" s="8" t="str">
        <f>INDEX(master1!$A$10:$A$24,MATCH('KSB1 - Postings'!E3448,master1!$C$10:$C$24,0))</f>
        <v>HR</v>
      </c>
      <c r="B3448" s="9" t="str">
        <f>VLOOKUP(E3448,master1!$C$9:$E$24,3,0)</f>
        <v>Paula E</v>
      </c>
      <c r="C3448" s="8" t="str">
        <f>VLOOKUP(F3448,master2!$B$1:$C$24,2,0)</f>
        <v>PROTECTION EQUIPMENT</v>
      </c>
      <c r="D3448" s="84">
        <v>4</v>
      </c>
      <c r="E3448" s="82" t="s">
        <v>74</v>
      </c>
      <c r="F3448" s="85" t="s">
        <v>135</v>
      </c>
      <c r="G3448" s="106">
        <v>4320</v>
      </c>
      <c r="H3448" s="84" t="s">
        <v>86</v>
      </c>
      <c r="I3448" s="84"/>
    </row>
    <row r="3449" spans="1:9" s="76" customFormat="1" ht="12" hidden="1" customHeight="1">
      <c r="A3449" s="8" t="str">
        <f>INDEX(master1!$A$10:$A$24,MATCH('KSB1 - Postings'!E3449,master1!$C$10:$C$24,0))</f>
        <v>HR</v>
      </c>
      <c r="B3449" s="9" t="str">
        <f>VLOOKUP(E3449,master1!$C$9:$E$24,3,0)</f>
        <v>Paula E</v>
      </c>
      <c r="C3449" s="8" t="str">
        <f>VLOOKUP(F3449,master2!$B$1:$C$24,2,0)</f>
        <v>PROTECTION EQUIPMENT</v>
      </c>
      <c r="D3449" s="84">
        <v>4</v>
      </c>
      <c r="E3449" s="82" t="s">
        <v>74</v>
      </c>
      <c r="F3449" s="85" t="s">
        <v>135</v>
      </c>
      <c r="G3449" s="106">
        <v>3456</v>
      </c>
      <c r="H3449" s="84" t="s">
        <v>86</v>
      </c>
      <c r="I3449" s="84"/>
    </row>
    <row r="3450" spans="1:9" s="76" customFormat="1" ht="12" hidden="1" customHeight="1">
      <c r="A3450" s="8" t="str">
        <f>INDEX(master1!$A$10:$A$24,MATCH('KSB1 - Postings'!E3450,master1!$C$10:$C$24,0))</f>
        <v>HR</v>
      </c>
      <c r="B3450" s="9" t="str">
        <f>VLOOKUP(E3450,master1!$C$9:$E$24,3,0)</f>
        <v>Paula E</v>
      </c>
      <c r="C3450" s="8" t="str">
        <f>VLOOKUP(F3450,master2!$B$1:$C$24,2,0)</f>
        <v>PROTECTION EQUIPMENT</v>
      </c>
      <c r="D3450" s="84">
        <v>4</v>
      </c>
      <c r="E3450" s="82" t="s">
        <v>74</v>
      </c>
      <c r="F3450" s="85" t="s">
        <v>135</v>
      </c>
      <c r="G3450" s="106">
        <v>4320</v>
      </c>
      <c r="H3450" s="84" t="s">
        <v>86</v>
      </c>
      <c r="I3450" s="84"/>
    </row>
    <row r="3451" spans="1:9" s="76" customFormat="1" ht="12" hidden="1" customHeight="1">
      <c r="A3451" s="8" t="str">
        <f>INDEX(master1!$A$10:$A$24,MATCH('KSB1 - Postings'!E3451,master1!$C$10:$C$24,0))</f>
        <v>HR</v>
      </c>
      <c r="B3451" s="9" t="str">
        <f>VLOOKUP(E3451,master1!$C$9:$E$24,3,0)</f>
        <v>Paula E</v>
      </c>
      <c r="C3451" s="8" t="str">
        <f>VLOOKUP(F3451,master2!$B$1:$C$24,2,0)</f>
        <v>PROTECTION EQUIPMENT</v>
      </c>
      <c r="D3451" s="84">
        <v>4</v>
      </c>
      <c r="E3451" s="82" t="s">
        <v>74</v>
      </c>
      <c r="F3451" s="85" t="s">
        <v>135</v>
      </c>
      <c r="G3451" s="106">
        <v>4320</v>
      </c>
      <c r="H3451" s="84" t="s">
        <v>86</v>
      </c>
      <c r="I3451" s="84"/>
    </row>
    <row r="3452" spans="1:9" s="76" customFormat="1" ht="12" hidden="1" customHeight="1">
      <c r="A3452" s="8" t="str">
        <f>INDEX(master1!$A$10:$A$24,MATCH('KSB1 - Postings'!E3452,master1!$C$10:$C$24,0))</f>
        <v>HR</v>
      </c>
      <c r="B3452" s="9" t="str">
        <f>VLOOKUP(E3452,master1!$C$9:$E$24,3,0)</f>
        <v>Paula E</v>
      </c>
      <c r="C3452" s="8" t="str">
        <f>VLOOKUP(F3452,master2!$B$1:$C$24,2,0)</f>
        <v>PROTECTION EQUIPMENT</v>
      </c>
      <c r="D3452" s="84">
        <v>4</v>
      </c>
      <c r="E3452" s="82" t="s">
        <v>74</v>
      </c>
      <c r="F3452" s="85" t="s">
        <v>135</v>
      </c>
      <c r="G3452" s="106">
        <v>402.2</v>
      </c>
      <c r="H3452" s="84" t="s">
        <v>86</v>
      </c>
      <c r="I3452" s="84"/>
    </row>
    <row r="3453" spans="1:9" s="76" customFormat="1" ht="12" hidden="1" customHeight="1">
      <c r="A3453" s="8" t="str">
        <f>INDEX(master1!$A$10:$A$24,MATCH('KSB1 - Postings'!E3453,master1!$C$10:$C$24,0))</f>
        <v>QUALITY</v>
      </c>
      <c r="B3453" s="9" t="str">
        <f>VLOOKUP(E3453,master1!$C$9:$E$24,3,0)</f>
        <v>Jennifer A</v>
      </c>
      <c r="C3453" s="8" t="str">
        <f>VLOOKUP(F3453,master2!$B$1:$C$24,2,0)</f>
        <v>TRAVEL EXPENSES</v>
      </c>
      <c r="D3453" s="84">
        <v>4</v>
      </c>
      <c r="E3453" s="82" t="s">
        <v>73</v>
      </c>
      <c r="F3453" s="85" t="s">
        <v>147</v>
      </c>
      <c r="G3453" s="106">
        <v>16.675000000000001</v>
      </c>
      <c r="H3453" s="84" t="s">
        <v>86</v>
      </c>
      <c r="I3453" s="84"/>
    </row>
    <row r="3454" spans="1:9" s="76" customFormat="1" ht="12" hidden="1" customHeight="1">
      <c r="A3454" s="8" t="str">
        <f>INDEX(master1!$A$10:$A$24,MATCH('KSB1 - Postings'!E3454,master1!$C$10:$C$24,0))</f>
        <v>QUALITY</v>
      </c>
      <c r="B3454" s="9" t="str">
        <f>VLOOKUP(E3454,master1!$C$9:$E$24,3,0)</f>
        <v>Jennifer A</v>
      </c>
      <c r="C3454" s="8" t="str">
        <f>VLOOKUP(F3454,master2!$B$1:$C$24,2,0)</f>
        <v>SPARE PARTS</v>
      </c>
      <c r="D3454" s="84">
        <v>4</v>
      </c>
      <c r="E3454" s="82" t="s">
        <v>73</v>
      </c>
      <c r="F3454" s="85" t="s">
        <v>137</v>
      </c>
      <c r="G3454" s="106">
        <v>68.349999999999994</v>
      </c>
      <c r="H3454" s="84" t="s">
        <v>86</v>
      </c>
      <c r="I3454" s="84"/>
    </row>
    <row r="3455" spans="1:9" s="76" customFormat="1" ht="12" hidden="1" customHeight="1">
      <c r="A3455" s="8" t="str">
        <f>INDEX(master1!$A$10:$A$24,MATCH('KSB1 - Postings'!E3455,master1!$C$10:$C$24,0))</f>
        <v>QUALITY</v>
      </c>
      <c r="B3455" s="9" t="str">
        <f>VLOOKUP(E3455,master1!$C$9:$E$24,3,0)</f>
        <v>Jennifer A</v>
      </c>
      <c r="C3455" s="8" t="str">
        <f>VLOOKUP(F3455,master2!$B$1:$C$24,2,0)</f>
        <v>OTHER EXTERNAL SERVICES</v>
      </c>
      <c r="D3455" s="84">
        <v>4</v>
      </c>
      <c r="E3455" s="82" t="s">
        <v>73</v>
      </c>
      <c r="F3455" s="85" t="s">
        <v>138</v>
      </c>
      <c r="G3455" s="106">
        <v>557.5</v>
      </c>
      <c r="H3455" s="84" t="s">
        <v>86</v>
      </c>
      <c r="I3455" s="84"/>
    </row>
    <row r="3456" spans="1:9" s="76" customFormat="1" ht="12" hidden="1" customHeight="1">
      <c r="A3456" s="8" t="str">
        <f>INDEX(master1!$A$10:$A$24,MATCH('KSB1 - Postings'!E3456,master1!$C$10:$C$24,0))</f>
        <v>QUALITY</v>
      </c>
      <c r="B3456" s="9" t="str">
        <f>VLOOKUP(E3456,master1!$C$9:$E$24,3,0)</f>
        <v>Jennifer A</v>
      </c>
      <c r="C3456" s="8" t="str">
        <f>VLOOKUP(F3456,master2!$B$1:$C$24,2,0)</f>
        <v>OTHER EXTERNAL SERVICES</v>
      </c>
      <c r="D3456" s="84">
        <v>4</v>
      </c>
      <c r="E3456" s="82" t="s">
        <v>73</v>
      </c>
      <c r="F3456" s="85" t="s">
        <v>138</v>
      </c>
      <c r="G3456" s="106">
        <v>237.5</v>
      </c>
      <c r="H3456" s="84" t="s">
        <v>86</v>
      </c>
      <c r="I3456" s="84"/>
    </row>
    <row r="3457" spans="1:9" s="76" customFormat="1" ht="12" hidden="1" customHeight="1">
      <c r="A3457" s="8" t="str">
        <f>INDEX(master1!$A$10:$A$24,MATCH('KSB1 - Postings'!E3457,master1!$C$10:$C$24,0))</f>
        <v>LOGISTICS</v>
      </c>
      <c r="B3457" s="9" t="str">
        <f>VLOOKUP(E3457,master1!$C$9:$E$24,3,0)</f>
        <v>María L</v>
      </c>
      <c r="C3457" s="8" t="str">
        <f>VLOOKUP(F3457,master2!$B$1:$C$24,2,0)</f>
        <v>REP &amp; MAINTENANCE SERVICES</v>
      </c>
      <c r="D3457" s="84">
        <v>4</v>
      </c>
      <c r="E3457" s="82" t="s">
        <v>68</v>
      </c>
      <c r="F3457" s="85" t="s">
        <v>144</v>
      </c>
      <c r="G3457" s="106">
        <v>213.11500000000001</v>
      </c>
      <c r="H3457" s="84" t="s">
        <v>86</v>
      </c>
      <c r="I3457" s="84"/>
    </row>
    <row r="3458" spans="1:9" s="76" customFormat="1" ht="12" hidden="1" customHeight="1">
      <c r="A3458" s="8" t="str">
        <f>INDEX(master1!$A$10:$A$24,MATCH('KSB1 - Postings'!E3458,master1!$C$10:$C$24,0))</f>
        <v>MAINTE</v>
      </c>
      <c r="B3458" s="9" t="str">
        <f>VLOOKUP(E3458,master1!$C$9:$E$24,3,0)</f>
        <v>Joaquin P</v>
      </c>
      <c r="C3458" s="8" t="str">
        <f>VLOOKUP(F3458,master2!$B$1:$C$24,2,0)</f>
        <v>SPARE PARTS</v>
      </c>
      <c r="D3458" s="84">
        <v>4</v>
      </c>
      <c r="E3458" s="82" t="s">
        <v>57</v>
      </c>
      <c r="F3458" s="85" t="s">
        <v>137</v>
      </c>
      <c r="G3458" s="106">
        <v>33.979999999999997</v>
      </c>
      <c r="H3458" s="84" t="s">
        <v>86</v>
      </c>
      <c r="I3458" s="84"/>
    </row>
    <row r="3459" spans="1:9" s="76" customFormat="1" ht="12" hidden="1" customHeight="1">
      <c r="A3459" s="8" t="str">
        <f>INDEX(master1!$A$10:$A$24,MATCH('KSB1 - Postings'!E3459,master1!$C$10:$C$24,0))</f>
        <v>MAINTE</v>
      </c>
      <c r="B3459" s="9" t="str">
        <f>VLOOKUP(E3459,master1!$C$9:$E$24,3,0)</f>
        <v>Joaquin P</v>
      </c>
      <c r="C3459" s="8" t="str">
        <f>VLOOKUP(F3459,master2!$B$1:$C$24,2,0)</f>
        <v>SPARE PARTS</v>
      </c>
      <c r="D3459" s="84">
        <v>4</v>
      </c>
      <c r="E3459" s="82" t="s">
        <v>57</v>
      </c>
      <c r="F3459" s="85" t="s">
        <v>137</v>
      </c>
      <c r="G3459" s="106">
        <v>19.350000000000001</v>
      </c>
      <c r="H3459" s="84" t="s">
        <v>86</v>
      </c>
      <c r="I3459" s="84"/>
    </row>
    <row r="3460" spans="1:9" s="76" customFormat="1" ht="12" hidden="1" customHeight="1">
      <c r="A3460" s="8" t="str">
        <f>INDEX(master1!$A$10:$A$24,MATCH('KSB1 - Postings'!E3460,master1!$C$10:$C$24,0))</f>
        <v>MAINTE</v>
      </c>
      <c r="B3460" s="9" t="str">
        <f>VLOOKUP(E3460,master1!$C$9:$E$24,3,0)</f>
        <v>Joaquin P</v>
      </c>
      <c r="C3460" s="8" t="str">
        <f>VLOOKUP(F3460,master2!$B$1:$C$24,2,0)</f>
        <v>SPARE PARTS</v>
      </c>
      <c r="D3460" s="84">
        <v>4</v>
      </c>
      <c r="E3460" s="82" t="s">
        <v>57</v>
      </c>
      <c r="F3460" s="85" t="s">
        <v>137</v>
      </c>
      <c r="G3460" s="106">
        <v>18.8</v>
      </c>
      <c r="H3460" s="84" t="s">
        <v>86</v>
      </c>
      <c r="I3460" s="84"/>
    </row>
    <row r="3461" spans="1:9" s="76" customFormat="1" ht="12" hidden="1" customHeight="1">
      <c r="A3461" s="8" t="str">
        <f>INDEX(master1!$A$10:$A$24,MATCH('KSB1 - Postings'!E3461,master1!$C$10:$C$24,0))</f>
        <v>MAINTE</v>
      </c>
      <c r="B3461" s="9" t="str">
        <f>VLOOKUP(E3461,master1!$C$9:$E$24,3,0)</f>
        <v>Joaquin P</v>
      </c>
      <c r="C3461" s="8" t="str">
        <f>VLOOKUP(F3461,master2!$B$1:$C$24,2,0)</f>
        <v>SPARE PARTS</v>
      </c>
      <c r="D3461" s="84">
        <v>4</v>
      </c>
      <c r="E3461" s="82" t="s">
        <v>57</v>
      </c>
      <c r="F3461" s="85" t="s">
        <v>137</v>
      </c>
      <c r="G3461" s="106">
        <v>15.2</v>
      </c>
      <c r="H3461" s="84" t="s">
        <v>86</v>
      </c>
      <c r="I3461" s="84"/>
    </row>
    <row r="3462" spans="1:9" s="76" customFormat="1" ht="12" hidden="1" customHeight="1">
      <c r="A3462" s="8" t="str">
        <f>INDEX(master1!$A$10:$A$24,MATCH('KSB1 - Postings'!E3462,master1!$C$10:$C$24,0))</f>
        <v>MAINTE</v>
      </c>
      <c r="B3462" s="9" t="str">
        <f>VLOOKUP(E3462,master1!$C$9:$E$24,3,0)</f>
        <v>Joaquin P</v>
      </c>
      <c r="C3462" s="8" t="str">
        <f>VLOOKUP(F3462,master2!$B$1:$C$24,2,0)</f>
        <v>SPARE PARTS</v>
      </c>
      <c r="D3462" s="84">
        <v>4</v>
      </c>
      <c r="E3462" s="82" t="s">
        <v>57</v>
      </c>
      <c r="F3462" s="85" t="s">
        <v>137</v>
      </c>
      <c r="G3462" s="106">
        <v>10.35</v>
      </c>
      <c r="H3462" s="84" t="s">
        <v>86</v>
      </c>
      <c r="I3462" s="84"/>
    </row>
    <row r="3463" spans="1:9" s="76" customFormat="1" ht="12" hidden="1" customHeight="1">
      <c r="A3463" s="8" t="str">
        <f>INDEX(master1!$A$10:$A$24,MATCH('KSB1 - Postings'!E3463,master1!$C$10:$C$24,0))</f>
        <v>MAINTE</v>
      </c>
      <c r="B3463" s="9" t="str">
        <f>VLOOKUP(E3463,master1!$C$9:$E$24,3,0)</f>
        <v>Joaquin P</v>
      </c>
      <c r="C3463" s="8" t="str">
        <f>VLOOKUP(F3463,master2!$B$1:$C$24,2,0)</f>
        <v>SPARE PARTS</v>
      </c>
      <c r="D3463" s="84">
        <v>4</v>
      </c>
      <c r="E3463" s="82" t="s">
        <v>57</v>
      </c>
      <c r="F3463" s="85" t="s">
        <v>137</v>
      </c>
      <c r="G3463" s="106">
        <v>28.15</v>
      </c>
      <c r="H3463" s="84" t="s">
        <v>86</v>
      </c>
      <c r="I3463" s="84"/>
    </row>
    <row r="3464" spans="1:9" s="76" customFormat="1" ht="12" hidden="1" customHeight="1">
      <c r="A3464" s="8" t="str">
        <f>INDEX(master1!$A$10:$A$24,MATCH('KSB1 - Postings'!E3464,master1!$C$10:$C$24,0))</f>
        <v>MAINTE</v>
      </c>
      <c r="B3464" s="9" t="str">
        <f>VLOOKUP(E3464,master1!$C$9:$E$24,3,0)</f>
        <v>Joaquin P</v>
      </c>
      <c r="C3464" s="8" t="str">
        <f>VLOOKUP(F3464,master2!$B$1:$C$24,2,0)</f>
        <v>SPARE PARTS</v>
      </c>
      <c r="D3464" s="84">
        <v>4</v>
      </c>
      <c r="E3464" s="82" t="s">
        <v>57</v>
      </c>
      <c r="F3464" s="85" t="s">
        <v>137</v>
      </c>
      <c r="G3464" s="106">
        <v>184.44499999999999</v>
      </c>
      <c r="H3464" s="84" t="s">
        <v>86</v>
      </c>
      <c r="I3464" s="84"/>
    </row>
    <row r="3465" spans="1:9" s="76" customFormat="1" ht="12" hidden="1" customHeight="1">
      <c r="A3465" s="8" t="str">
        <f>INDEX(master1!$A$10:$A$24,MATCH('KSB1 - Postings'!E3465,master1!$C$10:$C$24,0))</f>
        <v>MAINTE</v>
      </c>
      <c r="B3465" s="9" t="str">
        <f>VLOOKUP(E3465,master1!$C$9:$E$24,3,0)</f>
        <v>Joaquin P</v>
      </c>
      <c r="C3465" s="8" t="str">
        <f>VLOOKUP(F3465,master2!$B$1:$C$24,2,0)</f>
        <v>SPARE PARTS</v>
      </c>
      <c r="D3465" s="84">
        <v>4</v>
      </c>
      <c r="E3465" s="82" t="s">
        <v>57</v>
      </c>
      <c r="F3465" s="85" t="s">
        <v>137</v>
      </c>
      <c r="G3465" s="106">
        <v>32.200000000000003</v>
      </c>
      <c r="H3465" s="84" t="s">
        <v>86</v>
      </c>
      <c r="I3465" s="84"/>
    </row>
    <row r="3466" spans="1:9" s="76" customFormat="1" ht="12" hidden="1" customHeight="1">
      <c r="A3466" s="8" t="str">
        <f>INDEX(master1!$A$10:$A$24,MATCH('KSB1 - Postings'!E3466,master1!$C$10:$C$24,0))</f>
        <v>MAINTE</v>
      </c>
      <c r="B3466" s="9" t="str">
        <f>VLOOKUP(E3466,master1!$C$9:$E$24,3,0)</f>
        <v>Joaquin P</v>
      </c>
      <c r="C3466" s="8" t="str">
        <f>VLOOKUP(F3466,master2!$B$1:$C$24,2,0)</f>
        <v>SPARE PARTS</v>
      </c>
      <c r="D3466" s="84">
        <v>4</v>
      </c>
      <c r="E3466" s="82" t="s">
        <v>57</v>
      </c>
      <c r="F3466" s="85" t="s">
        <v>137</v>
      </c>
      <c r="G3466" s="106">
        <v>19.350000000000001</v>
      </c>
      <c r="H3466" s="84" t="s">
        <v>86</v>
      </c>
      <c r="I3466" s="84"/>
    </row>
    <row r="3467" spans="1:9" s="76" customFormat="1" ht="12" hidden="1" customHeight="1">
      <c r="A3467" s="8" t="str">
        <f>INDEX(master1!$A$10:$A$24,MATCH('KSB1 - Postings'!E3467,master1!$C$10:$C$24,0))</f>
        <v>MAINTE</v>
      </c>
      <c r="B3467" s="9" t="str">
        <f>VLOOKUP(E3467,master1!$C$9:$E$24,3,0)</f>
        <v>Joaquin P</v>
      </c>
      <c r="C3467" s="8" t="str">
        <f>VLOOKUP(F3467,master2!$B$1:$C$24,2,0)</f>
        <v>SPARE PARTS</v>
      </c>
      <c r="D3467" s="84">
        <v>4</v>
      </c>
      <c r="E3467" s="82" t="s">
        <v>57</v>
      </c>
      <c r="F3467" s="85" t="s">
        <v>137</v>
      </c>
      <c r="G3467" s="106">
        <v>18.8</v>
      </c>
      <c r="H3467" s="84" t="s">
        <v>86</v>
      </c>
      <c r="I3467" s="84"/>
    </row>
    <row r="3468" spans="1:9" s="76" customFormat="1" ht="12" hidden="1" customHeight="1">
      <c r="A3468" s="8" t="str">
        <f>INDEX(master1!$A$10:$A$24,MATCH('KSB1 - Postings'!E3468,master1!$C$10:$C$24,0))</f>
        <v>MAINTE</v>
      </c>
      <c r="B3468" s="9" t="str">
        <f>VLOOKUP(E3468,master1!$C$9:$E$24,3,0)</f>
        <v>Joaquin P</v>
      </c>
      <c r="C3468" s="8" t="str">
        <f>VLOOKUP(F3468,master2!$B$1:$C$24,2,0)</f>
        <v>SPARE PARTS</v>
      </c>
      <c r="D3468" s="84">
        <v>4</v>
      </c>
      <c r="E3468" s="82" t="s">
        <v>57</v>
      </c>
      <c r="F3468" s="85" t="s">
        <v>137</v>
      </c>
      <c r="G3468" s="106">
        <v>76</v>
      </c>
      <c r="H3468" s="84" t="s">
        <v>86</v>
      </c>
      <c r="I3468" s="84"/>
    </row>
    <row r="3469" spans="1:9" s="76" customFormat="1" ht="12" hidden="1" customHeight="1">
      <c r="A3469" s="8" t="str">
        <f>INDEX(master1!$A$10:$A$24,MATCH('KSB1 - Postings'!E3469,master1!$C$10:$C$24,0))</f>
        <v>MAINTE</v>
      </c>
      <c r="B3469" s="9" t="str">
        <f>VLOOKUP(E3469,master1!$C$9:$E$24,3,0)</f>
        <v>Joaquin P</v>
      </c>
      <c r="C3469" s="8" t="str">
        <f>VLOOKUP(F3469,master2!$B$1:$C$24,2,0)</f>
        <v>SPARE PARTS</v>
      </c>
      <c r="D3469" s="84">
        <v>4</v>
      </c>
      <c r="E3469" s="82" t="s">
        <v>57</v>
      </c>
      <c r="F3469" s="85" t="s">
        <v>137</v>
      </c>
      <c r="G3469" s="106">
        <v>72.3</v>
      </c>
      <c r="H3469" s="84" t="s">
        <v>86</v>
      </c>
      <c r="I3469" s="84"/>
    </row>
    <row r="3470" spans="1:9" s="76" customFormat="1" ht="12" hidden="1" customHeight="1">
      <c r="A3470" s="8" t="str">
        <f>INDEX(master1!$A$10:$A$24,MATCH('KSB1 - Postings'!E3470,master1!$C$10:$C$24,0))</f>
        <v>MAINTE</v>
      </c>
      <c r="B3470" s="9" t="str">
        <f>VLOOKUP(E3470,master1!$C$9:$E$24,3,0)</f>
        <v>Joaquin P</v>
      </c>
      <c r="C3470" s="8" t="str">
        <f>VLOOKUP(F3470,master2!$B$1:$C$24,2,0)</f>
        <v>SPARE PARTS</v>
      </c>
      <c r="D3470" s="84">
        <v>4</v>
      </c>
      <c r="E3470" s="82" t="s">
        <v>57</v>
      </c>
      <c r="F3470" s="85" t="s">
        <v>137</v>
      </c>
      <c r="G3470" s="106">
        <v>27.6</v>
      </c>
      <c r="H3470" s="84" t="s">
        <v>86</v>
      </c>
      <c r="I3470" s="84"/>
    </row>
    <row r="3471" spans="1:9" s="76" customFormat="1" ht="12" hidden="1" customHeight="1">
      <c r="A3471" s="8" t="str">
        <f>INDEX(master1!$A$10:$A$24,MATCH('KSB1 - Postings'!E3471,master1!$C$10:$C$24,0))</f>
        <v>MAINTE</v>
      </c>
      <c r="B3471" s="9" t="str">
        <f>VLOOKUP(E3471,master1!$C$9:$E$24,3,0)</f>
        <v>Joaquin P</v>
      </c>
      <c r="C3471" s="8" t="str">
        <f>VLOOKUP(F3471,master2!$B$1:$C$24,2,0)</f>
        <v>SPARE PARTS</v>
      </c>
      <c r="D3471" s="84">
        <v>4</v>
      </c>
      <c r="E3471" s="82" t="s">
        <v>57</v>
      </c>
      <c r="F3471" s="85" t="s">
        <v>137</v>
      </c>
      <c r="G3471" s="106">
        <v>19.55</v>
      </c>
      <c r="H3471" s="84" t="s">
        <v>86</v>
      </c>
      <c r="I3471" s="84"/>
    </row>
    <row r="3472" spans="1:9" s="76" customFormat="1" ht="12" hidden="1" customHeight="1">
      <c r="A3472" s="8" t="str">
        <f>INDEX(master1!$A$10:$A$24,MATCH('KSB1 - Postings'!E3472,master1!$C$10:$C$24,0))</f>
        <v>MAINTE</v>
      </c>
      <c r="B3472" s="9" t="str">
        <f>VLOOKUP(E3472,master1!$C$9:$E$24,3,0)</f>
        <v>Joaquin P</v>
      </c>
      <c r="C3472" s="8" t="str">
        <f>VLOOKUP(F3472,master2!$B$1:$C$24,2,0)</f>
        <v>SPARE PARTS</v>
      </c>
      <c r="D3472" s="84">
        <v>4</v>
      </c>
      <c r="E3472" s="82" t="s">
        <v>57</v>
      </c>
      <c r="F3472" s="85" t="s">
        <v>137</v>
      </c>
      <c r="G3472" s="106">
        <v>28.15</v>
      </c>
      <c r="H3472" s="84" t="s">
        <v>86</v>
      </c>
      <c r="I3472" s="84"/>
    </row>
    <row r="3473" spans="1:9" s="76" customFormat="1" ht="12" hidden="1" customHeight="1">
      <c r="A3473" s="8" t="str">
        <f>INDEX(master1!$A$10:$A$24,MATCH('KSB1 - Postings'!E3473,master1!$C$10:$C$24,0))</f>
        <v>MAINTE</v>
      </c>
      <c r="B3473" s="9" t="str">
        <f>VLOOKUP(E3473,master1!$C$9:$E$24,3,0)</f>
        <v>Joaquin P</v>
      </c>
      <c r="C3473" s="8" t="str">
        <f>VLOOKUP(F3473,master2!$B$1:$C$24,2,0)</f>
        <v>SPARE PARTS</v>
      </c>
      <c r="D3473" s="84">
        <v>4</v>
      </c>
      <c r="E3473" s="82" t="s">
        <v>57</v>
      </c>
      <c r="F3473" s="85" t="s">
        <v>137</v>
      </c>
      <c r="G3473" s="106">
        <v>184.44499999999999</v>
      </c>
      <c r="H3473" s="84" t="s">
        <v>86</v>
      </c>
      <c r="I3473" s="84"/>
    </row>
    <row r="3474" spans="1:9" s="76" customFormat="1" ht="12" hidden="1" customHeight="1">
      <c r="A3474" s="8" t="str">
        <f>INDEX(master1!$A$10:$A$24,MATCH('KSB1 - Postings'!E3474,master1!$C$10:$C$24,0))</f>
        <v>MAINTE</v>
      </c>
      <c r="B3474" s="9" t="str">
        <f>VLOOKUP(E3474,master1!$C$9:$E$24,3,0)</f>
        <v>Joaquin P</v>
      </c>
      <c r="C3474" s="8" t="str">
        <f>VLOOKUP(F3474,master2!$B$1:$C$24,2,0)</f>
        <v>SPARE PARTS</v>
      </c>
      <c r="D3474" s="84">
        <v>4</v>
      </c>
      <c r="E3474" s="82" t="s">
        <v>57</v>
      </c>
      <c r="F3474" s="85" t="s">
        <v>137</v>
      </c>
      <c r="G3474" s="106">
        <v>49.5</v>
      </c>
      <c r="H3474" s="84" t="s">
        <v>86</v>
      </c>
      <c r="I3474" s="84"/>
    </row>
    <row r="3475" spans="1:9" s="76" customFormat="1" ht="12" hidden="1" customHeight="1">
      <c r="A3475" s="8" t="str">
        <f>INDEX(master1!$A$10:$A$24,MATCH('KSB1 - Postings'!E3475,master1!$C$10:$C$24,0))</f>
        <v>MAINTE</v>
      </c>
      <c r="B3475" s="9" t="str">
        <f>VLOOKUP(E3475,master1!$C$9:$E$24,3,0)</f>
        <v>Joaquin P</v>
      </c>
      <c r="C3475" s="8" t="str">
        <f>VLOOKUP(F3475,master2!$B$1:$C$24,2,0)</f>
        <v>SPARE PARTS</v>
      </c>
      <c r="D3475" s="84">
        <v>4</v>
      </c>
      <c r="E3475" s="82" t="s">
        <v>54</v>
      </c>
      <c r="F3475" s="85" t="s">
        <v>136</v>
      </c>
      <c r="G3475" s="106">
        <v>110.31</v>
      </c>
      <c r="H3475" s="84" t="s">
        <v>86</v>
      </c>
      <c r="I3475" s="84"/>
    </row>
    <row r="3476" spans="1:9" s="76" customFormat="1" ht="12" hidden="1" customHeight="1">
      <c r="A3476" s="8" t="str">
        <f>INDEX(master1!$A$10:$A$24,MATCH('KSB1 - Postings'!E3476,master1!$C$10:$C$24,0))</f>
        <v>MAINTE</v>
      </c>
      <c r="B3476" s="9" t="str">
        <f>VLOOKUP(E3476,master1!$C$9:$E$24,3,0)</f>
        <v>Joaquin P</v>
      </c>
      <c r="C3476" s="8" t="str">
        <f>VLOOKUP(F3476,master2!$B$1:$C$24,2,0)</f>
        <v>SPARE PARTS</v>
      </c>
      <c r="D3476" s="84">
        <v>4</v>
      </c>
      <c r="E3476" s="82" t="s">
        <v>54</v>
      </c>
      <c r="F3476" s="85" t="s">
        <v>136</v>
      </c>
      <c r="G3476" s="106">
        <v>59.125</v>
      </c>
      <c r="H3476" s="84" t="s">
        <v>86</v>
      </c>
      <c r="I3476" s="84"/>
    </row>
    <row r="3477" spans="1:9" s="76" customFormat="1" ht="12" hidden="1" customHeight="1">
      <c r="A3477" s="8" t="str">
        <f>INDEX(master1!$A$10:$A$24,MATCH('KSB1 - Postings'!E3477,master1!$C$10:$C$24,0))</f>
        <v>MAINTE</v>
      </c>
      <c r="B3477" s="9" t="str">
        <f>VLOOKUP(E3477,master1!$C$9:$E$24,3,0)</f>
        <v>Joaquin P</v>
      </c>
      <c r="C3477" s="8" t="str">
        <f>VLOOKUP(F3477,master2!$B$1:$C$24,2,0)</f>
        <v>SPARE PARTS</v>
      </c>
      <c r="D3477" s="84">
        <v>4</v>
      </c>
      <c r="E3477" s="82" t="s">
        <v>56</v>
      </c>
      <c r="F3477" s="85" t="s">
        <v>136</v>
      </c>
      <c r="G3477" s="106">
        <v>2258.1849999999999</v>
      </c>
      <c r="H3477" s="84" t="s">
        <v>86</v>
      </c>
      <c r="I3477" s="84"/>
    </row>
    <row r="3478" spans="1:9" s="76" customFormat="1" ht="12" hidden="1" customHeight="1">
      <c r="A3478" s="8" t="str">
        <f>INDEX(master1!$A$10:$A$24,MATCH('KSB1 - Postings'!E3478,master1!$C$10:$C$24,0))</f>
        <v>MAINTE</v>
      </c>
      <c r="B3478" s="9" t="str">
        <f>VLOOKUP(E3478,master1!$C$9:$E$24,3,0)</f>
        <v>Joaquin P</v>
      </c>
      <c r="C3478" s="8" t="str">
        <f>VLOOKUP(F3478,master2!$B$1:$C$24,2,0)</f>
        <v>SPARE PARTS</v>
      </c>
      <c r="D3478" s="84">
        <v>4</v>
      </c>
      <c r="E3478" s="82" t="s">
        <v>56</v>
      </c>
      <c r="F3478" s="85" t="s">
        <v>136</v>
      </c>
      <c r="G3478" s="106">
        <v>466.92</v>
      </c>
      <c r="H3478" s="84" t="s">
        <v>86</v>
      </c>
      <c r="I3478" s="84"/>
    </row>
    <row r="3479" spans="1:9" s="76" customFormat="1" ht="12" hidden="1" customHeight="1">
      <c r="A3479" s="8" t="str">
        <f>INDEX(master1!$A$10:$A$24,MATCH('KSB1 - Postings'!E3479,master1!$C$10:$C$24,0))</f>
        <v>MAINTE</v>
      </c>
      <c r="B3479" s="9" t="str">
        <f>VLOOKUP(E3479,master1!$C$9:$E$24,3,0)</f>
        <v>Joaquin P</v>
      </c>
      <c r="C3479" s="8" t="str">
        <f>VLOOKUP(F3479,master2!$B$1:$C$24,2,0)</f>
        <v>SPARE PARTS</v>
      </c>
      <c r="D3479" s="84">
        <v>4</v>
      </c>
      <c r="E3479" s="82" t="s">
        <v>55</v>
      </c>
      <c r="F3479" s="85" t="s">
        <v>136</v>
      </c>
      <c r="G3479" s="106">
        <v>67.48</v>
      </c>
      <c r="H3479" s="84" t="s">
        <v>86</v>
      </c>
      <c r="I3479" s="84"/>
    </row>
    <row r="3480" spans="1:9" s="76" customFormat="1" ht="12" hidden="1" customHeight="1">
      <c r="A3480" s="8" t="str">
        <f>INDEX(master1!$A$10:$A$24,MATCH('KSB1 - Postings'!E3480,master1!$C$10:$C$24,0))</f>
        <v>MAINTE</v>
      </c>
      <c r="B3480" s="9" t="str">
        <f>VLOOKUP(E3480,master1!$C$9:$E$24,3,0)</f>
        <v>Joaquin P</v>
      </c>
      <c r="C3480" s="8" t="str">
        <f>VLOOKUP(F3480,master2!$B$1:$C$24,2,0)</f>
        <v>SPARE PARTS</v>
      </c>
      <c r="D3480" s="84">
        <v>4</v>
      </c>
      <c r="E3480" s="82" t="s">
        <v>55</v>
      </c>
      <c r="F3480" s="85" t="s">
        <v>136</v>
      </c>
      <c r="G3480" s="106">
        <v>104</v>
      </c>
      <c r="H3480" s="84" t="s">
        <v>86</v>
      </c>
      <c r="I3480" s="84"/>
    </row>
    <row r="3481" spans="1:9" s="76" customFormat="1" ht="12" hidden="1" customHeight="1">
      <c r="A3481" s="8" t="str">
        <f>INDEX(master1!$A$10:$A$24,MATCH('KSB1 - Postings'!E3481,master1!$C$10:$C$24,0))</f>
        <v>MAINTE</v>
      </c>
      <c r="B3481" s="9" t="str">
        <f>VLOOKUP(E3481,master1!$C$9:$E$24,3,0)</f>
        <v>Joaquin P</v>
      </c>
      <c r="C3481" s="8" t="str">
        <f>VLOOKUP(F3481,master2!$B$1:$C$24,2,0)</f>
        <v>SPARE PARTS</v>
      </c>
      <c r="D3481" s="84">
        <v>4</v>
      </c>
      <c r="E3481" s="82" t="s">
        <v>55</v>
      </c>
      <c r="F3481" s="85" t="s">
        <v>136</v>
      </c>
      <c r="G3481" s="106">
        <v>15.435</v>
      </c>
      <c r="H3481" s="84" t="s">
        <v>86</v>
      </c>
      <c r="I3481" s="84"/>
    </row>
    <row r="3482" spans="1:9" s="76" customFormat="1" ht="12" hidden="1" customHeight="1">
      <c r="A3482" s="8" t="str">
        <f>INDEX(master1!$A$10:$A$24,MATCH('KSB1 - Postings'!E3482,master1!$C$10:$C$24,0))</f>
        <v>MAINTE</v>
      </c>
      <c r="B3482" s="9" t="str">
        <f>VLOOKUP(E3482,master1!$C$9:$E$24,3,0)</f>
        <v>Joaquin P</v>
      </c>
      <c r="C3482" s="8" t="str">
        <f>VLOOKUP(F3482,master2!$B$1:$C$24,2,0)</f>
        <v>SPARE PARTS</v>
      </c>
      <c r="D3482" s="84">
        <v>4</v>
      </c>
      <c r="E3482" s="82" t="s">
        <v>55</v>
      </c>
      <c r="F3482" s="85" t="s">
        <v>136</v>
      </c>
      <c r="G3482" s="106">
        <v>350.83</v>
      </c>
      <c r="H3482" s="84" t="s">
        <v>86</v>
      </c>
      <c r="I3482" s="84"/>
    </row>
    <row r="3483" spans="1:9" s="76" customFormat="1" ht="12" hidden="1" customHeight="1">
      <c r="A3483" s="8" t="str">
        <f>INDEX(master1!$A$10:$A$24,MATCH('KSB1 - Postings'!E3483,master1!$C$10:$C$24,0))</f>
        <v>MAINTE</v>
      </c>
      <c r="B3483" s="9" t="str">
        <f>VLOOKUP(E3483,master1!$C$9:$E$24,3,0)</f>
        <v>Joaquin P</v>
      </c>
      <c r="C3483" s="8" t="str">
        <f>VLOOKUP(F3483,master2!$B$1:$C$24,2,0)</f>
        <v>SPARE PARTS</v>
      </c>
      <c r="D3483" s="84">
        <v>4</v>
      </c>
      <c r="E3483" s="82" t="s">
        <v>55</v>
      </c>
      <c r="F3483" s="85" t="s">
        <v>136</v>
      </c>
      <c r="G3483" s="106">
        <v>401.255</v>
      </c>
      <c r="H3483" s="84" t="s">
        <v>86</v>
      </c>
      <c r="I3483" s="84"/>
    </row>
    <row r="3484" spans="1:9" s="76" customFormat="1" ht="12" hidden="1" customHeight="1">
      <c r="A3484" s="8" t="str">
        <f>INDEX(master1!$A$10:$A$24,MATCH('KSB1 - Postings'!E3484,master1!$C$10:$C$24,0))</f>
        <v>MAINTE</v>
      </c>
      <c r="B3484" s="9" t="str">
        <f>VLOOKUP(E3484,master1!$C$9:$E$24,3,0)</f>
        <v>Joaquin P</v>
      </c>
      <c r="C3484" s="8" t="str">
        <f>VLOOKUP(F3484,master2!$B$1:$C$24,2,0)</f>
        <v>SPARE PARTS</v>
      </c>
      <c r="D3484" s="84">
        <v>4</v>
      </c>
      <c r="E3484" s="82" t="s">
        <v>55</v>
      </c>
      <c r="F3484" s="85" t="s">
        <v>136</v>
      </c>
      <c r="G3484" s="106">
        <v>32.094999999999999</v>
      </c>
      <c r="H3484" s="84" t="s">
        <v>86</v>
      </c>
      <c r="I3484" s="84"/>
    </row>
    <row r="3485" spans="1:9" s="76" customFormat="1" ht="12" hidden="1" customHeight="1">
      <c r="A3485" s="8" t="str">
        <f>INDEX(master1!$A$10:$A$24,MATCH('KSB1 - Postings'!E3485,master1!$C$10:$C$24,0))</f>
        <v>HR</v>
      </c>
      <c r="B3485" s="9" t="str">
        <f>VLOOKUP(E3485,master1!$C$9:$E$24,3,0)</f>
        <v>Paula E</v>
      </c>
      <c r="C3485" s="8" t="str">
        <f>VLOOKUP(F3485,master2!$B$1:$C$24,2,0)</f>
        <v>RENT EXPENSES</v>
      </c>
      <c r="D3485" s="84">
        <v>4</v>
      </c>
      <c r="E3485" s="82" t="s">
        <v>74</v>
      </c>
      <c r="F3485" s="85" t="s">
        <v>142</v>
      </c>
      <c r="G3485" s="106">
        <v>1662.75</v>
      </c>
      <c r="H3485" s="84" t="s">
        <v>86</v>
      </c>
      <c r="I3485" s="84"/>
    </row>
    <row r="3486" spans="1:9" s="76" customFormat="1" ht="12" hidden="1" customHeight="1">
      <c r="A3486" s="8" t="str">
        <f>INDEX(master1!$A$10:$A$24,MATCH('KSB1 - Postings'!E3486,master1!$C$10:$C$24,0))</f>
        <v>LOGISTICS</v>
      </c>
      <c r="B3486" s="9" t="str">
        <f>VLOOKUP(E3486,master1!$C$9:$E$24,3,0)</f>
        <v>María L</v>
      </c>
      <c r="C3486" s="8" t="str">
        <f>VLOOKUP(F3486,master2!$B$1:$C$24,2,0)</f>
        <v>FREIGHT</v>
      </c>
      <c r="D3486" s="84">
        <v>4</v>
      </c>
      <c r="E3486" s="82" t="s">
        <v>68</v>
      </c>
      <c r="F3486" s="85" t="s">
        <v>133</v>
      </c>
      <c r="G3486" s="106">
        <v>560</v>
      </c>
      <c r="H3486" s="84" t="s">
        <v>86</v>
      </c>
      <c r="I3486" s="84"/>
    </row>
    <row r="3487" spans="1:9" s="76" customFormat="1" ht="12" hidden="1" customHeight="1">
      <c r="A3487" s="8" t="str">
        <f>INDEX(master1!$A$10:$A$24,MATCH('KSB1 - Postings'!E3487,master1!$C$10:$C$24,0))</f>
        <v>MAINTE</v>
      </c>
      <c r="B3487" s="9" t="str">
        <f>VLOOKUP(E3487,master1!$C$9:$E$24,3,0)</f>
        <v>Joaquin P</v>
      </c>
      <c r="C3487" s="8" t="str">
        <f>VLOOKUP(F3487,master2!$B$1:$C$24,2,0)</f>
        <v>SPARE PARTS</v>
      </c>
      <c r="D3487" s="84">
        <v>4</v>
      </c>
      <c r="E3487" s="82" t="s">
        <v>54</v>
      </c>
      <c r="F3487" s="85" t="s">
        <v>136</v>
      </c>
      <c r="G3487" s="106">
        <v>143.94</v>
      </c>
      <c r="H3487" s="84" t="s">
        <v>86</v>
      </c>
      <c r="I3487" s="84"/>
    </row>
    <row r="3488" spans="1:9" s="76" customFormat="1" ht="12" hidden="1" customHeight="1">
      <c r="A3488" s="8" t="str">
        <f>INDEX(master1!$A$10:$A$24,MATCH('KSB1 - Postings'!E3488,master1!$C$10:$C$24,0))</f>
        <v>MAINTE</v>
      </c>
      <c r="B3488" s="9" t="str">
        <f>VLOOKUP(E3488,master1!$C$9:$E$24,3,0)</f>
        <v>Joaquin P</v>
      </c>
      <c r="C3488" s="8" t="str">
        <f>VLOOKUP(F3488,master2!$B$1:$C$24,2,0)</f>
        <v>SPARE PARTS</v>
      </c>
      <c r="D3488" s="84">
        <v>4</v>
      </c>
      <c r="E3488" s="82" t="s">
        <v>54</v>
      </c>
      <c r="F3488" s="85" t="s">
        <v>136</v>
      </c>
      <c r="G3488" s="106">
        <v>127.285</v>
      </c>
      <c r="H3488" s="84" t="s">
        <v>86</v>
      </c>
      <c r="I3488" s="84"/>
    </row>
    <row r="3489" spans="1:9" s="76" customFormat="1" ht="12" hidden="1" customHeight="1">
      <c r="A3489" s="8" t="str">
        <f>INDEX(master1!$A$10:$A$24,MATCH('KSB1 - Postings'!E3489,master1!$C$10:$C$24,0))</f>
        <v>MAINTE</v>
      </c>
      <c r="B3489" s="9" t="str">
        <f>VLOOKUP(E3489,master1!$C$9:$E$24,3,0)</f>
        <v>Joaquin P</v>
      </c>
      <c r="C3489" s="8" t="str">
        <f>VLOOKUP(F3489,master2!$B$1:$C$24,2,0)</f>
        <v>SPARE PARTS</v>
      </c>
      <c r="D3489" s="84">
        <v>4</v>
      </c>
      <c r="E3489" s="82" t="s">
        <v>56</v>
      </c>
      <c r="F3489" s="85" t="s">
        <v>136</v>
      </c>
      <c r="G3489" s="106">
        <v>930.52</v>
      </c>
      <c r="H3489" s="84" t="s">
        <v>86</v>
      </c>
      <c r="I3489" s="84"/>
    </row>
    <row r="3490" spans="1:9" s="76" customFormat="1" ht="12" hidden="1" customHeight="1">
      <c r="A3490" s="8" t="str">
        <f>INDEX(master1!$A$10:$A$24,MATCH('KSB1 - Postings'!E3490,master1!$C$10:$C$24,0))</f>
        <v>MAINTE</v>
      </c>
      <c r="B3490" s="9" t="str">
        <f>VLOOKUP(E3490,master1!$C$9:$E$24,3,0)</f>
        <v>Joaquin P</v>
      </c>
      <c r="C3490" s="8" t="str">
        <f>VLOOKUP(F3490,master2!$B$1:$C$24,2,0)</f>
        <v>SPARE PARTS</v>
      </c>
      <c r="D3490" s="84">
        <v>4</v>
      </c>
      <c r="E3490" s="82" t="s">
        <v>56</v>
      </c>
      <c r="F3490" s="85" t="s">
        <v>136</v>
      </c>
      <c r="G3490" s="106">
        <v>100</v>
      </c>
      <c r="H3490" s="84" t="s">
        <v>86</v>
      </c>
      <c r="I3490" s="84"/>
    </row>
    <row r="3491" spans="1:9" s="76" customFormat="1" ht="12" hidden="1" customHeight="1">
      <c r="A3491" s="8" t="str">
        <f>INDEX(master1!$A$10:$A$24,MATCH('KSB1 - Postings'!E3491,master1!$C$10:$C$24,0))</f>
        <v>MAINTE</v>
      </c>
      <c r="B3491" s="9" t="str">
        <f>VLOOKUP(E3491,master1!$C$9:$E$24,3,0)</f>
        <v>Joaquin P</v>
      </c>
      <c r="C3491" s="8" t="str">
        <f>VLOOKUP(F3491,master2!$B$1:$C$24,2,0)</f>
        <v>SPARE PARTS</v>
      </c>
      <c r="D3491" s="84">
        <v>4</v>
      </c>
      <c r="E3491" s="82" t="s">
        <v>56</v>
      </c>
      <c r="F3491" s="85" t="s">
        <v>136</v>
      </c>
      <c r="G3491" s="106">
        <v>355.15499999999997</v>
      </c>
      <c r="H3491" s="84" t="s">
        <v>86</v>
      </c>
      <c r="I3491" s="84"/>
    </row>
    <row r="3492" spans="1:9" s="76" customFormat="1" ht="12" hidden="1" customHeight="1">
      <c r="A3492" s="8" t="str">
        <f>INDEX(master1!$A$10:$A$24,MATCH('KSB1 - Postings'!E3492,master1!$C$10:$C$24,0))</f>
        <v>MAINTE</v>
      </c>
      <c r="B3492" s="9" t="str">
        <f>VLOOKUP(E3492,master1!$C$9:$E$24,3,0)</f>
        <v>Joaquin P</v>
      </c>
      <c r="C3492" s="8" t="str">
        <f>VLOOKUP(F3492,master2!$B$1:$C$24,2,0)</f>
        <v>SPARE PARTS</v>
      </c>
      <c r="D3492" s="84">
        <v>4</v>
      </c>
      <c r="E3492" s="82" t="s">
        <v>56</v>
      </c>
      <c r="F3492" s="85" t="s">
        <v>136</v>
      </c>
      <c r="G3492" s="106">
        <v>57.395000000000003</v>
      </c>
      <c r="H3492" s="84" t="s">
        <v>86</v>
      </c>
      <c r="I3492" s="84"/>
    </row>
    <row r="3493" spans="1:9" s="76" customFormat="1" ht="12" hidden="1" customHeight="1">
      <c r="A3493" s="8" t="str">
        <f>INDEX(master1!$A$10:$A$24,MATCH('KSB1 - Postings'!E3493,master1!$C$10:$C$24,0))</f>
        <v>MAINTE</v>
      </c>
      <c r="B3493" s="9" t="str">
        <f>VLOOKUP(E3493,master1!$C$9:$E$24,3,0)</f>
        <v>Joaquin P</v>
      </c>
      <c r="C3493" s="8" t="str">
        <f>VLOOKUP(F3493,master2!$B$1:$C$24,2,0)</f>
        <v>SPARE PARTS</v>
      </c>
      <c r="D3493" s="84">
        <v>4</v>
      </c>
      <c r="E3493" s="82" t="s">
        <v>56</v>
      </c>
      <c r="F3493" s="85" t="s">
        <v>136</v>
      </c>
      <c r="G3493" s="106">
        <v>45.93</v>
      </c>
      <c r="H3493" s="84" t="s">
        <v>86</v>
      </c>
      <c r="I3493" s="84"/>
    </row>
    <row r="3494" spans="1:9" s="76" customFormat="1" ht="12" hidden="1" customHeight="1">
      <c r="A3494" s="8" t="str">
        <f>INDEX(master1!$A$10:$A$24,MATCH('KSB1 - Postings'!E3494,master1!$C$10:$C$24,0))</f>
        <v>MAINTE</v>
      </c>
      <c r="B3494" s="9" t="str">
        <f>VLOOKUP(E3494,master1!$C$9:$E$24,3,0)</f>
        <v>Joaquin P</v>
      </c>
      <c r="C3494" s="8" t="str">
        <f>VLOOKUP(F3494,master2!$B$1:$C$24,2,0)</f>
        <v>SPARE PARTS</v>
      </c>
      <c r="D3494" s="84">
        <v>4</v>
      </c>
      <c r="E3494" s="82" t="s">
        <v>56</v>
      </c>
      <c r="F3494" s="85" t="s">
        <v>136</v>
      </c>
      <c r="G3494" s="106">
        <v>45.83</v>
      </c>
      <c r="H3494" s="84" t="s">
        <v>86</v>
      </c>
      <c r="I3494" s="84"/>
    </row>
    <row r="3495" spans="1:9" s="76" customFormat="1" ht="12" hidden="1" customHeight="1">
      <c r="A3495" s="8" t="str">
        <f>INDEX(master1!$A$10:$A$24,MATCH('KSB1 - Postings'!E3495,master1!$C$10:$C$24,0))</f>
        <v>MAINTE</v>
      </c>
      <c r="B3495" s="9" t="str">
        <f>VLOOKUP(E3495,master1!$C$9:$E$24,3,0)</f>
        <v>Joaquin P</v>
      </c>
      <c r="C3495" s="8" t="str">
        <f>VLOOKUP(F3495,master2!$B$1:$C$24,2,0)</f>
        <v>SPARE PARTS</v>
      </c>
      <c r="D3495" s="84">
        <v>4</v>
      </c>
      <c r="E3495" s="82" t="s">
        <v>56</v>
      </c>
      <c r="F3495" s="85" t="s">
        <v>136</v>
      </c>
      <c r="G3495" s="106">
        <v>62.615000000000002</v>
      </c>
      <c r="H3495" s="84" t="s">
        <v>86</v>
      </c>
      <c r="I3495" s="84"/>
    </row>
    <row r="3496" spans="1:9" s="76" customFormat="1" ht="12" hidden="1" customHeight="1">
      <c r="A3496" s="8" t="str">
        <f>INDEX(master1!$A$10:$A$24,MATCH('KSB1 - Postings'!E3496,master1!$C$10:$C$24,0))</f>
        <v>MAINTE</v>
      </c>
      <c r="B3496" s="9" t="str">
        <f>VLOOKUP(E3496,master1!$C$9:$E$24,3,0)</f>
        <v>Joaquin P</v>
      </c>
      <c r="C3496" s="8" t="str">
        <f>VLOOKUP(F3496,master2!$B$1:$C$24,2,0)</f>
        <v>SPARE PARTS</v>
      </c>
      <c r="D3496" s="84">
        <v>4</v>
      </c>
      <c r="E3496" s="82" t="s">
        <v>56</v>
      </c>
      <c r="F3496" s="85" t="s">
        <v>136</v>
      </c>
      <c r="G3496" s="106">
        <v>1086.0899999999999</v>
      </c>
      <c r="H3496" s="84" t="s">
        <v>86</v>
      </c>
      <c r="I3496" s="84"/>
    </row>
    <row r="3497" spans="1:9" s="76" customFormat="1" ht="12" hidden="1" customHeight="1">
      <c r="A3497" s="8" t="str">
        <f>INDEX(master1!$A$10:$A$24,MATCH('KSB1 - Postings'!E3497,master1!$C$10:$C$24,0))</f>
        <v>MAINTE</v>
      </c>
      <c r="B3497" s="9" t="str">
        <f>VLOOKUP(E3497,master1!$C$9:$E$24,3,0)</f>
        <v>Joaquin P</v>
      </c>
      <c r="C3497" s="8" t="str">
        <f>VLOOKUP(F3497,master2!$B$1:$C$24,2,0)</f>
        <v>SPARE PARTS</v>
      </c>
      <c r="D3497" s="84">
        <v>4</v>
      </c>
      <c r="E3497" s="82" t="s">
        <v>56</v>
      </c>
      <c r="F3497" s="85" t="s">
        <v>136</v>
      </c>
      <c r="G3497" s="106">
        <v>10.15</v>
      </c>
      <c r="H3497" s="84" t="s">
        <v>86</v>
      </c>
      <c r="I3497" s="84"/>
    </row>
    <row r="3498" spans="1:9" s="76" customFormat="1" ht="12" hidden="1" customHeight="1">
      <c r="A3498" s="8" t="str">
        <f>INDEX(master1!$A$10:$A$24,MATCH('KSB1 - Postings'!E3498,master1!$C$10:$C$24,0))</f>
        <v>MAINTE</v>
      </c>
      <c r="B3498" s="9" t="str">
        <f>VLOOKUP(E3498,master1!$C$9:$E$24,3,0)</f>
        <v>Joaquin P</v>
      </c>
      <c r="C3498" s="8" t="str">
        <f>VLOOKUP(F3498,master2!$B$1:$C$24,2,0)</f>
        <v>SPARE PARTS</v>
      </c>
      <c r="D3498" s="84">
        <v>4</v>
      </c>
      <c r="E3498" s="82" t="s">
        <v>56</v>
      </c>
      <c r="F3498" s="85" t="s">
        <v>136</v>
      </c>
      <c r="G3498" s="106">
        <v>13.505000000000001</v>
      </c>
      <c r="H3498" s="84" t="s">
        <v>86</v>
      </c>
      <c r="I3498" s="84"/>
    </row>
    <row r="3499" spans="1:9" s="76" customFormat="1" ht="12" hidden="1" customHeight="1">
      <c r="A3499" s="8" t="str">
        <f>INDEX(master1!$A$10:$A$24,MATCH('KSB1 - Postings'!E3499,master1!$C$10:$C$24,0))</f>
        <v>MAINTE</v>
      </c>
      <c r="B3499" s="9" t="str">
        <f>VLOOKUP(E3499,master1!$C$9:$E$24,3,0)</f>
        <v>Joaquin P</v>
      </c>
      <c r="C3499" s="8" t="str">
        <f>VLOOKUP(F3499,master2!$B$1:$C$24,2,0)</f>
        <v>SPARE PARTS</v>
      </c>
      <c r="D3499" s="84">
        <v>4</v>
      </c>
      <c r="E3499" s="82" t="s">
        <v>56</v>
      </c>
      <c r="F3499" s="85" t="s">
        <v>136</v>
      </c>
      <c r="G3499" s="106">
        <v>13.95</v>
      </c>
      <c r="H3499" s="84" t="s">
        <v>86</v>
      </c>
      <c r="I3499" s="84"/>
    </row>
    <row r="3500" spans="1:9" s="76" customFormat="1" ht="12" hidden="1" customHeight="1">
      <c r="A3500" s="8" t="str">
        <f>INDEX(master1!$A$10:$A$24,MATCH('KSB1 - Postings'!E3500,master1!$C$10:$C$24,0))</f>
        <v>MAINTE</v>
      </c>
      <c r="B3500" s="9" t="str">
        <f>VLOOKUP(E3500,master1!$C$9:$E$24,3,0)</f>
        <v>Joaquin P</v>
      </c>
      <c r="C3500" s="8" t="str">
        <f>VLOOKUP(F3500,master2!$B$1:$C$24,2,0)</f>
        <v>SPARE PARTS</v>
      </c>
      <c r="D3500" s="84">
        <v>4</v>
      </c>
      <c r="E3500" s="82" t="s">
        <v>56</v>
      </c>
      <c r="F3500" s="85" t="s">
        <v>136</v>
      </c>
      <c r="G3500" s="106">
        <v>3308.9749999999999</v>
      </c>
      <c r="H3500" s="84" t="s">
        <v>86</v>
      </c>
      <c r="I3500" s="84"/>
    </row>
    <row r="3501" spans="1:9" s="76" customFormat="1" ht="12" hidden="1" customHeight="1">
      <c r="A3501" s="8" t="str">
        <f>INDEX(master1!$A$10:$A$24,MATCH('KSB1 - Postings'!E3501,master1!$C$10:$C$24,0))</f>
        <v>MAINTE</v>
      </c>
      <c r="B3501" s="9" t="str">
        <f>VLOOKUP(E3501,master1!$C$9:$E$24,3,0)</f>
        <v>Joaquin P</v>
      </c>
      <c r="C3501" s="8" t="str">
        <f>VLOOKUP(F3501,master2!$B$1:$C$24,2,0)</f>
        <v>SPARE PARTS</v>
      </c>
      <c r="D3501" s="84">
        <v>4</v>
      </c>
      <c r="E3501" s="82" t="s">
        <v>55</v>
      </c>
      <c r="F3501" s="85" t="s">
        <v>136</v>
      </c>
      <c r="G3501" s="106">
        <v>720.20500000000004</v>
      </c>
      <c r="H3501" s="84" t="s">
        <v>86</v>
      </c>
      <c r="I3501" s="84"/>
    </row>
    <row r="3502" spans="1:9" s="76" customFormat="1" ht="12" hidden="1" customHeight="1">
      <c r="A3502" s="8" t="str">
        <f>INDEX(master1!$A$10:$A$24,MATCH('KSB1 - Postings'!E3502,master1!$C$10:$C$24,0))</f>
        <v>MAINTE</v>
      </c>
      <c r="B3502" s="9" t="str">
        <f>VLOOKUP(E3502,master1!$C$9:$E$24,3,0)</f>
        <v>Joaquin P</v>
      </c>
      <c r="C3502" s="8" t="str">
        <f>VLOOKUP(F3502,master2!$B$1:$C$24,2,0)</f>
        <v>SPARE PARTS</v>
      </c>
      <c r="D3502" s="84">
        <v>4</v>
      </c>
      <c r="E3502" s="82" t="s">
        <v>55</v>
      </c>
      <c r="F3502" s="85" t="s">
        <v>136</v>
      </c>
      <c r="G3502" s="106">
        <v>748</v>
      </c>
      <c r="H3502" s="84" t="s">
        <v>86</v>
      </c>
      <c r="I3502" s="84"/>
    </row>
    <row r="3503" spans="1:9" s="76" customFormat="1" ht="12" hidden="1" customHeight="1">
      <c r="A3503" s="8" t="str">
        <f>INDEX(master1!$A$10:$A$24,MATCH('KSB1 - Postings'!E3503,master1!$C$10:$C$24,0))</f>
        <v>MAINTE</v>
      </c>
      <c r="B3503" s="9" t="str">
        <f>VLOOKUP(E3503,master1!$C$9:$E$24,3,0)</f>
        <v>Joaquin P</v>
      </c>
      <c r="C3503" s="8" t="str">
        <f>VLOOKUP(F3503,master2!$B$1:$C$24,2,0)</f>
        <v>SPARE PARTS</v>
      </c>
      <c r="D3503" s="84">
        <v>4</v>
      </c>
      <c r="E3503" s="82" t="s">
        <v>55</v>
      </c>
      <c r="F3503" s="85" t="s">
        <v>136</v>
      </c>
      <c r="G3503" s="106">
        <v>374</v>
      </c>
      <c r="H3503" s="84" t="s">
        <v>86</v>
      </c>
      <c r="I3503" s="84"/>
    </row>
    <row r="3504" spans="1:9" s="76" customFormat="1" ht="12" hidden="1" customHeight="1">
      <c r="A3504" s="8" t="str">
        <f>INDEX(master1!$A$10:$A$24,MATCH('KSB1 - Postings'!E3504,master1!$C$10:$C$24,0))</f>
        <v>MAINTE</v>
      </c>
      <c r="B3504" s="9" t="str">
        <f>VLOOKUP(E3504,master1!$C$9:$E$24,3,0)</f>
        <v>Joaquin P</v>
      </c>
      <c r="C3504" s="8" t="str">
        <f>VLOOKUP(F3504,master2!$B$1:$C$24,2,0)</f>
        <v>SPARE PARTS</v>
      </c>
      <c r="D3504" s="84">
        <v>4</v>
      </c>
      <c r="E3504" s="82" t="s">
        <v>55</v>
      </c>
      <c r="F3504" s="85" t="s">
        <v>136</v>
      </c>
      <c r="G3504" s="106">
        <v>70.394999999999996</v>
      </c>
      <c r="H3504" s="84" t="s">
        <v>86</v>
      </c>
      <c r="I3504" s="84"/>
    </row>
    <row r="3505" spans="1:9" s="76" customFormat="1" ht="12" hidden="1" customHeight="1">
      <c r="A3505" s="8" t="str">
        <f>INDEX(master1!$A$10:$A$24,MATCH('KSB1 - Postings'!E3505,master1!$C$10:$C$24,0))</f>
        <v>MAINTE</v>
      </c>
      <c r="B3505" s="9" t="str">
        <f>VLOOKUP(E3505,master1!$C$9:$E$24,3,0)</f>
        <v>Joaquin P</v>
      </c>
      <c r="C3505" s="8" t="str">
        <f>VLOOKUP(F3505,master2!$B$1:$C$24,2,0)</f>
        <v>SPARE PARTS</v>
      </c>
      <c r="D3505" s="84">
        <v>4</v>
      </c>
      <c r="E3505" s="82" t="s">
        <v>55</v>
      </c>
      <c r="F3505" s="85" t="s">
        <v>136</v>
      </c>
      <c r="G3505" s="106">
        <v>855.73</v>
      </c>
      <c r="H3505" s="84" t="s">
        <v>86</v>
      </c>
      <c r="I3505" s="84"/>
    </row>
    <row r="3506" spans="1:9" s="76" customFormat="1" ht="12" hidden="1" customHeight="1">
      <c r="A3506" s="8" t="str">
        <f>INDEX(master1!$A$10:$A$24,MATCH('KSB1 - Postings'!E3506,master1!$C$10:$C$24,0))</f>
        <v>QUALITY</v>
      </c>
      <c r="B3506" s="9" t="str">
        <f>VLOOKUP(E3506,master1!$C$9:$E$24,3,0)</f>
        <v>Jennifer A</v>
      </c>
      <c r="C3506" s="8" t="str">
        <f>VLOOKUP(F3506,master2!$B$1:$C$24,2,0)</f>
        <v>SPARE PARTS</v>
      </c>
      <c r="D3506" s="84">
        <v>4</v>
      </c>
      <c r="E3506" s="82" t="s">
        <v>73</v>
      </c>
      <c r="F3506" s="85" t="s">
        <v>136</v>
      </c>
      <c r="G3506" s="106">
        <v>545.30499999999995</v>
      </c>
      <c r="H3506" s="84" t="s">
        <v>86</v>
      </c>
      <c r="I3506" s="84"/>
    </row>
    <row r="3507" spans="1:9" s="76" customFormat="1" ht="12" hidden="1" customHeight="1">
      <c r="A3507" s="8" t="str">
        <f>INDEX(master1!$A$10:$A$24,MATCH('KSB1 - Postings'!E3507,master1!$C$10:$C$24,0))</f>
        <v>QUALITY</v>
      </c>
      <c r="B3507" s="9" t="str">
        <f>VLOOKUP(E3507,master1!$C$9:$E$24,3,0)</f>
        <v>Jennifer A</v>
      </c>
      <c r="C3507" s="8" t="str">
        <f>VLOOKUP(F3507,master2!$B$1:$C$24,2,0)</f>
        <v>SPARE PARTS</v>
      </c>
      <c r="D3507" s="84">
        <v>4</v>
      </c>
      <c r="E3507" s="82" t="s">
        <v>73</v>
      </c>
      <c r="F3507" s="85" t="s">
        <v>136</v>
      </c>
      <c r="G3507" s="106">
        <v>14.4</v>
      </c>
      <c r="H3507" s="84" t="s">
        <v>86</v>
      </c>
      <c r="I3507" s="84"/>
    </row>
    <row r="3508" spans="1:9" s="76" customFormat="1" ht="12" hidden="1" customHeight="1">
      <c r="A3508" s="8" t="str">
        <f>INDEX(master1!$A$10:$A$24,MATCH('KSB1 - Postings'!E3508,master1!$C$10:$C$24,0))</f>
        <v>QUALITY</v>
      </c>
      <c r="B3508" s="9" t="str">
        <f>VLOOKUP(E3508,master1!$C$9:$E$24,3,0)</f>
        <v>Jennifer A</v>
      </c>
      <c r="C3508" s="8" t="str">
        <f>VLOOKUP(F3508,master2!$B$1:$C$24,2,0)</f>
        <v>SPARE PARTS</v>
      </c>
      <c r="D3508" s="84">
        <v>4</v>
      </c>
      <c r="E3508" s="82" t="s">
        <v>73</v>
      </c>
      <c r="F3508" s="85" t="s">
        <v>136</v>
      </c>
      <c r="G3508" s="106">
        <v>84</v>
      </c>
      <c r="H3508" s="84" t="s">
        <v>86</v>
      </c>
      <c r="I3508" s="84"/>
    </row>
    <row r="3509" spans="1:9" s="76" customFormat="1" ht="12" hidden="1" customHeight="1">
      <c r="A3509" s="8" t="str">
        <f>INDEX(master1!$A$10:$A$24,MATCH('KSB1 - Postings'!E3509,master1!$C$10:$C$24,0))</f>
        <v>MAINTE</v>
      </c>
      <c r="B3509" s="9" t="str">
        <f>VLOOKUP(E3509,master1!$C$9:$E$24,3,0)</f>
        <v>Joaquin P</v>
      </c>
      <c r="C3509" s="8" t="str">
        <f>VLOOKUP(F3509,master2!$B$1:$C$24,2,0)</f>
        <v>SPARE PARTS</v>
      </c>
      <c r="D3509" s="84">
        <v>4</v>
      </c>
      <c r="E3509" s="82" t="s">
        <v>54</v>
      </c>
      <c r="F3509" s="85" t="s">
        <v>136</v>
      </c>
      <c r="G3509" s="106">
        <v>22.05</v>
      </c>
      <c r="H3509" s="84" t="s">
        <v>86</v>
      </c>
      <c r="I3509" s="84"/>
    </row>
    <row r="3510" spans="1:9" s="76" customFormat="1" ht="12" hidden="1" customHeight="1">
      <c r="A3510" s="8" t="str">
        <f>INDEX(master1!$A$10:$A$24,MATCH('KSB1 - Postings'!E3510,master1!$C$10:$C$24,0))</f>
        <v>MAINTE</v>
      </c>
      <c r="B3510" s="9" t="str">
        <f>VLOOKUP(E3510,master1!$C$9:$E$24,3,0)</f>
        <v>Joaquin P</v>
      </c>
      <c r="C3510" s="8" t="str">
        <f>VLOOKUP(F3510,master2!$B$1:$C$24,2,0)</f>
        <v>SPARE PARTS</v>
      </c>
      <c r="D3510" s="84">
        <v>4</v>
      </c>
      <c r="E3510" s="82" t="s">
        <v>54</v>
      </c>
      <c r="F3510" s="85" t="s">
        <v>136</v>
      </c>
      <c r="G3510" s="106">
        <v>64.400000000000006</v>
      </c>
      <c r="H3510" s="84" t="s">
        <v>86</v>
      </c>
      <c r="I3510" s="84"/>
    </row>
    <row r="3511" spans="1:9" s="76" customFormat="1" ht="12" hidden="1" customHeight="1">
      <c r="A3511" s="8" t="str">
        <f>INDEX(master1!$A$10:$A$24,MATCH('KSB1 - Postings'!E3511,master1!$C$10:$C$24,0))</f>
        <v>MAINTE</v>
      </c>
      <c r="B3511" s="9" t="str">
        <f>VLOOKUP(E3511,master1!$C$9:$E$24,3,0)</f>
        <v>Joaquin P</v>
      </c>
      <c r="C3511" s="8" t="str">
        <f>VLOOKUP(F3511,master2!$B$1:$C$24,2,0)</f>
        <v>SPARE PARTS</v>
      </c>
      <c r="D3511" s="84">
        <v>4</v>
      </c>
      <c r="E3511" s="82" t="s">
        <v>54</v>
      </c>
      <c r="F3511" s="85" t="s">
        <v>136</v>
      </c>
      <c r="G3511" s="106">
        <v>143.94499999999999</v>
      </c>
      <c r="H3511" s="84" t="s">
        <v>86</v>
      </c>
      <c r="I3511" s="84"/>
    </row>
    <row r="3512" spans="1:9" s="76" customFormat="1" ht="12" hidden="1" customHeight="1">
      <c r="A3512" s="8" t="str">
        <f>INDEX(master1!$A$10:$A$24,MATCH('KSB1 - Postings'!E3512,master1!$C$10:$C$24,0))</f>
        <v>MAINTE</v>
      </c>
      <c r="B3512" s="9" t="str">
        <f>VLOOKUP(E3512,master1!$C$9:$E$24,3,0)</f>
        <v>Joaquin P</v>
      </c>
      <c r="C3512" s="8" t="str">
        <f>VLOOKUP(F3512,master2!$B$1:$C$24,2,0)</f>
        <v>SPARE PARTS</v>
      </c>
      <c r="D3512" s="84">
        <v>4</v>
      </c>
      <c r="E3512" s="82" t="s">
        <v>54</v>
      </c>
      <c r="F3512" s="85" t="s">
        <v>136</v>
      </c>
      <c r="G3512" s="106">
        <v>201.76499999999999</v>
      </c>
      <c r="H3512" s="84" t="s">
        <v>86</v>
      </c>
      <c r="I3512" s="84"/>
    </row>
    <row r="3513" spans="1:9" s="76" customFormat="1" ht="12" hidden="1" customHeight="1">
      <c r="A3513" s="8" t="str">
        <f>INDEX(master1!$A$10:$A$24,MATCH('KSB1 - Postings'!E3513,master1!$C$10:$C$24,0))</f>
        <v>MAINTE</v>
      </c>
      <c r="B3513" s="9" t="str">
        <f>VLOOKUP(E3513,master1!$C$9:$E$24,3,0)</f>
        <v>Joaquin P</v>
      </c>
      <c r="C3513" s="8" t="str">
        <f>VLOOKUP(F3513,master2!$B$1:$C$24,2,0)</f>
        <v>SPARE PARTS</v>
      </c>
      <c r="D3513" s="84">
        <v>4</v>
      </c>
      <c r="E3513" s="82" t="s">
        <v>56</v>
      </c>
      <c r="F3513" s="85" t="s">
        <v>136</v>
      </c>
      <c r="G3513" s="106">
        <v>45.8</v>
      </c>
      <c r="H3513" s="84" t="s">
        <v>86</v>
      </c>
      <c r="I3513" s="84"/>
    </row>
    <row r="3514" spans="1:9" s="76" customFormat="1" ht="12" hidden="1" customHeight="1">
      <c r="A3514" s="8" t="str">
        <f>INDEX(master1!$A$10:$A$24,MATCH('KSB1 - Postings'!E3514,master1!$C$10:$C$24,0))</f>
        <v>MAINTE</v>
      </c>
      <c r="B3514" s="9" t="str">
        <f>VLOOKUP(E3514,master1!$C$9:$E$24,3,0)</f>
        <v>Joaquin P</v>
      </c>
      <c r="C3514" s="8" t="str">
        <f>VLOOKUP(F3514,master2!$B$1:$C$24,2,0)</f>
        <v>SPARE PARTS</v>
      </c>
      <c r="D3514" s="84">
        <v>4</v>
      </c>
      <c r="E3514" s="82" t="s">
        <v>56</v>
      </c>
      <c r="F3514" s="85" t="s">
        <v>136</v>
      </c>
      <c r="G3514" s="106">
        <v>64.5</v>
      </c>
      <c r="H3514" s="84" t="s">
        <v>86</v>
      </c>
      <c r="I3514" s="84"/>
    </row>
    <row r="3515" spans="1:9" s="76" customFormat="1" ht="12" hidden="1" customHeight="1">
      <c r="A3515" s="8" t="str">
        <f>INDEX(master1!$A$10:$A$24,MATCH('KSB1 - Postings'!E3515,master1!$C$10:$C$24,0))</f>
        <v>MAINTE</v>
      </c>
      <c r="B3515" s="9" t="str">
        <f>VLOOKUP(E3515,master1!$C$9:$E$24,3,0)</f>
        <v>Joaquin P</v>
      </c>
      <c r="C3515" s="8" t="str">
        <f>VLOOKUP(F3515,master2!$B$1:$C$24,2,0)</f>
        <v>SPARE PARTS</v>
      </c>
      <c r="D3515" s="84">
        <v>4</v>
      </c>
      <c r="E3515" s="82" t="s">
        <v>56</v>
      </c>
      <c r="F3515" s="85" t="s">
        <v>136</v>
      </c>
      <c r="G3515" s="106">
        <v>12</v>
      </c>
      <c r="H3515" s="84" t="s">
        <v>86</v>
      </c>
      <c r="I3515" s="84"/>
    </row>
    <row r="3516" spans="1:9" s="76" customFormat="1" ht="12" hidden="1" customHeight="1">
      <c r="A3516" s="8" t="str">
        <f>INDEX(master1!$A$10:$A$24,MATCH('KSB1 - Postings'!E3516,master1!$C$10:$C$24,0))</f>
        <v>MAINTE</v>
      </c>
      <c r="B3516" s="9" t="str">
        <f>VLOOKUP(E3516,master1!$C$9:$E$24,3,0)</f>
        <v>Joaquin P</v>
      </c>
      <c r="C3516" s="8" t="str">
        <f>VLOOKUP(F3516,master2!$B$1:$C$24,2,0)</f>
        <v>SPARE PARTS</v>
      </c>
      <c r="D3516" s="84">
        <v>4</v>
      </c>
      <c r="E3516" s="82" t="s">
        <v>56</v>
      </c>
      <c r="F3516" s="85" t="s">
        <v>136</v>
      </c>
      <c r="G3516" s="106">
        <v>23.72</v>
      </c>
      <c r="H3516" s="84" t="s">
        <v>86</v>
      </c>
      <c r="I3516" s="84"/>
    </row>
    <row r="3517" spans="1:9" s="76" customFormat="1" ht="12" hidden="1" customHeight="1">
      <c r="A3517" s="8" t="str">
        <f>INDEX(master1!$A$10:$A$24,MATCH('KSB1 - Postings'!E3517,master1!$C$10:$C$24,0))</f>
        <v>MAINTE</v>
      </c>
      <c r="B3517" s="9" t="str">
        <f>VLOOKUP(E3517,master1!$C$9:$E$24,3,0)</f>
        <v>Joaquin P</v>
      </c>
      <c r="C3517" s="8" t="str">
        <f>VLOOKUP(F3517,master2!$B$1:$C$24,2,0)</f>
        <v>SPARE PARTS</v>
      </c>
      <c r="D3517" s="84">
        <v>4</v>
      </c>
      <c r="E3517" s="82" t="s">
        <v>56</v>
      </c>
      <c r="F3517" s="85" t="s">
        <v>136</v>
      </c>
      <c r="G3517" s="106">
        <v>30.11</v>
      </c>
      <c r="H3517" s="84" t="s">
        <v>86</v>
      </c>
      <c r="I3517" s="84"/>
    </row>
    <row r="3518" spans="1:9" s="76" customFormat="1" ht="12" hidden="1" customHeight="1">
      <c r="A3518" s="8" t="str">
        <f>INDEX(master1!$A$10:$A$24,MATCH('KSB1 - Postings'!E3518,master1!$C$10:$C$24,0))</f>
        <v>MAINTE</v>
      </c>
      <c r="B3518" s="9" t="str">
        <f>VLOOKUP(E3518,master1!$C$9:$E$24,3,0)</f>
        <v>Joaquin P</v>
      </c>
      <c r="C3518" s="8" t="str">
        <f>VLOOKUP(F3518,master2!$B$1:$C$24,2,0)</f>
        <v>SPARE PARTS</v>
      </c>
      <c r="D3518" s="84">
        <v>4</v>
      </c>
      <c r="E3518" s="82" t="s">
        <v>56</v>
      </c>
      <c r="F3518" s="85" t="s">
        <v>136</v>
      </c>
      <c r="G3518" s="106">
        <v>50.125</v>
      </c>
      <c r="H3518" s="84" t="s">
        <v>86</v>
      </c>
      <c r="I3518" s="84"/>
    </row>
    <row r="3519" spans="1:9" s="76" customFormat="1" ht="12" hidden="1" customHeight="1">
      <c r="A3519" s="8" t="str">
        <f>INDEX(master1!$A$10:$A$24,MATCH('KSB1 - Postings'!E3519,master1!$C$10:$C$24,0))</f>
        <v>MAINTE</v>
      </c>
      <c r="B3519" s="9" t="str">
        <f>VLOOKUP(E3519,master1!$C$9:$E$24,3,0)</f>
        <v>Joaquin P</v>
      </c>
      <c r="C3519" s="8" t="str">
        <f>VLOOKUP(F3519,master2!$B$1:$C$24,2,0)</f>
        <v>SPARE PARTS</v>
      </c>
      <c r="D3519" s="84">
        <v>4</v>
      </c>
      <c r="E3519" s="82" t="s">
        <v>56</v>
      </c>
      <c r="F3519" s="85" t="s">
        <v>136</v>
      </c>
      <c r="G3519" s="106">
        <v>90.575000000000003</v>
      </c>
      <c r="H3519" s="84" t="s">
        <v>86</v>
      </c>
      <c r="I3519" s="84"/>
    </row>
    <row r="3520" spans="1:9" s="76" customFormat="1" ht="12" hidden="1" customHeight="1">
      <c r="A3520" s="8" t="str">
        <f>INDEX(master1!$A$10:$A$24,MATCH('KSB1 - Postings'!E3520,master1!$C$10:$C$24,0))</f>
        <v>HR</v>
      </c>
      <c r="B3520" s="9" t="str">
        <f>VLOOKUP(E3520,master1!$C$9:$E$24,3,0)</f>
        <v>Paula E</v>
      </c>
      <c r="C3520" s="8" t="str">
        <f>VLOOKUP(F3520,master2!$B$1:$C$24,2,0)</f>
        <v>TRAVEL EXPENSES</v>
      </c>
      <c r="D3520" s="84">
        <v>4</v>
      </c>
      <c r="E3520" s="82" t="s">
        <v>74</v>
      </c>
      <c r="F3520" s="85" t="s">
        <v>147</v>
      </c>
      <c r="G3520" s="106">
        <v>480.69499999999999</v>
      </c>
      <c r="H3520" s="84" t="s">
        <v>86</v>
      </c>
      <c r="I3520" s="84"/>
    </row>
    <row r="3521" spans="1:9" s="76" customFormat="1" ht="12" hidden="1" customHeight="1">
      <c r="A3521" s="8" t="str">
        <f>INDEX(master1!$A$10:$A$24,MATCH('KSB1 - Postings'!E3521,master1!$C$10:$C$24,0))</f>
        <v>QUALITY</v>
      </c>
      <c r="B3521" s="9" t="str">
        <f>VLOOKUP(E3521,master1!$C$9:$E$24,3,0)</f>
        <v>Jennifer A</v>
      </c>
      <c r="C3521" s="8" t="str">
        <f>VLOOKUP(F3521,master2!$B$1:$C$24,2,0)</f>
        <v>OTHER EXTERNAL SERVICES</v>
      </c>
      <c r="D3521" s="84">
        <v>4</v>
      </c>
      <c r="E3521" s="82" t="s">
        <v>72</v>
      </c>
      <c r="F3521" s="85" t="s">
        <v>138</v>
      </c>
      <c r="G3521" s="106">
        <v>379.72</v>
      </c>
      <c r="H3521" s="84" t="s">
        <v>86</v>
      </c>
      <c r="I3521" s="84"/>
    </row>
    <row r="3522" spans="1:9" s="76" customFormat="1" ht="12" hidden="1" customHeight="1">
      <c r="A3522" s="8" t="str">
        <f>INDEX(master1!$A$10:$A$24,MATCH('KSB1 - Postings'!E3522,master1!$C$10:$C$24,0))</f>
        <v>QUALITY</v>
      </c>
      <c r="B3522" s="9" t="str">
        <f>VLOOKUP(E3522,master1!$C$9:$E$24,3,0)</f>
        <v>Jennifer A</v>
      </c>
      <c r="C3522" s="8" t="str">
        <f>VLOOKUP(F3522,master2!$B$1:$C$24,2,0)</f>
        <v>OTHER EXTERNAL SERVICES</v>
      </c>
      <c r="D3522" s="84">
        <v>4</v>
      </c>
      <c r="E3522" s="82" t="s">
        <v>72</v>
      </c>
      <c r="F3522" s="85" t="s">
        <v>138</v>
      </c>
      <c r="G3522" s="106">
        <v>143.01499999999999</v>
      </c>
      <c r="H3522" s="84" t="s">
        <v>86</v>
      </c>
      <c r="I3522" s="84"/>
    </row>
    <row r="3523" spans="1:9" s="76" customFormat="1" ht="12" hidden="1" customHeight="1">
      <c r="A3523" s="8" t="str">
        <f>INDEX(master1!$A$10:$A$24,MATCH('KSB1 - Postings'!E3523,master1!$C$10:$C$24,0))</f>
        <v>QUALITY</v>
      </c>
      <c r="B3523" s="9" t="str">
        <f>VLOOKUP(E3523,master1!$C$9:$E$24,3,0)</f>
        <v>Jennifer A</v>
      </c>
      <c r="C3523" s="8" t="str">
        <f>VLOOKUP(F3523,master2!$B$1:$C$24,2,0)</f>
        <v>OTHER EXTERNAL SERVICES</v>
      </c>
      <c r="D3523" s="84">
        <v>4</v>
      </c>
      <c r="E3523" s="82" t="s">
        <v>72</v>
      </c>
      <c r="F3523" s="85" t="s">
        <v>138</v>
      </c>
      <c r="G3523" s="106">
        <v>214.4</v>
      </c>
      <c r="H3523" s="84" t="s">
        <v>86</v>
      </c>
      <c r="I3523" s="84"/>
    </row>
    <row r="3524" spans="1:9" s="76" customFormat="1" ht="12" hidden="1" customHeight="1">
      <c r="A3524" s="8" t="str">
        <f>INDEX(master1!$A$10:$A$24,MATCH('KSB1 - Postings'!E3524,master1!$C$10:$C$24,0))</f>
        <v>MAINTE</v>
      </c>
      <c r="B3524" s="9" t="str">
        <f>VLOOKUP(E3524,master1!$C$9:$E$24,3,0)</f>
        <v>Joaquin P</v>
      </c>
      <c r="C3524" s="8" t="str">
        <f>VLOOKUP(F3524,master2!$B$1:$C$24,2,0)</f>
        <v>SPARE PARTS</v>
      </c>
      <c r="D3524" s="84">
        <v>4</v>
      </c>
      <c r="E3524" s="82" t="s">
        <v>54</v>
      </c>
      <c r="F3524" s="85" t="s">
        <v>136</v>
      </c>
      <c r="G3524" s="106">
        <v>67.724999999999994</v>
      </c>
      <c r="H3524" s="84" t="s">
        <v>86</v>
      </c>
      <c r="I3524" s="84"/>
    </row>
    <row r="3525" spans="1:9" s="76" customFormat="1" ht="12" hidden="1" customHeight="1">
      <c r="A3525" s="8" t="str">
        <f>INDEX(master1!$A$10:$A$24,MATCH('KSB1 - Postings'!E3525,master1!$C$10:$C$24,0))</f>
        <v>MAINTE</v>
      </c>
      <c r="B3525" s="9" t="str">
        <f>VLOOKUP(E3525,master1!$C$9:$E$24,3,0)</f>
        <v>Joaquin P</v>
      </c>
      <c r="C3525" s="8" t="str">
        <f>VLOOKUP(F3525,master2!$B$1:$C$24,2,0)</f>
        <v>SPARE PARTS</v>
      </c>
      <c r="D3525" s="84">
        <v>4</v>
      </c>
      <c r="E3525" s="82" t="s">
        <v>54</v>
      </c>
      <c r="F3525" s="85" t="s">
        <v>136</v>
      </c>
      <c r="G3525" s="106">
        <v>63.64</v>
      </c>
      <c r="H3525" s="84" t="s">
        <v>86</v>
      </c>
      <c r="I3525" s="84"/>
    </row>
    <row r="3526" spans="1:9" s="76" customFormat="1" ht="12" hidden="1" customHeight="1">
      <c r="A3526" s="8" t="str">
        <f>INDEX(master1!$A$10:$A$24,MATCH('KSB1 - Postings'!E3526,master1!$C$10:$C$24,0))</f>
        <v>MAINTE</v>
      </c>
      <c r="B3526" s="9" t="str">
        <f>VLOOKUP(E3526,master1!$C$9:$E$24,3,0)</f>
        <v>Joaquin P</v>
      </c>
      <c r="C3526" s="8" t="str">
        <f>VLOOKUP(F3526,master2!$B$1:$C$24,2,0)</f>
        <v>SPARE PARTS</v>
      </c>
      <c r="D3526" s="84">
        <v>4</v>
      </c>
      <c r="E3526" s="82" t="s">
        <v>54</v>
      </c>
      <c r="F3526" s="85" t="s">
        <v>136</v>
      </c>
      <c r="G3526" s="106">
        <v>98.88</v>
      </c>
      <c r="H3526" s="84" t="s">
        <v>86</v>
      </c>
      <c r="I3526" s="84"/>
    </row>
    <row r="3527" spans="1:9" s="76" customFormat="1" ht="12" hidden="1" customHeight="1">
      <c r="A3527" s="8" t="str">
        <f>INDEX(master1!$A$10:$A$24,MATCH('KSB1 - Postings'!E3527,master1!$C$10:$C$24,0))</f>
        <v>MAINTE</v>
      </c>
      <c r="B3527" s="9" t="str">
        <f>VLOOKUP(E3527,master1!$C$9:$E$24,3,0)</f>
        <v>Joaquin P</v>
      </c>
      <c r="C3527" s="8" t="str">
        <f>VLOOKUP(F3527,master2!$B$1:$C$24,2,0)</f>
        <v>SPARE PARTS</v>
      </c>
      <c r="D3527" s="84">
        <v>4</v>
      </c>
      <c r="E3527" s="82" t="s">
        <v>54</v>
      </c>
      <c r="F3527" s="85" t="s">
        <v>136</v>
      </c>
      <c r="G3527" s="106">
        <v>95.284999999999997</v>
      </c>
      <c r="H3527" s="84" t="s">
        <v>86</v>
      </c>
      <c r="I3527" s="84"/>
    </row>
    <row r="3528" spans="1:9" s="76" customFormat="1" ht="12" hidden="1" customHeight="1">
      <c r="A3528" s="8" t="str">
        <f>INDEX(master1!$A$10:$A$24,MATCH('KSB1 - Postings'!E3528,master1!$C$10:$C$24,0))</f>
        <v>MAINTE</v>
      </c>
      <c r="B3528" s="9" t="str">
        <f>VLOOKUP(E3528,master1!$C$9:$E$24,3,0)</f>
        <v>Joaquin P</v>
      </c>
      <c r="C3528" s="8" t="str">
        <f>VLOOKUP(F3528,master2!$B$1:$C$24,2,0)</f>
        <v>SPARE PARTS</v>
      </c>
      <c r="D3528" s="84">
        <v>4</v>
      </c>
      <c r="E3528" s="82" t="s">
        <v>56</v>
      </c>
      <c r="F3528" s="85" t="s">
        <v>136</v>
      </c>
      <c r="G3528" s="106">
        <v>64.144999999999996</v>
      </c>
      <c r="H3528" s="84" t="s">
        <v>86</v>
      </c>
      <c r="I3528" s="84"/>
    </row>
    <row r="3529" spans="1:9" s="76" customFormat="1" ht="12" hidden="1" customHeight="1">
      <c r="A3529" s="8" t="str">
        <f>INDEX(master1!$A$10:$A$24,MATCH('KSB1 - Postings'!E3529,master1!$C$10:$C$24,0))</f>
        <v>MAINTE</v>
      </c>
      <c r="B3529" s="9" t="str">
        <f>VLOOKUP(E3529,master1!$C$9:$E$24,3,0)</f>
        <v>Joaquin P</v>
      </c>
      <c r="C3529" s="8" t="str">
        <f>VLOOKUP(F3529,master2!$B$1:$C$24,2,0)</f>
        <v>SPARE PARTS</v>
      </c>
      <c r="D3529" s="84">
        <v>4</v>
      </c>
      <c r="E3529" s="82" t="s">
        <v>56</v>
      </c>
      <c r="F3529" s="85" t="s">
        <v>136</v>
      </c>
      <c r="G3529" s="106">
        <v>42.825000000000003</v>
      </c>
      <c r="H3529" s="84" t="s">
        <v>86</v>
      </c>
      <c r="I3529" s="84"/>
    </row>
    <row r="3530" spans="1:9" s="76" customFormat="1" ht="12" hidden="1" customHeight="1">
      <c r="A3530" s="8" t="str">
        <f>INDEX(master1!$A$10:$A$24,MATCH('KSB1 - Postings'!E3530,master1!$C$10:$C$24,0))</f>
        <v>MAINTE</v>
      </c>
      <c r="B3530" s="9" t="str">
        <f>VLOOKUP(E3530,master1!$C$9:$E$24,3,0)</f>
        <v>Joaquin P</v>
      </c>
      <c r="C3530" s="8" t="str">
        <f>VLOOKUP(F3530,master2!$B$1:$C$24,2,0)</f>
        <v>SPARE PARTS</v>
      </c>
      <c r="D3530" s="84">
        <v>4</v>
      </c>
      <c r="E3530" s="82" t="s">
        <v>55</v>
      </c>
      <c r="F3530" s="85" t="s">
        <v>136</v>
      </c>
      <c r="G3530" s="106">
        <v>949.26499999999999</v>
      </c>
      <c r="H3530" s="84" t="s">
        <v>86</v>
      </c>
      <c r="I3530" s="84"/>
    </row>
    <row r="3531" spans="1:9" s="76" customFormat="1" ht="12" hidden="1" customHeight="1">
      <c r="A3531" s="8" t="str">
        <f>INDEX(master1!$A$10:$A$24,MATCH('KSB1 - Postings'!E3531,master1!$C$10:$C$24,0))</f>
        <v>MAINTE</v>
      </c>
      <c r="B3531" s="9" t="str">
        <f>VLOOKUP(E3531,master1!$C$9:$E$24,3,0)</f>
        <v>Joaquin P</v>
      </c>
      <c r="C3531" s="8" t="str">
        <f>VLOOKUP(F3531,master2!$B$1:$C$24,2,0)</f>
        <v>SPARE PARTS</v>
      </c>
      <c r="D3531" s="84">
        <v>4</v>
      </c>
      <c r="E3531" s="82" t="s">
        <v>55</v>
      </c>
      <c r="F3531" s="85" t="s">
        <v>136</v>
      </c>
      <c r="G3531" s="106">
        <v>322.36</v>
      </c>
      <c r="H3531" s="84" t="s">
        <v>86</v>
      </c>
      <c r="I3531" s="84"/>
    </row>
    <row r="3532" spans="1:9" s="76" customFormat="1" ht="12" hidden="1" customHeight="1">
      <c r="A3532" s="8" t="str">
        <f>INDEX(master1!$A$10:$A$24,MATCH('KSB1 - Postings'!E3532,master1!$C$10:$C$24,0))</f>
        <v>MAINTE</v>
      </c>
      <c r="B3532" s="9" t="str">
        <f>VLOOKUP(E3532,master1!$C$9:$E$24,3,0)</f>
        <v>Joaquin P</v>
      </c>
      <c r="C3532" s="8" t="str">
        <f>VLOOKUP(F3532,master2!$B$1:$C$24,2,0)</f>
        <v>SPARE PARTS</v>
      </c>
      <c r="D3532" s="84">
        <v>4</v>
      </c>
      <c r="E3532" s="82" t="s">
        <v>55</v>
      </c>
      <c r="F3532" s="85" t="s">
        <v>136</v>
      </c>
      <c r="G3532" s="106">
        <v>22.9</v>
      </c>
      <c r="H3532" s="84" t="s">
        <v>86</v>
      </c>
      <c r="I3532" s="84"/>
    </row>
    <row r="3533" spans="1:9" s="76" customFormat="1" ht="12" hidden="1" customHeight="1">
      <c r="A3533" s="8" t="str">
        <f>INDEX(master1!$A$10:$A$24,MATCH('KSB1 - Postings'!E3533,master1!$C$10:$C$24,0))</f>
        <v>MAINTE</v>
      </c>
      <c r="B3533" s="9" t="str">
        <f>VLOOKUP(E3533,master1!$C$9:$E$24,3,0)</f>
        <v>Joaquin P</v>
      </c>
      <c r="C3533" s="8" t="str">
        <f>VLOOKUP(F3533,master2!$B$1:$C$24,2,0)</f>
        <v>SPARE PARTS</v>
      </c>
      <c r="D3533" s="84">
        <v>4</v>
      </c>
      <c r="E3533" s="82" t="s">
        <v>55</v>
      </c>
      <c r="F3533" s="85" t="s">
        <v>136</v>
      </c>
      <c r="G3533" s="106">
        <v>163.72499999999999</v>
      </c>
      <c r="H3533" s="84" t="s">
        <v>86</v>
      </c>
      <c r="I3533" s="84"/>
    </row>
    <row r="3534" spans="1:9" s="76" customFormat="1" ht="12" hidden="1" customHeight="1">
      <c r="A3534" s="8" t="str">
        <f>INDEX(master1!$A$10:$A$24,MATCH('KSB1 - Postings'!E3534,master1!$C$10:$C$24,0))</f>
        <v>MAINTE</v>
      </c>
      <c r="B3534" s="9" t="str">
        <f>VLOOKUP(E3534,master1!$C$9:$E$24,3,0)</f>
        <v>Joaquin P</v>
      </c>
      <c r="C3534" s="8" t="str">
        <f>VLOOKUP(F3534,master2!$B$1:$C$24,2,0)</f>
        <v>SPARE PARTS</v>
      </c>
      <c r="D3534" s="84">
        <v>4</v>
      </c>
      <c r="E3534" s="82" t="s">
        <v>55</v>
      </c>
      <c r="F3534" s="85" t="s">
        <v>136</v>
      </c>
      <c r="G3534" s="106">
        <v>262.29000000000002</v>
      </c>
      <c r="H3534" s="84" t="s">
        <v>86</v>
      </c>
      <c r="I3534" s="84"/>
    </row>
    <row r="3535" spans="1:9" s="76" customFormat="1" ht="12" hidden="1" customHeight="1">
      <c r="A3535" s="8" t="str">
        <f>INDEX(master1!$A$10:$A$24,MATCH('KSB1 - Postings'!E3535,master1!$C$10:$C$24,0))</f>
        <v>MAINTE</v>
      </c>
      <c r="B3535" s="9" t="str">
        <f>VLOOKUP(E3535,master1!$C$9:$E$24,3,0)</f>
        <v>Joaquin P</v>
      </c>
      <c r="C3535" s="8" t="str">
        <f>VLOOKUP(F3535,master2!$B$1:$C$24,2,0)</f>
        <v>SPARE PARTS</v>
      </c>
      <c r="D3535" s="84">
        <v>4</v>
      </c>
      <c r="E3535" s="82" t="s">
        <v>55</v>
      </c>
      <c r="F3535" s="85" t="s">
        <v>136</v>
      </c>
      <c r="G3535" s="106">
        <v>95.965000000000003</v>
      </c>
      <c r="H3535" s="84" t="s">
        <v>86</v>
      </c>
      <c r="I3535" s="84"/>
    </row>
    <row r="3536" spans="1:9" s="76" customFormat="1" ht="12" hidden="1" customHeight="1">
      <c r="A3536" s="8" t="str">
        <f>INDEX(master1!$A$10:$A$24,MATCH('KSB1 - Postings'!E3536,master1!$C$10:$C$24,0))</f>
        <v>MAINTE</v>
      </c>
      <c r="B3536" s="9" t="str">
        <f>VLOOKUP(E3536,master1!$C$9:$E$24,3,0)</f>
        <v>Joaquin P</v>
      </c>
      <c r="C3536" s="8" t="str">
        <f>VLOOKUP(F3536,master2!$B$1:$C$24,2,0)</f>
        <v>SPARE PARTS</v>
      </c>
      <c r="D3536" s="84">
        <v>4</v>
      </c>
      <c r="E3536" s="82" t="s">
        <v>55</v>
      </c>
      <c r="F3536" s="85" t="s">
        <v>136</v>
      </c>
      <c r="G3536" s="106">
        <v>131.755</v>
      </c>
      <c r="H3536" s="84" t="s">
        <v>86</v>
      </c>
      <c r="I3536" s="84"/>
    </row>
    <row r="3537" spans="1:9" s="76" customFormat="1" ht="12" hidden="1" customHeight="1">
      <c r="A3537" s="8" t="str">
        <f>INDEX(master1!$A$10:$A$24,MATCH('KSB1 - Postings'!E3537,master1!$C$10:$C$24,0))</f>
        <v>MAINTE</v>
      </c>
      <c r="B3537" s="9" t="str">
        <f>VLOOKUP(E3537,master1!$C$9:$E$24,3,0)</f>
        <v>Joaquin P</v>
      </c>
      <c r="C3537" s="8" t="str">
        <f>VLOOKUP(F3537,master2!$B$1:$C$24,2,0)</f>
        <v>SPARE PARTS</v>
      </c>
      <c r="D3537" s="84">
        <v>4</v>
      </c>
      <c r="E3537" s="82" t="s">
        <v>55</v>
      </c>
      <c r="F3537" s="85" t="s">
        <v>136</v>
      </c>
      <c r="G3537" s="106">
        <v>102.61</v>
      </c>
      <c r="H3537" s="84" t="s">
        <v>86</v>
      </c>
      <c r="I3537" s="84"/>
    </row>
    <row r="3538" spans="1:9" s="76" customFormat="1" ht="12" hidden="1" customHeight="1">
      <c r="A3538" s="8" t="str">
        <f>INDEX(master1!$A$10:$A$24,MATCH('KSB1 - Postings'!E3538,master1!$C$10:$C$24,0))</f>
        <v>MAINTE</v>
      </c>
      <c r="B3538" s="9" t="str">
        <f>VLOOKUP(E3538,master1!$C$9:$E$24,3,0)</f>
        <v>Joaquin P</v>
      </c>
      <c r="C3538" s="8" t="str">
        <f>VLOOKUP(F3538,master2!$B$1:$C$24,2,0)</f>
        <v>SPARE PARTS</v>
      </c>
      <c r="D3538" s="84">
        <v>4</v>
      </c>
      <c r="E3538" s="82" t="s">
        <v>55</v>
      </c>
      <c r="F3538" s="85" t="s">
        <v>136</v>
      </c>
      <c r="G3538" s="106">
        <v>81.180000000000007</v>
      </c>
      <c r="H3538" s="84" t="s">
        <v>86</v>
      </c>
      <c r="I3538" s="84"/>
    </row>
    <row r="3539" spans="1:9" s="76" customFormat="1" ht="12" hidden="1" customHeight="1">
      <c r="A3539" s="8" t="str">
        <f>INDEX(master1!$A$10:$A$24,MATCH('KSB1 - Postings'!E3539,master1!$C$10:$C$24,0))</f>
        <v>MAINTE</v>
      </c>
      <c r="B3539" s="9" t="str">
        <f>VLOOKUP(E3539,master1!$C$9:$E$24,3,0)</f>
        <v>Joaquin P</v>
      </c>
      <c r="C3539" s="8" t="str">
        <f>VLOOKUP(F3539,master2!$B$1:$C$24,2,0)</f>
        <v>SPARE PARTS</v>
      </c>
      <c r="D3539" s="84">
        <v>4</v>
      </c>
      <c r="E3539" s="82" t="s">
        <v>55</v>
      </c>
      <c r="F3539" s="85" t="s">
        <v>136</v>
      </c>
      <c r="G3539" s="106">
        <v>114.55500000000001</v>
      </c>
      <c r="H3539" s="84" t="s">
        <v>86</v>
      </c>
      <c r="I3539" s="84"/>
    </row>
    <row r="3540" spans="1:9" s="76" customFormat="1" ht="12" hidden="1" customHeight="1">
      <c r="A3540" s="8" t="str">
        <f>INDEX(master1!$A$10:$A$24,MATCH('KSB1 - Postings'!E3540,master1!$C$10:$C$24,0))</f>
        <v>MAINTE</v>
      </c>
      <c r="B3540" s="9" t="str">
        <f>VLOOKUP(E3540,master1!$C$9:$E$24,3,0)</f>
        <v>Joaquin P</v>
      </c>
      <c r="C3540" s="8" t="str">
        <f>VLOOKUP(F3540,master2!$B$1:$C$24,2,0)</f>
        <v>SPARE PARTS</v>
      </c>
      <c r="D3540" s="84">
        <v>4</v>
      </c>
      <c r="E3540" s="82" t="s">
        <v>55</v>
      </c>
      <c r="F3540" s="85" t="s">
        <v>136</v>
      </c>
      <c r="G3540" s="106">
        <v>98.32</v>
      </c>
      <c r="H3540" s="84" t="s">
        <v>86</v>
      </c>
      <c r="I3540" s="84"/>
    </row>
    <row r="3541" spans="1:9" s="76" customFormat="1" ht="12" hidden="1" customHeight="1">
      <c r="A3541" s="8" t="str">
        <f>INDEX(master1!$A$10:$A$24,MATCH('KSB1 - Postings'!E3541,master1!$C$10:$C$24,0))</f>
        <v>MAINTE</v>
      </c>
      <c r="B3541" s="9" t="str">
        <f>VLOOKUP(E3541,master1!$C$9:$E$24,3,0)</f>
        <v>Joaquin P</v>
      </c>
      <c r="C3541" s="8" t="str">
        <f>VLOOKUP(F3541,master2!$B$1:$C$24,2,0)</f>
        <v>SPARE PARTS</v>
      </c>
      <c r="D3541" s="84">
        <v>4</v>
      </c>
      <c r="E3541" s="82" t="s">
        <v>55</v>
      </c>
      <c r="F3541" s="85" t="s">
        <v>136</v>
      </c>
      <c r="G3541" s="106">
        <v>98.67</v>
      </c>
      <c r="H3541" s="84" t="s">
        <v>86</v>
      </c>
      <c r="I3541" s="84"/>
    </row>
    <row r="3542" spans="1:9" s="76" customFormat="1" ht="12" hidden="1" customHeight="1">
      <c r="A3542" s="8" t="str">
        <f>INDEX(master1!$A$10:$A$24,MATCH('KSB1 - Postings'!E3542,master1!$C$10:$C$24,0))</f>
        <v>MAINTE</v>
      </c>
      <c r="B3542" s="9" t="str">
        <f>VLOOKUP(E3542,master1!$C$9:$E$24,3,0)</f>
        <v>Joaquin P</v>
      </c>
      <c r="C3542" s="8" t="str">
        <f>VLOOKUP(F3542,master2!$B$1:$C$24,2,0)</f>
        <v>SPARE PARTS</v>
      </c>
      <c r="D3542" s="84">
        <v>4</v>
      </c>
      <c r="E3542" s="82" t="s">
        <v>55</v>
      </c>
      <c r="F3542" s="85" t="s">
        <v>136</v>
      </c>
      <c r="G3542" s="106">
        <v>98.67</v>
      </c>
      <c r="H3542" s="84" t="s">
        <v>86</v>
      </c>
      <c r="I3542" s="84"/>
    </row>
    <row r="3543" spans="1:9" s="76" customFormat="1" ht="12" hidden="1" customHeight="1">
      <c r="A3543" s="8" t="str">
        <f>INDEX(master1!$A$10:$A$24,MATCH('KSB1 - Postings'!E3543,master1!$C$10:$C$24,0))</f>
        <v>MAINTE</v>
      </c>
      <c r="B3543" s="9" t="str">
        <f>VLOOKUP(E3543,master1!$C$9:$E$24,3,0)</f>
        <v>Joaquin P</v>
      </c>
      <c r="C3543" s="8" t="str">
        <f>VLOOKUP(F3543,master2!$B$1:$C$24,2,0)</f>
        <v>SPARE PARTS</v>
      </c>
      <c r="D3543" s="84">
        <v>4</v>
      </c>
      <c r="E3543" s="82" t="s">
        <v>55</v>
      </c>
      <c r="F3543" s="85" t="s">
        <v>136</v>
      </c>
      <c r="G3543" s="106">
        <v>147.94999999999999</v>
      </c>
      <c r="H3543" s="84" t="s">
        <v>86</v>
      </c>
      <c r="I3543" s="84"/>
    </row>
    <row r="3544" spans="1:9" s="76" customFormat="1" ht="12" hidden="1" customHeight="1">
      <c r="A3544" s="8" t="str">
        <f>INDEX(master1!$A$10:$A$24,MATCH('KSB1 - Postings'!E3544,master1!$C$10:$C$24,0))</f>
        <v>MAINTE</v>
      </c>
      <c r="B3544" s="9" t="str">
        <f>VLOOKUP(E3544,master1!$C$9:$E$24,3,0)</f>
        <v>Joaquin P</v>
      </c>
      <c r="C3544" s="8" t="str">
        <f>VLOOKUP(F3544,master2!$B$1:$C$24,2,0)</f>
        <v>SPARE PARTS</v>
      </c>
      <c r="D3544" s="84">
        <v>4</v>
      </c>
      <c r="E3544" s="82" t="s">
        <v>55</v>
      </c>
      <c r="F3544" s="85" t="s">
        <v>136</v>
      </c>
      <c r="G3544" s="106">
        <v>141.54499999999999</v>
      </c>
      <c r="H3544" s="84" t="s">
        <v>86</v>
      </c>
      <c r="I3544" s="84"/>
    </row>
    <row r="3545" spans="1:9" s="76" customFormat="1" ht="12" hidden="1" customHeight="1">
      <c r="A3545" s="8" t="str">
        <f>INDEX(master1!$A$10:$A$24,MATCH('KSB1 - Postings'!E3545,master1!$C$10:$C$24,0))</f>
        <v>MAINTE</v>
      </c>
      <c r="B3545" s="9" t="str">
        <f>VLOOKUP(E3545,master1!$C$9:$E$24,3,0)</f>
        <v>Joaquin P</v>
      </c>
      <c r="C3545" s="8" t="str">
        <f>VLOOKUP(F3545,master2!$B$1:$C$24,2,0)</f>
        <v>SPARE PARTS</v>
      </c>
      <c r="D3545" s="84">
        <v>4</v>
      </c>
      <c r="E3545" s="82" t="s">
        <v>55</v>
      </c>
      <c r="F3545" s="85" t="s">
        <v>136</v>
      </c>
      <c r="G3545" s="106">
        <v>232.72</v>
      </c>
      <c r="H3545" s="84" t="s">
        <v>86</v>
      </c>
      <c r="I3545" s="84"/>
    </row>
    <row r="3546" spans="1:9" s="76" customFormat="1" ht="12" hidden="1" customHeight="1">
      <c r="A3546" s="8" t="str">
        <f>INDEX(master1!$A$10:$A$24,MATCH('KSB1 - Postings'!E3546,master1!$C$10:$C$24,0))</f>
        <v>MAINTE</v>
      </c>
      <c r="B3546" s="9" t="str">
        <f>VLOOKUP(E3546,master1!$C$9:$E$24,3,0)</f>
        <v>Joaquin P</v>
      </c>
      <c r="C3546" s="8" t="str">
        <f>VLOOKUP(F3546,master2!$B$1:$C$24,2,0)</f>
        <v>SPARE PARTS</v>
      </c>
      <c r="D3546" s="84">
        <v>4</v>
      </c>
      <c r="E3546" s="82" t="s">
        <v>55</v>
      </c>
      <c r="F3546" s="85" t="s">
        <v>136</v>
      </c>
      <c r="G3546" s="106">
        <v>204.76</v>
      </c>
      <c r="H3546" s="84" t="s">
        <v>86</v>
      </c>
      <c r="I3546" s="84"/>
    </row>
    <row r="3547" spans="1:9" s="76" customFormat="1" ht="12" hidden="1" customHeight="1">
      <c r="A3547" s="8" t="str">
        <f>INDEX(master1!$A$10:$A$24,MATCH('KSB1 - Postings'!E3547,master1!$C$10:$C$24,0))</f>
        <v>MAINTE</v>
      </c>
      <c r="B3547" s="9" t="str">
        <f>VLOOKUP(E3547,master1!$C$9:$E$24,3,0)</f>
        <v>Joaquin P</v>
      </c>
      <c r="C3547" s="8" t="str">
        <f>VLOOKUP(F3547,master2!$B$1:$C$24,2,0)</f>
        <v>SPARE PARTS</v>
      </c>
      <c r="D3547" s="84">
        <v>4</v>
      </c>
      <c r="E3547" s="82" t="s">
        <v>55</v>
      </c>
      <c r="F3547" s="85" t="s">
        <v>136</v>
      </c>
      <c r="G3547" s="106">
        <v>120.98</v>
      </c>
      <c r="H3547" s="84" t="s">
        <v>86</v>
      </c>
      <c r="I3547" s="84"/>
    </row>
    <row r="3548" spans="1:9" s="76" customFormat="1" ht="12" hidden="1" customHeight="1">
      <c r="A3548" s="8" t="str">
        <f>INDEX(master1!$A$10:$A$24,MATCH('KSB1 - Postings'!E3548,master1!$C$10:$C$24,0))</f>
        <v>MAINTE</v>
      </c>
      <c r="B3548" s="9" t="str">
        <f>VLOOKUP(E3548,master1!$C$9:$E$24,3,0)</f>
        <v>Joaquin P</v>
      </c>
      <c r="C3548" s="8" t="str">
        <f>VLOOKUP(F3548,master2!$B$1:$C$24,2,0)</f>
        <v>SPARE PARTS</v>
      </c>
      <c r="D3548" s="84">
        <v>4</v>
      </c>
      <c r="E3548" s="82" t="s">
        <v>55</v>
      </c>
      <c r="F3548" s="85" t="s">
        <v>136</v>
      </c>
      <c r="G3548" s="106">
        <v>127.145</v>
      </c>
      <c r="H3548" s="84" t="s">
        <v>86</v>
      </c>
      <c r="I3548" s="84"/>
    </row>
    <row r="3549" spans="1:9" s="76" customFormat="1" ht="12" hidden="1" customHeight="1">
      <c r="A3549" s="8" t="str">
        <f>INDEX(master1!$A$10:$A$24,MATCH('KSB1 - Postings'!E3549,master1!$C$10:$C$24,0))</f>
        <v>MAINTE</v>
      </c>
      <c r="B3549" s="9" t="str">
        <f>VLOOKUP(E3549,master1!$C$9:$E$24,3,0)</f>
        <v>Joaquin P</v>
      </c>
      <c r="C3549" s="8" t="str">
        <f>VLOOKUP(F3549,master2!$B$1:$C$24,2,0)</f>
        <v>SPARE PARTS</v>
      </c>
      <c r="D3549" s="84">
        <v>4</v>
      </c>
      <c r="E3549" s="82" t="s">
        <v>55</v>
      </c>
      <c r="F3549" s="85" t="s">
        <v>136</v>
      </c>
      <c r="G3549" s="106">
        <v>96.96</v>
      </c>
      <c r="H3549" s="84" t="s">
        <v>86</v>
      </c>
      <c r="I3549" s="84"/>
    </row>
    <row r="3550" spans="1:9" s="76" customFormat="1" ht="12" hidden="1" customHeight="1">
      <c r="A3550" s="8" t="str">
        <f>INDEX(master1!$A$10:$A$24,MATCH('KSB1 - Postings'!E3550,master1!$C$10:$C$24,0))</f>
        <v>MAINTE</v>
      </c>
      <c r="B3550" s="9" t="str">
        <f>VLOOKUP(E3550,master1!$C$9:$E$24,3,0)</f>
        <v>Joaquin P</v>
      </c>
      <c r="C3550" s="8" t="str">
        <f>VLOOKUP(F3550,master2!$B$1:$C$24,2,0)</f>
        <v>SPARE PARTS</v>
      </c>
      <c r="D3550" s="84">
        <v>4</v>
      </c>
      <c r="E3550" s="82" t="s">
        <v>55</v>
      </c>
      <c r="F3550" s="85" t="s">
        <v>136</v>
      </c>
      <c r="G3550" s="106">
        <v>61.78</v>
      </c>
      <c r="H3550" s="84" t="s">
        <v>86</v>
      </c>
      <c r="I3550" s="84"/>
    </row>
    <row r="3551" spans="1:9" s="76" customFormat="1" ht="12" hidden="1" customHeight="1">
      <c r="A3551" s="8" t="str">
        <f>INDEX(master1!$A$10:$A$24,MATCH('KSB1 - Postings'!E3551,master1!$C$10:$C$24,0))</f>
        <v>MAINTE</v>
      </c>
      <c r="B3551" s="9" t="str">
        <f>VLOOKUP(E3551,master1!$C$9:$E$24,3,0)</f>
        <v>Joaquin P</v>
      </c>
      <c r="C3551" s="8" t="str">
        <f>VLOOKUP(F3551,master2!$B$1:$C$24,2,0)</f>
        <v>SPARE PARTS</v>
      </c>
      <c r="D3551" s="84">
        <v>4</v>
      </c>
      <c r="E3551" s="82" t="s">
        <v>55</v>
      </c>
      <c r="F3551" s="85" t="s">
        <v>136</v>
      </c>
      <c r="G3551" s="106">
        <v>21.38</v>
      </c>
      <c r="H3551" s="84" t="s">
        <v>86</v>
      </c>
      <c r="I3551" s="84"/>
    </row>
    <row r="3552" spans="1:9" s="76" customFormat="1" ht="12" hidden="1" customHeight="1">
      <c r="A3552" s="8" t="str">
        <f>INDEX(master1!$A$10:$A$24,MATCH('KSB1 - Postings'!E3552,master1!$C$10:$C$24,0))</f>
        <v>MAINTE</v>
      </c>
      <c r="B3552" s="9" t="str">
        <f>VLOOKUP(E3552,master1!$C$9:$E$24,3,0)</f>
        <v>Joaquin P</v>
      </c>
      <c r="C3552" s="8" t="str">
        <f>VLOOKUP(F3552,master2!$B$1:$C$24,2,0)</f>
        <v>SPARE PARTS</v>
      </c>
      <c r="D3552" s="84">
        <v>4</v>
      </c>
      <c r="E3552" s="82" t="s">
        <v>55</v>
      </c>
      <c r="F3552" s="85" t="s">
        <v>136</v>
      </c>
      <c r="G3552" s="106">
        <v>30.105</v>
      </c>
      <c r="H3552" s="84" t="s">
        <v>86</v>
      </c>
      <c r="I3552" s="84"/>
    </row>
    <row r="3553" spans="1:9" s="76" customFormat="1" ht="12" hidden="1" customHeight="1">
      <c r="A3553" s="8" t="str">
        <f>INDEX(master1!$A$10:$A$24,MATCH('KSB1 - Postings'!E3553,master1!$C$10:$C$24,0))</f>
        <v>MAINTE</v>
      </c>
      <c r="B3553" s="9" t="str">
        <f>VLOOKUP(E3553,master1!$C$9:$E$24,3,0)</f>
        <v>Joaquin P</v>
      </c>
      <c r="C3553" s="8" t="str">
        <f>VLOOKUP(F3553,master2!$B$1:$C$24,2,0)</f>
        <v>SPARE PARTS</v>
      </c>
      <c r="D3553" s="84">
        <v>4</v>
      </c>
      <c r="E3553" s="82" t="s">
        <v>55</v>
      </c>
      <c r="F3553" s="85" t="s">
        <v>136</v>
      </c>
      <c r="G3553" s="106">
        <v>21.785</v>
      </c>
      <c r="H3553" s="84" t="s">
        <v>86</v>
      </c>
      <c r="I3553" s="84"/>
    </row>
    <row r="3554" spans="1:9" s="76" customFormat="1" ht="12" hidden="1" customHeight="1">
      <c r="A3554" s="8" t="str">
        <f>INDEX(master1!$A$10:$A$24,MATCH('KSB1 - Postings'!E3554,master1!$C$10:$C$24,0))</f>
        <v>MAINTE</v>
      </c>
      <c r="B3554" s="9" t="str">
        <f>VLOOKUP(E3554,master1!$C$9:$E$24,3,0)</f>
        <v>Joaquin P</v>
      </c>
      <c r="C3554" s="8" t="str">
        <f>VLOOKUP(F3554,master2!$B$1:$C$24,2,0)</f>
        <v>SPARE PARTS</v>
      </c>
      <c r="D3554" s="84">
        <v>4</v>
      </c>
      <c r="E3554" s="82" t="s">
        <v>55</v>
      </c>
      <c r="F3554" s="85" t="s">
        <v>136</v>
      </c>
      <c r="G3554" s="106">
        <v>13.505000000000001</v>
      </c>
      <c r="H3554" s="84" t="s">
        <v>86</v>
      </c>
      <c r="I3554" s="84"/>
    </row>
    <row r="3555" spans="1:9" s="76" customFormat="1" ht="12" hidden="1" customHeight="1">
      <c r="A3555" s="8" t="str">
        <f>INDEX(master1!$A$10:$A$24,MATCH('KSB1 - Postings'!E3555,master1!$C$10:$C$24,0))</f>
        <v>MAINTE</v>
      </c>
      <c r="B3555" s="9" t="str">
        <f>VLOOKUP(E3555,master1!$C$9:$E$24,3,0)</f>
        <v>Joaquin P</v>
      </c>
      <c r="C3555" s="8" t="str">
        <f>VLOOKUP(F3555,master2!$B$1:$C$24,2,0)</f>
        <v>SPARE PARTS</v>
      </c>
      <c r="D3555" s="84">
        <v>4</v>
      </c>
      <c r="E3555" s="82" t="s">
        <v>55</v>
      </c>
      <c r="F3555" s="85" t="s">
        <v>136</v>
      </c>
      <c r="G3555" s="106">
        <v>13.95</v>
      </c>
      <c r="H3555" s="84" t="s">
        <v>86</v>
      </c>
      <c r="I3555" s="84"/>
    </row>
    <row r="3556" spans="1:9" s="76" customFormat="1" ht="12" hidden="1" customHeight="1">
      <c r="A3556" s="8" t="str">
        <f>INDEX(master1!$A$10:$A$24,MATCH('KSB1 - Postings'!E3556,master1!$C$10:$C$24,0))</f>
        <v>MAINTE</v>
      </c>
      <c r="B3556" s="9" t="str">
        <f>VLOOKUP(E3556,master1!$C$9:$E$24,3,0)</f>
        <v>Joaquin P</v>
      </c>
      <c r="C3556" s="8" t="str">
        <f>VLOOKUP(F3556,master2!$B$1:$C$24,2,0)</f>
        <v>SPARE PARTS</v>
      </c>
      <c r="D3556" s="84">
        <v>4</v>
      </c>
      <c r="E3556" s="82" t="s">
        <v>55</v>
      </c>
      <c r="F3556" s="85" t="s">
        <v>136</v>
      </c>
      <c r="G3556" s="106">
        <v>18.91</v>
      </c>
      <c r="H3556" s="84" t="s">
        <v>86</v>
      </c>
      <c r="I3556" s="84"/>
    </row>
    <row r="3557" spans="1:9" s="76" customFormat="1" ht="12" hidden="1" customHeight="1">
      <c r="A3557" s="8" t="str">
        <f>INDEX(master1!$A$10:$A$24,MATCH('KSB1 - Postings'!E3557,master1!$C$10:$C$24,0))</f>
        <v>MAINTE</v>
      </c>
      <c r="B3557" s="9" t="str">
        <f>VLOOKUP(E3557,master1!$C$9:$E$24,3,0)</f>
        <v>Joaquin P</v>
      </c>
      <c r="C3557" s="8" t="str">
        <f>VLOOKUP(F3557,master2!$B$1:$C$24,2,0)</f>
        <v>SPARE PARTS</v>
      </c>
      <c r="D3557" s="84">
        <v>4</v>
      </c>
      <c r="E3557" s="82" t="s">
        <v>55</v>
      </c>
      <c r="F3557" s="85" t="s">
        <v>136</v>
      </c>
      <c r="G3557" s="106">
        <v>30.11</v>
      </c>
      <c r="H3557" s="84" t="s">
        <v>86</v>
      </c>
      <c r="I3557" s="84"/>
    </row>
    <row r="3558" spans="1:9" s="76" customFormat="1" ht="12" hidden="1" customHeight="1">
      <c r="A3558" s="8" t="str">
        <f>INDEX(master1!$A$10:$A$24,MATCH('KSB1 - Postings'!E3558,master1!$C$10:$C$24,0))</f>
        <v>MAINTE</v>
      </c>
      <c r="B3558" s="9" t="str">
        <f>VLOOKUP(E3558,master1!$C$9:$E$24,3,0)</f>
        <v>Joaquin P</v>
      </c>
      <c r="C3558" s="8" t="str">
        <f>VLOOKUP(F3558,master2!$B$1:$C$24,2,0)</f>
        <v>SPARE PARTS</v>
      </c>
      <c r="D3558" s="84">
        <v>4</v>
      </c>
      <c r="E3558" s="82" t="s">
        <v>55</v>
      </c>
      <c r="F3558" s="85" t="s">
        <v>136</v>
      </c>
      <c r="G3558" s="106">
        <v>10.15</v>
      </c>
      <c r="H3558" s="84" t="s">
        <v>86</v>
      </c>
      <c r="I3558" s="84"/>
    </row>
    <row r="3559" spans="1:9" s="76" customFormat="1" ht="12" hidden="1" customHeight="1">
      <c r="A3559" s="8" t="str">
        <f>INDEX(master1!$A$10:$A$24,MATCH('KSB1 - Postings'!E3559,master1!$C$10:$C$24,0))</f>
        <v>MAINTE</v>
      </c>
      <c r="B3559" s="9" t="str">
        <f>VLOOKUP(E3559,master1!$C$9:$E$24,3,0)</f>
        <v>Joaquin P</v>
      </c>
      <c r="C3559" s="8" t="str">
        <f>VLOOKUP(F3559,master2!$B$1:$C$24,2,0)</f>
        <v>SPARE PARTS</v>
      </c>
      <c r="D3559" s="84">
        <v>4</v>
      </c>
      <c r="E3559" s="82" t="s">
        <v>55</v>
      </c>
      <c r="F3559" s="85" t="s">
        <v>136</v>
      </c>
      <c r="G3559" s="106">
        <v>21.785</v>
      </c>
      <c r="H3559" s="84" t="s">
        <v>86</v>
      </c>
      <c r="I3559" s="84"/>
    </row>
    <row r="3560" spans="1:9" s="76" customFormat="1" ht="12" hidden="1" customHeight="1">
      <c r="A3560" s="8" t="str">
        <f>INDEX(master1!$A$10:$A$24,MATCH('KSB1 - Postings'!E3560,master1!$C$10:$C$24,0))</f>
        <v>MAINTE</v>
      </c>
      <c r="B3560" s="9" t="str">
        <f>VLOOKUP(E3560,master1!$C$9:$E$24,3,0)</f>
        <v>Joaquin P</v>
      </c>
      <c r="C3560" s="8" t="str">
        <f>VLOOKUP(F3560,master2!$B$1:$C$24,2,0)</f>
        <v>SPARE PARTS</v>
      </c>
      <c r="D3560" s="84">
        <v>4</v>
      </c>
      <c r="E3560" s="82" t="s">
        <v>55</v>
      </c>
      <c r="F3560" s="85" t="s">
        <v>136</v>
      </c>
      <c r="G3560" s="106">
        <v>13.505000000000001</v>
      </c>
      <c r="H3560" s="84" t="s">
        <v>86</v>
      </c>
      <c r="I3560" s="84"/>
    </row>
    <row r="3561" spans="1:9" s="76" customFormat="1" ht="12" hidden="1" customHeight="1">
      <c r="A3561" s="8" t="str">
        <f>INDEX(master1!$A$10:$A$24,MATCH('KSB1 - Postings'!E3561,master1!$C$10:$C$24,0))</f>
        <v>MAINTE</v>
      </c>
      <c r="B3561" s="9" t="str">
        <f>VLOOKUP(E3561,master1!$C$9:$E$24,3,0)</f>
        <v>Joaquin P</v>
      </c>
      <c r="C3561" s="8" t="str">
        <f>VLOOKUP(F3561,master2!$B$1:$C$24,2,0)</f>
        <v>SPARE PARTS</v>
      </c>
      <c r="D3561" s="84">
        <v>4</v>
      </c>
      <c r="E3561" s="82" t="s">
        <v>55</v>
      </c>
      <c r="F3561" s="85" t="s">
        <v>136</v>
      </c>
      <c r="G3561" s="106">
        <v>13.95</v>
      </c>
      <c r="H3561" s="84" t="s">
        <v>86</v>
      </c>
      <c r="I3561" s="84"/>
    </row>
    <row r="3562" spans="1:9" s="76" customFormat="1" ht="12" hidden="1" customHeight="1">
      <c r="A3562" s="8" t="str">
        <f>INDEX(master1!$A$10:$A$24,MATCH('KSB1 - Postings'!E3562,master1!$C$10:$C$24,0))</f>
        <v>MAINTE</v>
      </c>
      <c r="B3562" s="9" t="str">
        <f>VLOOKUP(E3562,master1!$C$9:$E$24,3,0)</f>
        <v>Joaquin P</v>
      </c>
      <c r="C3562" s="8" t="str">
        <f>VLOOKUP(F3562,master2!$B$1:$C$24,2,0)</f>
        <v>SPARE PARTS</v>
      </c>
      <c r="D3562" s="84">
        <v>4</v>
      </c>
      <c r="E3562" s="82" t="s">
        <v>55</v>
      </c>
      <c r="F3562" s="85" t="s">
        <v>136</v>
      </c>
      <c r="G3562" s="106">
        <v>18.91</v>
      </c>
      <c r="H3562" s="84" t="s">
        <v>86</v>
      </c>
      <c r="I3562" s="84"/>
    </row>
    <row r="3563" spans="1:9" s="76" customFormat="1" ht="12" hidden="1" customHeight="1">
      <c r="A3563" s="8" t="str">
        <f>INDEX(master1!$A$10:$A$24,MATCH('KSB1 - Postings'!E3563,master1!$C$10:$C$24,0))</f>
        <v>MAINTE</v>
      </c>
      <c r="B3563" s="9" t="str">
        <f>VLOOKUP(E3563,master1!$C$9:$E$24,3,0)</f>
        <v>Joaquin P</v>
      </c>
      <c r="C3563" s="8" t="str">
        <f>VLOOKUP(F3563,master2!$B$1:$C$24,2,0)</f>
        <v>SPARE PARTS</v>
      </c>
      <c r="D3563" s="84">
        <v>4</v>
      </c>
      <c r="E3563" s="82" t="s">
        <v>55</v>
      </c>
      <c r="F3563" s="85" t="s">
        <v>136</v>
      </c>
      <c r="G3563" s="106">
        <v>12.35</v>
      </c>
      <c r="H3563" s="84" t="s">
        <v>86</v>
      </c>
      <c r="I3563" s="84"/>
    </row>
    <row r="3564" spans="1:9" s="76" customFormat="1" ht="12" hidden="1" customHeight="1">
      <c r="A3564" s="8" t="str">
        <f>INDEX(master1!$A$10:$A$24,MATCH('KSB1 - Postings'!E3564,master1!$C$10:$C$24,0))</f>
        <v>MAINTE</v>
      </c>
      <c r="B3564" s="9" t="str">
        <f>VLOOKUP(E3564,master1!$C$9:$E$24,3,0)</f>
        <v>Joaquin P</v>
      </c>
      <c r="C3564" s="8" t="str">
        <f>VLOOKUP(F3564,master2!$B$1:$C$24,2,0)</f>
        <v>SPARE PARTS</v>
      </c>
      <c r="D3564" s="84">
        <v>4</v>
      </c>
      <c r="E3564" s="82" t="s">
        <v>55</v>
      </c>
      <c r="F3564" s="85" t="s">
        <v>136</v>
      </c>
      <c r="G3564" s="106">
        <v>13.76</v>
      </c>
      <c r="H3564" s="84" t="s">
        <v>86</v>
      </c>
      <c r="I3564" s="84"/>
    </row>
    <row r="3565" spans="1:9" s="76" customFormat="1" ht="12" hidden="1" customHeight="1">
      <c r="A3565" s="8" t="str">
        <f>INDEX(master1!$A$10:$A$24,MATCH('KSB1 - Postings'!E3565,master1!$C$10:$C$24,0))</f>
        <v>MAINTE</v>
      </c>
      <c r="B3565" s="9" t="str">
        <f>VLOOKUP(E3565,master1!$C$9:$E$24,3,0)</f>
        <v>Joaquin P</v>
      </c>
      <c r="C3565" s="8" t="str">
        <f>VLOOKUP(F3565,master2!$B$1:$C$24,2,0)</f>
        <v>SPARE PARTS</v>
      </c>
      <c r="D3565" s="84">
        <v>4</v>
      </c>
      <c r="E3565" s="82" t="s">
        <v>55</v>
      </c>
      <c r="F3565" s="85" t="s">
        <v>136</v>
      </c>
      <c r="G3565" s="106">
        <v>28.59</v>
      </c>
      <c r="H3565" s="84" t="s">
        <v>86</v>
      </c>
      <c r="I3565" s="84"/>
    </row>
    <row r="3566" spans="1:9" s="76" customFormat="1" ht="12" hidden="1" customHeight="1">
      <c r="A3566" s="8" t="str">
        <f>INDEX(master1!$A$10:$A$24,MATCH('KSB1 - Postings'!E3566,master1!$C$10:$C$24,0))</f>
        <v>MAINTE</v>
      </c>
      <c r="B3566" s="9" t="str">
        <f>VLOOKUP(E3566,master1!$C$9:$E$24,3,0)</f>
        <v>Joaquin P</v>
      </c>
      <c r="C3566" s="8" t="str">
        <f>VLOOKUP(F3566,master2!$B$1:$C$24,2,0)</f>
        <v>SPARE PARTS</v>
      </c>
      <c r="D3566" s="84">
        <v>4</v>
      </c>
      <c r="E3566" s="82" t="s">
        <v>55</v>
      </c>
      <c r="F3566" s="85" t="s">
        <v>136</v>
      </c>
      <c r="G3566" s="106">
        <v>21.2</v>
      </c>
      <c r="H3566" s="84" t="s">
        <v>86</v>
      </c>
      <c r="I3566" s="84"/>
    </row>
    <row r="3567" spans="1:9" s="76" customFormat="1" ht="12" hidden="1" customHeight="1">
      <c r="A3567" s="8" t="str">
        <f>INDEX(master1!$A$10:$A$24,MATCH('KSB1 - Postings'!E3567,master1!$C$10:$C$24,0))</f>
        <v>MAINTE</v>
      </c>
      <c r="B3567" s="9" t="str">
        <f>VLOOKUP(E3567,master1!$C$9:$E$24,3,0)</f>
        <v>Joaquin P</v>
      </c>
      <c r="C3567" s="8" t="str">
        <f>VLOOKUP(F3567,master2!$B$1:$C$24,2,0)</f>
        <v>SPARE PARTS</v>
      </c>
      <c r="D3567" s="84">
        <v>4</v>
      </c>
      <c r="E3567" s="82" t="s">
        <v>55</v>
      </c>
      <c r="F3567" s="85" t="s">
        <v>136</v>
      </c>
      <c r="G3567" s="106">
        <v>19.375</v>
      </c>
      <c r="H3567" s="84" t="s">
        <v>86</v>
      </c>
      <c r="I3567" s="84"/>
    </row>
    <row r="3568" spans="1:9" s="76" customFormat="1" ht="12" hidden="1" customHeight="1">
      <c r="A3568" s="8" t="str">
        <f>INDEX(master1!$A$10:$A$24,MATCH('KSB1 - Postings'!E3568,master1!$C$10:$C$24,0))</f>
        <v>MAINTE</v>
      </c>
      <c r="B3568" s="9" t="str">
        <f>VLOOKUP(E3568,master1!$C$9:$E$24,3,0)</f>
        <v>Joaquin P</v>
      </c>
      <c r="C3568" s="8" t="str">
        <f>VLOOKUP(F3568,master2!$B$1:$C$24,2,0)</f>
        <v>SPARE PARTS</v>
      </c>
      <c r="D3568" s="84">
        <v>4</v>
      </c>
      <c r="E3568" s="82" t="s">
        <v>55</v>
      </c>
      <c r="F3568" s="85" t="s">
        <v>136</v>
      </c>
      <c r="G3568" s="106">
        <v>31.45</v>
      </c>
      <c r="H3568" s="84" t="s">
        <v>86</v>
      </c>
      <c r="I3568" s="84"/>
    </row>
    <row r="3569" spans="1:9" s="76" customFormat="1" ht="12" hidden="1" customHeight="1">
      <c r="A3569" s="8" t="str">
        <f>INDEX(master1!$A$10:$A$24,MATCH('KSB1 - Postings'!E3569,master1!$C$10:$C$24,0))</f>
        <v>MAINTE</v>
      </c>
      <c r="B3569" s="9" t="str">
        <f>VLOOKUP(E3569,master1!$C$9:$E$24,3,0)</f>
        <v>Joaquin P</v>
      </c>
      <c r="C3569" s="8" t="str">
        <f>VLOOKUP(F3569,master2!$B$1:$C$24,2,0)</f>
        <v>SPARE PARTS</v>
      </c>
      <c r="D3569" s="84">
        <v>4</v>
      </c>
      <c r="E3569" s="82" t="s">
        <v>55</v>
      </c>
      <c r="F3569" s="85" t="s">
        <v>136</v>
      </c>
      <c r="G3569" s="106">
        <v>9.5</v>
      </c>
      <c r="H3569" s="84" t="s">
        <v>86</v>
      </c>
      <c r="I3569" s="84"/>
    </row>
    <row r="3570" spans="1:9" s="76" customFormat="1" ht="12" hidden="1" customHeight="1">
      <c r="A3570" s="8" t="str">
        <f>INDEX(master1!$A$10:$A$24,MATCH('KSB1 - Postings'!E3570,master1!$C$10:$C$24,0))</f>
        <v>MAINTE</v>
      </c>
      <c r="B3570" s="9" t="str">
        <f>VLOOKUP(E3570,master1!$C$9:$E$24,3,0)</f>
        <v>Joaquin P</v>
      </c>
      <c r="C3570" s="8" t="str">
        <f>VLOOKUP(F3570,master2!$B$1:$C$24,2,0)</f>
        <v>SPARE PARTS</v>
      </c>
      <c r="D3570" s="84">
        <v>4</v>
      </c>
      <c r="E3570" s="82" t="s">
        <v>55</v>
      </c>
      <c r="F3570" s="85" t="s">
        <v>136</v>
      </c>
      <c r="G3570" s="106">
        <v>17.309999999999999</v>
      </c>
      <c r="H3570" s="84" t="s">
        <v>86</v>
      </c>
      <c r="I3570" s="84"/>
    </row>
    <row r="3571" spans="1:9" s="76" customFormat="1" ht="12" hidden="1" customHeight="1">
      <c r="A3571" s="8" t="str">
        <f>INDEX(master1!$A$10:$A$24,MATCH('KSB1 - Postings'!E3571,master1!$C$10:$C$24,0))</f>
        <v>MAINTE</v>
      </c>
      <c r="B3571" s="9" t="str">
        <f>VLOOKUP(E3571,master1!$C$9:$E$24,3,0)</f>
        <v>Joaquin P</v>
      </c>
      <c r="C3571" s="8" t="str">
        <f>VLOOKUP(F3571,master2!$B$1:$C$24,2,0)</f>
        <v>SPARE PARTS</v>
      </c>
      <c r="D3571" s="84">
        <v>4</v>
      </c>
      <c r="E3571" s="82" t="s">
        <v>55</v>
      </c>
      <c r="F3571" s="85" t="s">
        <v>136</v>
      </c>
      <c r="G3571" s="106">
        <v>25.395</v>
      </c>
      <c r="H3571" s="84" t="s">
        <v>86</v>
      </c>
      <c r="I3571" s="84"/>
    </row>
    <row r="3572" spans="1:9" s="76" customFormat="1" ht="12" hidden="1" customHeight="1">
      <c r="A3572" s="8" t="str">
        <f>INDEX(master1!$A$10:$A$24,MATCH('KSB1 - Postings'!E3572,master1!$C$10:$C$24,0))</f>
        <v>MAINTE</v>
      </c>
      <c r="B3572" s="9" t="str">
        <f>VLOOKUP(E3572,master1!$C$9:$E$24,3,0)</f>
        <v>Joaquin P</v>
      </c>
      <c r="C3572" s="8" t="str">
        <f>VLOOKUP(F3572,master2!$B$1:$C$24,2,0)</f>
        <v>SPARE PARTS</v>
      </c>
      <c r="D3572" s="84">
        <v>4</v>
      </c>
      <c r="E3572" s="82" t="s">
        <v>55</v>
      </c>
      <c r="F3572" s="85" t="s">
        <v>136</v>
      </c>
      <c r="G3572" s="106">
        <v>27.42</v>
      </c>
      <c r="H3572" s="84" t="s">
        <v>86</v>
      </c>
      <c r="I3572" s="84"/>
    </row>
    <row r="3573" spans="1:9" s="76" customFormat="1" ht="12" hidden="1" customHeight="1">
      <c r="A3573" s="8" t="str">
        <f>INDEX(master1!$A$10:$A$24,MATCH('KSB1 - Postings'!E3573,master1!$C$10:$C$24,0))</f>
        <v>MAINTE</v>
      </c>
      <c r="B3573" s="9" t="str">
        <f>VLOOKUP(E3573,master1!$C$9:$E$24,3,0)</f>
        <v>Joaquin P</v>
      </c>
      <c r="C3573" s="8" t="str">
        <f>VLOOKUP(F3573,master2!$B$1:$C$24,2,0)</f>
        <v>SPARE PARTS</v>
      </c>
      <c r="D3573" s="84">
        <v>4</v>
      </c>
      <c r="E3573" s="82" t="s">
        <v>55</v>
      </c>
      <c r="F3573" s="85" t="s">
        <v>136</v>
      </c>
      <c r="G3573" s="106">
        <v>14.44</v>
      </c>
      <c r="H3573" s="84" t="s">
        <v>86</v>
      </c>
      <c r="I3573" s="84"/>
    </row>
    <row r="3574" spans="1:9" s="76" customFormat="1" ht="12" hidden="1" customHeight="1">
      <c r="A3574" s="8" t="str">
        <f>INDEX(master1!$A$10:$A$24,MATCH('KSB1 - Postings'!E3574,master1!$C$10:$C$24,0))</f>
        <v>MAINTE</v>
      </c>
      <c r="B3574" s="9" t="str">
        <f>VLOOKUP(E3574,master1!$C$9:$E$24,3,0)</f>
        <v>Joaquin P</v>
      </c>
      <c r="C3574" s="8" t="str">
        <f>VLOOKUP(F3574,master2!$B$1:$C$24,2,0)</f>
        <v>SPARE PARTS</v>
      </c>
      <c r="D3574" s="84">
        <v>4</v>
      </c>
      <c r="E3574" s="82" t="s">
        <v>55</v>
      </c>
      <c r="F3574" s="85" t="s">
        <v>136</v>
      </c>
      <c r="G3574" s="106">
        <v>49.68</v>
      </c>
      <c r="H3574" s="84" t="s">
        <v>86</v>
      </c>
      <c r="I3574" s="84"/>
    </row>
    <row r="3575" spans="1:9" s="76" customFormat="1" ht="12" hidden="1" customHeight="1">
      <c r="A3575" s="8" t="str">
        <f>INDEX(master1!$A$10:$A$24,MATCH('KSB1 - Postings'!E3575,master1!$C$10:$C$24,0))</f>
        <v>MAINTE</v>
      </c>
      <c r="B3575" s="9" t="str">
        <f>VLOOKUP(E3575,master1!$C$9:$E$24,3,0)</f>
        <v>Joaquin P</v>
      </c>
      <c r="C3575" s="8" t="str">
        <f>VLOOKUP(F3575,master2!$B$1:$C$24,2,0)</f>
        <v>SPARE PARTS</v>
      </c>
      <c r="D3575" s="84">
        <v>4</v>
      </c>
      <c r="E3575" s="82" t="s">
        <v>55</v>
      </c>
      <c r="F3575" s="85" t="s">
        <v>136</v>
      </c>
      <c r="G3575" s="106">
        <v>39.14</v>
      </c>
      <c r="H3575" s="84" t="s">
        <v>86</v>
      </c>
      <c r="I3575" s="84"/>
    </row>
    <row r="3576" spans="1:9" s="76" customFormat="1" ht="12" hidden="1" customHeight="1">
      <c r="A3576" s="8" t="str">
        <f>INDEX(master1!$A$10:$A$24,MATCH('KSB1 - Postings'!E3576,master1!$C$10:$C$24,0))</f>
        <v>MAINTE</v>
      </c>
      <c r="B3576" s="9" t="str">
        <f>VLOOKUP(E3576,master1!$C$9:$E$24,3,0)</f>
        <v>Joaquin P</v>
      </c>
      <c r="C3576" s="8" t="str">
        <f>VLOOKUP(F3576,master2!$B$1:$C$24,2,0)</f>
        <v>SPARE PARTS</v>
      </c>
      <c r="D3576" s="84">
        <v>4</v>
      </c>
      <c r="E3576" s="82" t="s">
        <v>55</v>
      </c>
      <c r="F3576" s="85" t="s">
        <v>136</v>
      </c>
      <c r="G3576" s="106">
        <v>25.56</v>
      </c>
      <c r="H3576" s="84" t="s">
        <v>86</v>
      </c>
      <c r="I3576" s="84"/>
    </row>
    <row r="3577" spans="1:9" s="76" customFormat="1" ht="12" hidden="1" customHeight="1">
      <c r="A3577" s="8" t="str">
        <f>INDEX(master1!$A$10:$A$24,MATCH('KSB1 - Postings'!E3577,master1!$C$10:$C$24,0))</f>
        <v>MAINTE</v>
      </c>
      <c r="B3577" s="9" t="str">
        <f>VLOOKUP(E3577,master1!$C$9:$E$24,3,0)</f>
        <v>Joaquin P</v>
      </c>
      <c r="C3577" s="8" t="str">
        <f>VLOOKUP(F3577,master2!$B$1:$C$24,2,0)</f>
        <v>SPARE PARTS</v>
      </c>
      <c r="D3577" s="84">
        <v>4</v>
      </c>
      <c r="E3577" s="82" t="s">
        <v>55</v>
      </c>
      <c r="F3577" s="85" t="s">
        <v>136</v>
      </c>
      <c r="G3577" s="106">
        <v>45.08</v>
      </c>
      <c r="H3577" s="84" t="s">
        <v>86</v>
      </c>
      <c r="I3577" s="84"/>
    </row>
    <row r="3578" spans="1:9" s="76" customFormat="1" ht="12" hidden="1" customHeight="1">
      <c r="A3578" s="8" t="str">
        <f>INDEX(master1!$A$10:$A$24,MATCH('KSB1 - Postings'!E3578,master1!$C$10:$C$24,0))</f>
        <v>MAINTE</v>
      </c>
      <c r="B3578" s="9" t="str">
        <f>VLOOKUP(E3578,master1!$C$9:$E$24,3,0)</f>
        <v>Joaquin P</v>
      </c>
      <c r="C3578" s="8" t="str">
        <f>VLOOKUP(F3578,master2!$B$1:$C$24,2,0)</f>
        <v>SPARE PARTS</v>
      </c>
      <c r="D3578" s="84">
        <v>4</v>
      </c>
      <c r="E3578" s="82" t="s">
        <v>55</v>
      </c>
      <c r="F3578" s="85" t="s">
        <v>136</v>
      </c>
      <c r="G3578" s="106">
        <v>13.664999999999999</v>
      </c>
      <c r="H3578" s="84" t="s">
        <v>86</v>
      </c>
      <c r="I3578" s="84"/>
    </row>
    <row r="3579" spans="1:9" s="76" customFormat="1" ht="12" hidden="1" customHeight="1">
      <c r="A3579" s="8" t="str">
        <f>INDEX(master1!$A$10:$A$24,MATCH('KSB1 - Postings'!E3579,master1!$C$10:$C$24,0))</f>
        <v>MAINTE</v>
      </c>
      <c r="B3579" s="9" t="str">
        <f>VLOOKUP(E3579,master1!$C$9:$E$24,3,0)</f>
        <v>Joaquin P</v>
      </c>
      <c r="C3579" s="8" t="str">
        <f>VLOOKUP(F3579,master2!$B$1:$C$24,2,0)</f>
        <v>SPARE PARTS</v>
      </c>
      <c r="D3579" s="84">
        <v>4</v>
      </c>
      <c r="E3579" s="82" t="s">
        <v>55</v>
      </c>
      <c r="F3579" s="85" t="s">
        <v>136</v>
      </c>
      <c r="G3579" s="106">
        <v>23.16</v>
      </c>
      <c r="H3579" s="84" t="s">
        <v>86</v>
      </c>
      <c r="I3579" s="84"/>
    </row>
    <row r="3580" spans="1:9" s="76" customFormat="1" ht="12" hidden="1" customHeight="1">
      <c r="A3580" s="8" t="str">
        <f>INDEX(master1!$A$10:$A$24,MATCH('KSB1 - Postings'!E3580,master1!$C$10:$C$24,0))</f>
        <v>MAINTE</v>
      </c>
      <c r="B3580" s="9" t="str">
        <f>VLOOKUP(E3580,master1!$C$9:$E$24,3,0)</f>
        <v>Joaquin P</v>
      </c>
      <c r="C3580" s="8" t="str">
        <f>VLOOKUP(F3580,master2!$B$1:$C$24,2,0)</f>
        <v>SPARE PARTS</v>
      </c>
      <c r="D3580" s="84">
        <v>4</v>
      </c>
      <c r="E3580" s="82" t="s">
        <v>55</v>
      </c>
      <c r="F3580" s="85" t="s">
        <v>136</v>
      </c>
      <c r="G3580" s="106">
        <v>11.34</v>
      </c>
      <c r="H3580" s="84" t="s">
        <v>86</v>
      </c>
      <c r="I3580" s="84"/>
    </row>
    <row r="3581" spans="1:9" s="76" customFormat="1" ht="12" hidden="1" customHeight="1">
      <c r="A3581" s="8" t="str">
        <f>INDEX(master1!$A$10:$A$24,MATCH('KSB1 - Postings'!E3581,master1!$C$10:$C$24,0))</f>
        <v>MAINTE</v>
      </c>
      <c r="B3581" s="9" t="str">
        <f>VLOOKUP(E3581,master1!$C$9:$E$24,3,0)</f>
        <v>Joaquin P</v>
      </c>
      <c r="C3581" s="8" t="str">
        <f>VLOOKUP(F3581,master2!$B$1:$C$24,2,0)</f>
        <v>SPARE PARTS</v>
      </c>
      <c r="D3581" s="84">
        <v>4</v>
      </c>
      <c r="E3581" s="82" t="s">
        <v>55</v>
      </c>
      <c r="F3581" s="85" t="s">
        <v>136</v>
      </c>
      <c r="G3581" s="106">
        <v>17.375</v>
      </c>
      <c r="H3581" s="84" t="s">
        <v>86</v>
      </c>
      <c r="I3581" s="84"/>
    </row>
    <row r="3582" spans="1:9" s="76" customFormat="1" ht="12" hidden="1" customHeight="1">
      <c r="A3582" s="8" t="str">
        <f>INDEX(master1!$A$10:$A$24,MATCH('KSB1 - Postings'!E3582,master1!$C$10:$C$24,0))</f>
        <v>MAINTE</v>
      </c>
      <c r="B3582" s="9" t="str">
        <f>VLOOKUP(E3582,master1!$C$9:$E$24,3,0)</f>
        <v>Joaquin P</v>
      </c>
      <c r="C3582" s="8" t="str">
        <f>VLOOKUP(F3582,master2!$B$1:$C$24,2,0)</f>
        <v>SPARE PARTS</v>
      </c>
      <c r="D3582" s="84">
        <v>4</v>
      </c>
      <c r="E3582" s="82" t="s">
        <v>55</v>
      </c>
      <c r="F3582" s="85" t="s">
        <v>136</v>
      </c>
      <c r="G3582" s="106">
        <v>40.65</v>
      </c>
      <c r="H3582" s="84" t="s">
        <v>86</v>
      </c>
      <c r="I3582" s="84"/>
    </row>
    <row r="3583" spans="1:9" s="76" customFormat="1" ht="12" hidden="1" customHeight="1">
      <c r="A3583" s="8" t="str">
        <f>INDEX(master1!$A$10:$A$24,MATCH('KSB1 - Postings'!E3583,master1!$C$10:$C$24,0))</f>
        <v>MAINTE</v>
      </c>
      <c r="B3583" s="9" t="str">
        <f>VLOOKUP(E3583,master1!$C$9:$E$24,3,0)</f>
        <v>Joaquin P</v>
      </c>
      <c r="C3583" s="8" t="str">
        <f>VLOOKUP(F3583,master2!$B$1:$C$24,2,0)</f>
        <v>SPARE PARTS</v>
      </c>
      <c r="D3583" s="84">
        <v>4</v>
      </c>
      <c r="E3583" s="82" t="s">
        <v>55</v>
      </c>
      <c r="F3583" s="85" t="s">
        <v>136</v>
      </c>
      <c r="G3583" s="106">
        <v>17.425000000000001</v>
      </c>
      <c r="H3583" s="84" t="s">
        <v>86</v>
      </c>
      <c r="I3583" s="84"/>
    </row>
    <row r="3584" spans="1:9" s="76" customFormat="1" ht="12" hidden="1" customHeight="1">
      <c r="A3584" s="8" t="str">
        <f>INDEX(master1!$A$10:$A$24,MATCH('KSB1 - Postings'!E3584,master1!$C$10:$C$24,0))</f>
        <v>MAINTE</v>
      </c>
      <c r="B3584" s="9" t="str">
        <f>VLOOKUP(E3584,master1!$C$9:$E$24,3,0)</f>
        <v>Joaquin P</v>
      </c>
      <c r="C3584" s="8" t="str">
        <f>VLOOKUP(F3584,master2!$B$1:$C$24,2,0)</f>
        <v>SPARE PARTS</v>
      </c>
      <c r="D3584" s="84">
        <v>4</v>
      </c>
      <c r="E3584" s="82" t="s">
        <v>55</v>
      </c>
      <c r="F3584" s="85" t="s">
        <v>136</v>
      </c>
      <c r="G3584" s="106">
        <v>12.35</v>
      </c>
      <c r="H3584" s="84" t="s">
        <v>86</v>
      </c>
      <c r="I3584" s="84"/>
    </row>
    <row r="3585" spans="1:9" s="76" customFormat="1" ht="12" hidden="1" customHeight="1">
      <c r="A3585" s="8" t="str">
        <f>INDEX(master1!$A$10:$A$24,MATCH('KSB1 - Postings'!E3585,master1!$C$10:$C$24,0))</f>
        <v>MAINTE</v>
      </c>
      <c r="B3585" s="9" t="str">
        <f>VLOOKUP(E3585,master1!$C$9:$E$24,3,0)</f>
        <v>Joaquin P</v>
      </c>
      <c r="C3585" s="8" t="str">
        <f>VLOOKUP(F3585,master2!$B$1:$C$24,2,0)</f>
        <v>SPARE PARTS</v>
      </c>
      <c r="D3585" s="84">
        <v>4</v>
      </c>
      <c r="E3585" s="82" t="s">
        <v>55</v>
      </c>
      <c r="F3585" s="85" t="s">
        <v>136</v>
      </c>
      <c r="G3585" s="106">
        <v>57.18</v>
      </c>
      <c r="H3585" s="84" t="s">
        <v>86</v>
      </c>
      <c r="I3585" s="84"/>
    </row>
    <row r="3586" spans="1:9" s="76" customFormat="1" ht="12" hidden="1" customHeight="1">
      <c r="A3586" s="8" t="str">
        <f>INDEX(master1!$A$10:$A$24,MATCH('KSB1 - Postings'!E3586,master1!$C$10:$C$24,0))</f>
        <v>MAINTE</v>
      </c>
      <c r="B3586" s="9" t="str">
        <f>VLOOKUP(E3586,master1!$C$9:$E$24,3,0)</f>
        <v>Joaquin P</v>
      </c>
      <c r="C3586" s="8" t="str">
        <f>VLOOKUP(F3586,master2!$B$1:$C$24,2,0)</f>
        <v>SPARE PARTS</v>
      </c>
      <c r="D3586" s="84">
        <v>4</v>
      </c>
      <c r="E3586" s="82" t="s">
        <v>55</v>
      </c>
      <c r="F3586" s="85" t="s">
        <v>136</v>
      </c>
      <c r="G3586" s="106">
        <v>261.38499999999999</v>
      </c>
      <c r="H3586" s="84" t="s">
        <v>86</v>
      </c>
      <c r="I3586" s="84"/>
    </row>
    <row r="3587" spans="1:9" s="76" customFormat="1" ht="12" hidden="1" customHeight="1">
      <c r="A3587" s="8" t="str">
        <f>INDEX(master1!$A$10:$A$24,MATCH('KSB1 - Postings'!E3587,master1!$C$10:$C$24,0))</f>
        <v>MAINTE</v>
      </c>
      <c r="B3587" s="9" t="str">
        <f>VLOOKUP(E3587,master1!$C$9:$E$24,3,0)</f>
        <v>Joaquin P</v>
      </c>
      <c r="C3587" s="8" t="str">
        <f>VLOOKUP(F3587,master2!$B$1:$C$24,2,0)</f>
        <v>SPARE PARTS</v>
      </c>
      <c r="D3587" s="84">
        <v>4</v>
      </c>
      <c r="E3587" s="82" t="s">
        <v>55</v>
      </c>
      <c r="F3587" s="85" t="s">
        <v>136</v>
      </c>
      <c r="G3587" s="106">
        <v>29.06</v>
      </c>
      <c r="H3587" s="84" t="s">
        <v>86</v>
      </c>
      <c r="I3587" s="84"/>
    </row>
    <row r="3588" spans="1:9" s="76" customFormat="1" ht="12" hidden="1" customHeight="1">
      <c r="A3588" s="8" t="str">
        <f>INDEX(master1!$A$10:$A$24,MATCH('KSB1 - Postings'!E3588,master1!$C$10:$C$24,0))</f>
        <v>MAINTE</v>
      </c>
      <c r="B3588" s="9" t="str">
        <f>VLOOKUP(E3588,master1!$C$9:$E$24,3,0)</f>
        <v>Joaquin P</v>
      </c>
      <c r="C3588" s="8" t="str">
        <f>VLOOKUP(F3588,master2!$B$1:$C$24,2,0)</f>
        <v>SPARE PARTS</v>
      </c>
      <c r="D3588" s="84">
        <v>4</v>
      </c>
      <c r="E3588" s="82" t="s">
        <v>55</v>
      </c>
      <c r="F3588" s="85" t="s">
        <v>136</v>
      </c>
      <c r="G3588" s="106">
        <v>177.92</v>
      </c>
      <c r="H3588" s="84" t="s">
        <v>86</v>
      </c>
      <c r="I3588" s="84"/>
    </row>
    <row r="3589" spans="1:9" s="76" customFormat="1" ht="12" hidden="1" customHeight="1">
      <c r="A3589" s="8" t="str">
        <f>INDEX(master1!$A$10:$A$24,MATCH('KSB1 - Postings'!E3589,master1!$C$10:$C$24,0))</f>
        <v>MAINTE</v>
      </c>
      <c r="B3589" s="9" t="str">
        <f>VLOOKUP(E3589,master1!$C$9:$E$24,3,0)</f>
        <v>Joaquin P</v>
      </c>
      <c r="C3589" s="8" t="str">
        <f>VLOOKUP(F3589,master2!$B$1:$C$24,2,0)</f>
        <v>SPARE PARTS</v>
      </c>
      <c r="D3589" s="84">
        <v>4</v>
      </c>
      <c r="E3589" s="82" t="s">
        <v>55</v>
      </c>
      <c r="F3589" s="85" t="s">
        <v>136</v>
      </c>
      <c r="G3589" s="106">
        <v>1830</v>
      </c>
      <c r="H3589" s="84" t="s">
        <v>86</v>
      </c>
      <c r="I3589" s="84"/>
    </row>
    <row r="3590" spans="1:9" s="76" customFormat="1" ht="12" hidden="1" customHeight="1">
      <c r="A3590" s="8" t="str">
        <f>INDEX(master1!$A$10:$A$24,MATCH('KSB1 - Postings'!E3590,master1!$C$10:$C$24,0))</f>
        <v>MAINTE</v>
      </c>
      <c r="B3590" s="9" t="str">
        <f>VLOOKUP(E3590,master1!$C$9:$E$24,3,0)</f>
        <v>Joaquin P</v>
      </c>
      <c r="C3590" s="8" t="str">
        <f>VLOOKUP(F3590,master2!$B$1:$C$24,2,0)</f>
        <v>SPARE PARTS</v>
      </c>
      <c r="D3590" s="84">
        <v>4</v>
      </c>
      <c r="E3590" s="82" t="s">
        <v>55</v>
      </c>
      <c r="F3590" s="85" t="s">
        <v>136</v>
      </c>
      <c r="G3590" s="106">
        <v>364.77499999999998</v>
      </c>
      <c r="H3590" s="84" t="s">
        <v>86</v>
      </c>
      <c r="I3590" s="84"/>
    </row>
    <row r="3591" spans="1:9" s="76" customFormat="1" ht="12" hidden="1" customHeight="1">
      <c r="A3591" s="8" t="str">
        <f>INDEX(master1!$A$10:$A$24,MATCH('KSB1 - Postings'!E3591,master1!$C$10:$C$24,0))</f>
        <v>MAINTE</v>
      </c>
      <c r="B3591" s="9" t="str">
        <f>VLOOKUP(E3591,master1!$C$9:$E$24,3,0)</f>
        <v>Joaquin P</v>
      </c>
      <c r="C3591" s="8" t="str">
        <f>VLOOKUP(F3591,master2!$B$1:$C$24,2,0)</f>
        <v>SPARE PARTS</v>
      </c>
      <c r="D3591" s="84">
        <v>4</v>
      </c>
      <c r="E3591" s="82" t="s">
        <v>55</v>
      </c>
      <c r="F3591" s="85" t="s">
        <v>136</v>
      </c>
      <c r="G3591" s="106">
        <v>270.29000000000002</v>
      </c>
      <c r="H3591" s="84" t="s">
        <v>86</v>
      </c>
      <c r="I3591" s="84"/>
    </row>
    <row r="3592" spans="1:9" s="76" customFormat="1" ht="12" hidden="1" customHeight="1">
      <c r="A3592" s="8" t="str">
        <f>INDEX(master1!$A$10:$A$24,MATCH('KSB1 - Postings'!E3592,master1!$C$10:$C$24,0))</f>
        <v>HR</v>
      </c>
      <c r="B3592" s="9" t="str">
        <f>VLOOKUP(E3592,master1!$C$9:$E$24,3,0)</f>
        <v>Paula E</v>
      </c>
      <c r="C3592" s="8" t="str">
        <f>VLOOKUP(F3592,master2!$B$1:$C$24,2,0)</f>
        <v>COMMUNICATIONS</v>
      </c>
      <c r="D3592" s="84">
        <v>4</v>
      </c>
      <c r="E3592" s="82" t="s">
        <v>74</v>
      </c>
      <c r="F3592" s="85" t="s">
        <v>129</v>
      </c>
      <c r="G3592" s="106">
        <v>13.885</v>
      </c>
      <c r="H3592" s="84" t="s">
        <v>86</v>
      </c>
      <c r="I3592" s="84"/>
    </row>
    <row r="3593" spans="1:9" s="76" customFormat="1" ht="12" hidden="1" customHeight="1">
      <c r="A3593" s="8" t="str">
        <f>INDEX(master1!$A$10:$A$24,MATCH('KSB1 - Postings'!E3593,master1!$C$10:$C$24,0))</f>
        <v>HR</v>
      </c>
      <c r="B3593" s="9" t="str">
        <f>VLOOKUP(E3593,master1!$C$9:$E$24,3,0)</f>
        <v>Paula E</v>
      </c>
      <c r="C3593" s="8" t="str">
        <f>VLOOKUP(F3593,master2!$B$1:$C$24,2,0)</f>
        <v>COMMUNICATIONS</v>
      </c>
      <c r="D3593" s="84">
        <v>4</v>
      </c>
      <c r="E3593" s="82" t="s">
        <v>74</v>
      </c>
      <c r="F3593" s="85" t="s">
        <v>129</v>
      </c>
      <c r="G3593" s="106">
        <v>81.94</v>
      </c>
      <c r="H3593" s="84" t="s">
        <v>86</v>
      </c>
      <c r="I3593" s="84"/>
    </row>
    <row r="3594" spans="1:9" s="76" customFormat="1" ht="12" hidden="1" customHeight="1">
      <c r="A3594" s="8" t="str">
        <f>INDEX(master1!$A$10:$A$24,MATCH('KSB1 - Postings'!E3594,master1!$C$10:$C$24,0))</f>
        <v>HR</v>
      </c>
      <c r="B3594" s="9" t="str">
        <f>VLOOKUP(E3594,master1!$C$9:$E$24,3,0)</f>
        <v>Paula E</v>
      </c>
      <c r="C3594" s="8" t="str">
        <f>VLOOKUP(F3594,master2!$B$1:$C$24,2,0)</f>
        <v>TRAVEL EXPENSES</v>
      </c>
      <c r="D3594" s="84">
        <v>4</v>
      </c>
      <c r="E3594" s="82" t="s">
        <v>74</v>
      </c>
      <c r="F3594" s="85" t="s">
        <v>147</v>
      </c>
      <c r="G3594" s="106">
        <v>159.5</v>
      </c>
      <c r="H3594" s="84" t="s">
        <v>86</v>
      </c>
      <c r="I3594" s="84"/>
    </row>
    <row r="3595" spans="1:9" s="76" customFormat="1" ht="12" hidden="1" customHeight="1">
      <c r="A3595" s="8" t="str">
        <f>INDEX(master1!$A$10:$A$24,MATCH('KSB1 - Postings'!E3595,master1!$C$10:$C$24,0))</f>
        <v>HR</v>
      </c>
      <c r="B3595" s="9" t="str">
        <f>VLOOKUP(E3595,master1!$C$9:$E$24,3,0)</f>
        <v>Paula E</v>
      </c>
      <c r="C3595" s="8" t="str">
        <f>VLOOKUP(F3595,master2!$B$1:$C$24,2,0)</f>
        <v>OTHER SOCIAL EXPENSES</v>
      </c>
      <c r="D3595" s="84">
        <v>4</v>
      </c>
      <c r="E3595" s="82" t="s">
        <v>74</v>
      </c>
      <c r="F3595" s="85" t="s">
        <v>131</v>
      </c>
      <c r="G3595" s="106">
        <v>5000</v>
      </c>
      <c r="H3595" s="84" t="s">
        <v>86</v>
      </c>
      <c r="I3595" s="84"/>
    </row>
    <row r="3596" spans="1:9" s="76" customFormat="1" ht="12" hidden="1" customHeight="1">
      <c r="A3596" s="8" t="str">
        <f>INDEX(master1!$A$10:$A$24,MATCH('KSB1 - Postings'!E3596,master1!$C$10:$C$24,0))</f>
        <v>HR</v>
      </c>
      <c r="B3596" s="9" t="str">
        <f>VLOOKUP(E3596,master1!$C$9:$E$24,3,0)</f>
        <v>Paula E</v>
      </c>
      <c r="C3596" s="8" t="str">
        <f>VLOOKUP(F3596,master2!$B$1:$C$24,2,0)</f>
        <v>CLEANING AND WASTE PROC.</v>
      </c>
      <c r="D3596" s="84">
        <v>4</v>
      </c>
      <c r="E3596" s="82" t="s">
        <v>75</v>
      </c>
      <c r="F3596" s="85" t="s">
        <v>128</v>
      </c>
      <c r="G3596" s="106">
        <v>4000</v>
      </c>
      <c r="H3596" s="84" t="s">
        <v>86</v>
      </c>
      <c r="I3596" s="84"/>
    </row>
    <row r="3597" spans="1:9" s="76" customFormat="1" ht="12" hidden="1" customHeight="1">
      <c r="A3597" s="8" t="str">
        <f>INDEX(master1!$A$10:$A$24,MATCH('KSB1 - Postings'!E3597,master1!$C$10:$C$24,0))</f>
        <v>HR</v>
      </c>
      <c r="B3597" s="9" t="str">
        <f>VLOOKUP(E3597,master1!$C$9:$E$24,3,0)</f>
        <v>Paula E</v>
      </c>
      <c r="C3597" s="8" t="str">
        <f>VLOOKUP(F3597,master2!$B$1:$C$24,2,0)</f>
        <v>OTHER EXTERNAL SERVICES</v>
      </c>
      <c r="D3597" s="84">
        <v>4</v>
      </c>
      <c r="E3597" s="82" t="s">
        <v>75</v>
      </c>
      <c r="F3597" s="85" t="s">
        <v>138</v>
      </c>
      <c r="G3597" s="106">
        <v>6212.5</v>
      </c>
      <c r="H3597" s="84" t="s">
        <v>86</v>
      </c>
      <c r="I3597" s="84"/>
    </row>
    <row r="3598" spans="1:9" s="76" customFormat="1" ht="12" hidden="1" customHeight="1">
      <c r="A3598" s="8" t="str">
        <f>INDEX(master1!$A$10:$A$24,MATCH('KSB1 - Postings'!E3598,master1!$C$10:$C$24,0))</f>
        <v>HR</v>
      </c>
      <c r="B3598" s="9" t="str">
        <f>VLOOKUP(E3598,master1!$C$9:$E$24,3,0)</f>
        <v>Paula E</v>
      </c>
      <c r="C3598" s="8" t="str">
        <f>VLOOKUP(F3598,master2!$B$1:$C$24,2,0)</f>
        <v>OTHER EXTERNAL SERVICES</v>
      </c>
      <c r="D3598" s="84">
        <v>4</v>
      </c>
      <c r="E3598" s="82" t="s">
        <v>75</v>
      </c>
      <c r="F3598" s="85" t="s">
        <v>138</v>
      </c>
      <c r="G3598" s="106">
        <v>7500</v>
      </c>
      <c r="H3598" s="84" t="s">
        <v>86</v>
      </c>
      <c r="I3598" s="84"/>
    </row>
    <row r="3599" spans="1:9" s="76" customFormat="1" ht="12" hidden="1" customHeight="1">
      <c r="A3599" s="8" t="str">
        <f>INDEX(master1!$A$10:$A$24,MATCH('KSB1 - Postings'!E3599,master1!$C$10:$C$24,0))</f>
        <v>HR</v>
      </c>
      <c r="B3599" s="9" t="str">
        <f>VLOOKUP(E3599,master1!$C$9:$E$24,3,0)</f>
        <v>Paula E</v>
      </c>
      <c r="C3599" s="8" t="str">
        <f>VLOOKUP(F3599,master2!$B$1:$C$24,2,0)</f>
        <v>OTHER SOCIAL EXPENSES</v>
      </c>
      <c r="D3599" s="84">
        <v>4</v>
      </c>
      <c r="E3599" s="82" t="s">
        <v>74</v>
      </c>
      <c r="F3599" s="85" t="s">
        <v>139</v>
      </c>
      <c r="G3599" s="106">
        <v>300</v>
      </c>
      <c r="H3599" s="84" t="s">
        <v>86</v>
      </c>
      <c r="I3599" s="84"/>
    </row>
    <row r="3600" spans="1:9" s="76" customFormat="1" ht="12" hidden="1" customHeight="1">
      <c r="A3600" s="8" t="str">
        <f>INDEX(master1!$A$10:$A$24,MATCH('KSB1 - Postings'!E3600,master1!$C$10:$C$24,0))</f>
        <v>HR</v>
      </c>
      <c r="B3600" s="9" t="str">
        <f>VLOOKUP(E3600,master1!$C$9:$E$24,3,0)</f>
        <v>Paula E</v>
      </c>
      <c r="C3600" s="8" t="str">
        <f>VLOOKUP(F3600,master2!$B$1:$C$24,2,0)</f>
        <v>OTHER EXTERNAL SERVICES</v>
      </c>
      <c r="D3600" s="84">
        <v>4</v>
      </c>
      <c r="E3600" s="82" t="s">
        <v>74</v>
      </c>
      <c r="F3600" s="85" t="s">
        <v>150</v>
      </c>
      <c r="G3600" s="106">
        <v>1500</v>
      </c>
      <c r="H3600" s="84" t="s">
        <v>86</v>
      </c>
      <c r="I3600" s="84"/>
    </row>
    <row r="3601" spans="1:9" s="76" customFormat="1" ht="12" hidden="1" customHeight="1">
      <c r="A3601" s="8" t="str">
        <f>INDEX(master1!$A$10:$A$24,MATCH('KSB1 - Postings'!E3601,master1!$C$10:$C$24,0))</f>
        <v>HR</v>
      </c>
      <c r="B3601" s="9" t="str">
        <f>VLOOKUP(E3601,master1!$C$9:$E$24,3,0)</f>
        <v>Paula E</v>
      </c>
      <c r="C3601" s="8" t="str">
        <f>VLOOKUP(F3601,master2!$B$1:$C$24,2,0)</f>
        <v>OTHER SOCIAL EXPENSES</v>
      </c>
      <c r="D3601" s="84">
        <v>4</v>
      </c>
      <c r="E3601" s="82" t="s">
        <v>74</v>
      </c>
      <c r="F3601" s="85" t="s">
        <v>139</v>
      </c>
      <c r="G3601" s="106">
        <v>292.5</v>
      </c>
      <c r="H3601" s="84" t="s">
        <v>86</v>
      </c>
      <c r="I3601" s="84"/>
    </row>
    <row r="3602" spans="1:9" s="76" customFormat="1" ht="12" hidden="1" customHeight="1">
      <c r="A3602" s="8" t="str">
        <f>INDEX(master1!$A$10:$A$24,MATCH('KSB1 - Postings'!E3602,master1!$C$10:$C$24,0))</f>
        <v>HR</v>
      </c>
      <c r="B3602" s="9" t="str">
        <f>VLOOKUP(E3602,master1!$C$9:$E$24,3,0)</f>
        <v>Paula E</v>
      </c>
      <c r="C3602" s="8" t="str">
        <f>VLOOKUP(F3602,master2!$B$1:$C$24,2,0)</f>
        <v>OTHER EXTERNAL SERVICES</v>
      </c>
      <c r="D3602" s="84">
        <v>4</v>
      </c>
      <c r="E3602" s="82" t="s">
        <v>74</v>
      </c>
      <c r="F3602" s="85" t="s">
        <v>150</v>
      </c>
      <c r="G3602" s="106">
        <v>8533.3349999999991</v>
      </c>
      <c r="H3602" s="84" t="s">
        <v>86</v>
      </c>
      <c r="I3602" s="84"/>
    </row>
    <row r="3603" spans="1:9" s="76" customFormat="1" ht="12" hidden="1" customHeight="1">
      <c r="A3603" s="8" t="str">
        <f>INDEX(master1!$A$10:$A$24,MATCH('KSB1 - Postings'!E3603,master1!$C$10:$C$24,0))</f>
        <v>HR</v>
      </c>
      <c r="B3603" s="9" t="str">
        <f>VLOOKUP(E3603,master1!$C$9:$E$24,3,0)</f>
        <v>Paula E</v>
      </c>
      <c r="C3603" s="8" t="str">
        <f>VLOOKUP(F3603,master2!$B$1:$C$24,2,0)</f>
        <v>RENT EXPENSES</v>
      </c>
      <c r="D3603" s="84">
        <v>4</v>
      </c>
      <c r="E3603" s="82" t="s">
        <v>74</v>
      </c>
      <c r="F3603" s="85" t="s">
        <v>142</v>
      </c>
      <c r="G3603" s="106">
        <v>600</v>
      </c>
      <c r="H3603" s="84" t="s">
        <v>86</v>
      </c>
      <c r="I3603" s="84"/>
    </row>
    <row r="3604" spans="1:9" s="76" customFormat="1" ht="12" hidden="1" customHeight="1">
      <c r="A3604" s="8" t="str">
        <f>INDEX(master1!$A$10:$A$24,MATCH('KSB1 - Postings'!E3604,master1!$C$10:$C$24,0))</f>
        <v>HR</v>
      </c>
      <c r="B3604" s="9" t="str">
        <f>VLOOKUP(E3604,master1!$C$9:$E$24,3,0)</f>
        <v>Paula E</v>
      </c>
      <c r="C3604" s="8" t="str">
        <f>VLOOKUP(F3604,master2!$B$1:$C$24,2,0)</f>
        <v>PROTECTION EQUIPMENT</v>
      </c>
      <c r="D3604" s="84">
        <v>4</v>
      </c>
      <c r="E3604" s="82" t="s">
        <v>74</v>
      </c>
      <c r="F3604" s="85" t="s">
        <v>135</v>
      </c>
      <c r="G3604" s="106">
        <v>1222</v>
      </c>
      <c r="H3604" s="84" t="s">
        <v>86</v>
      </c>
      <c r="I3604" s="84"/>
    </row>
    <row r="3605" spans="1:9" s="76" customFormat="1" ht="12" hidden="1" customHeight="1">
      <c r="A3605" s="8" t="str">
        <f>INDEX(master1!$A$10:$A$24,MATCH('KSB1 - Postings'!E3605,master1!$C$10:$C$24,0))</f>
        <v>HR</v>
      </c>
      <c r="B3605" s="9" t="str">
        <f>VLOOKUP(E3605,master1!$C$9:$E$24,3,0)</f>
        <v>Paula E</v>
      </c>
      <c r="C3605" s="8" t="str">
        <f>VLOOKUP(F3605,master2!$B$1:$C$24,2,0)</f>
        <v>PROTECTION EQUIPMENT</v>
      </c>
      <c r="D3605" s="84">
        <v>4</v>
      </c>
      <c r="E3605" s="82" t="s">
        <v>74</v>
      </c>
      <c r="F3605" s="85" t="s">
        <v>135</v>
      </c>
      <c r="G3605" s="106">
        <v>259.32499999999999</v>
      </c>
      <c r="H3605" s="84" t="s">
        <v>86</v>
      </c>
      <c r="I3605" s="84"/>
    </row>
    <row r="3606" spans="1:9" s="76" customFormat="1" ht="12" hidden="1" customHeight="1">
      <c r="A3606" s="8" t="str">
        <f>INDEX(master1!$A$10:$A$24,MATCH('KSB1 - Postings'!E3606,master1!$C$10:$C$24,0))</f>
        <v>HR</v>
      </c>
      <c r="B3606" s="9" t="str">
        <f>VLOOKUP(E3606,master1!$C$9:$E$24,3,0)</f>
        <v>Paula E</v>
      </c>
      <c r="C3606" s="8" t="str">
        <f>VLOOKUP(F3606,master2!$B$1:$C$24,2,0)</f>
        <v>RENT EXPENSES</v>
      </c>
      <c r="D3606" s="84">
        <v>4</v>
      </c>
      <c r="E3606" s="82" t="s">
        <v>74</v>
      </c>
      <c r="F3606" s="85" t="s">
        <v>142</v>
      </c>
      <c r="G3606" s="106">
        <v>1316</v>
      </c>
      <c r="H3606" s="84" t="s">
        <v>86</v>
      </c>
      <c r="I3606" s="84"/>
    </row>
    <row r="3607" spans="1:9" s="76" customFormat="1" ht="12" hidden="1" customHeight="1">
      <c r="A3607" s="8" t="str">
        <f>INDEX(master1!$A$10:$A$24,MATCH('KSB1 - Postings'!E3607,master1!$C$10:$C$24,0))</f>
        <v>HR</v>
      </c>
      <c r="B3607" s="9" t="str">
        <f>VLOOKUP(E3607,master1!$C$9:$E$24,3,0)</f>
        <v>Paula E</v>
      </c>
      <c r="C3607" s="8" t="str">
        <f>VLOOKUP(F3607,master2!$B$1:$C$24,2,0)</f>
        <v>STATIONERY</v>
      </c>
      <c r="D3607" s="84">
        <v>4</v>
      </c>
      <c r="E3607" s="82" t="s">
        <v>74</v>
      </c>
      <c r="F3607" s="85" t="s">
        <v>146</v>
      </c>
      <c r="G3607" s="106">
        <v>1216.7249999999999</v>
      </c>
      <c r="H3607" s="84" t="s">
        <v>86</v>
      </c>
      <c r="I3607" s="84"/>
    </row>
    <row r="3608" spans="1:9" s="76" customFormat="1" ht="12" hidden="1" customHeight="1">
      <c r="A3608" s="8" t="str">
        <f>INDEX(master1!$A$10:$A$24,MATCH('KSB1 - Postings'!E3608,master1!$C$10:$C$24,0))</f>
        <v>HR</v>
      </c>
      <c r="B3608" s="9" t="str">
        <f>VLOOKUP(E3608,master1!$C$9:$E$24,3,0)</f>
        <v>Paula E</v>
      </c>
      <c r="C3608" s="8" t="str">
        <f>VLOOKUP(F3608,master2!$B$1:$C$24,2,0)</f>
        <v>STATIONERY</v>
      </c>
      <c r="D3608" s="84">
        <v>4</v>
      </c>
      <c r="E3608" s="82" t="s">
        <v>74</v>
      </c>
      <c r="F3608" s="85" t="s">
        <v>146</v>
      </c>
      <c r="G3608" s="106">
        <v>836.55</v>
      </c>
      <c r="H3608" s="84" t="s">
        <v>86</v>
      </c>
      <c r="I3608" s="84"/>
    </row>
    <row r="3609" spans="1:9" s="76" customFormat="1" ht="12" hidden="1" customHeight="1">
      <c r="A3609" s="8" t="str">
        <f>INDEX(master1!$A$10:$A$24,MATCH('KSB1 - Postings'!E3609,master1!$C$10:$C$24,0))</f>
        <v>HR</v>
      </c>
      <c r="B3609" s="9" t="str">
        <f>VLOOKUP(E3609,master1!$C$9:$E$24,3,0)</f>
        <v>Paula E</v>
      </c>
      <c r="C3609" s="8" t="str">
        <f>VLOOKUP(F3609,master2!$B$1:$C$24,2,0)</f>
        <v>OTHER EXTERNAL SERVICES</v>
      </c>
      <c r="D3609" s="84">
        <v>4</v>
      </c>
      <c r="E3609" s="82" t="s">
        <v>74</v>
      </c>
      <c r="F3609" s="85" t="s">
        <v>138</v>
      </c>
      <c r="G3609" s="106">
        <v>1539</v>
      </c>
      <c r="H3609" s="84" t="s">
        <v>86</v>
      </c>
      <c r="I3609" s="84"/>
    </row>
    <row r="3610" spans="1:9" s="76" customFormat="1" ht="12" hidden="1" customHeight="1">
      <c r="A3610" s="8" t="str">
        <f>INDEX(master1!$A$10:$A$24,MATCH('KSB1 - Postings'!E3610,master1!$C$10:$C$24,0))</f>
        <v>HR</v>
      </c>
      <c r="B3610" s="9" t="str">
        <f>VLOOKUP(E3610,master1!$C$9:$E$24,3,0)</f>
        <v>Paula E</v>
      </c>
      <c r="C3610" s="8" t="str">
        <f>VLOOKUP(F3610,master2!$B$1:$C$24,2,0)</f>
        <v>RENT EXPENSES</v>
      </c>
      <c r="D3610" s="84">
        <v>4</v>
      </c>
      <c r="E3610" s="82" t="s">
        <v>74</v>
      </c>
      <c r="F3610" s="85" t="s">
        <v>142</v>
      </c>
      <c r="G3610" s="106">
        <v>600</v>
      </c>
      <c r="H3610" s="84" t="s">
        <v>86</v>
      </c>
      <c r="I3610" s="84"/>
    </row>
    <row r="3611" spans="1:9" s="76" customFormat="1" ht="12" hidden="1" customHeight="1">
      <c r="A3611" s="8" t="str">
        <f>INDEX(master1!$A$10:$A$24,MATCH('KSB1 - Postings'!E3611,master1!$C$10:$C$24,0))</f>
        <v>HR</v>
      </c>
      <c r="B3611" s="9" t="str">
        <f>VLOOKUP(E3611,master1!$C$9:$E$24,3,0)</f>
        <v>Paula E</v>
      </c>
      <c r="C3611" s="8" t="str">
        <f>VLOOKUP(F3611,master2!$B$1:$C$24,2,0)</f>
        <v>OTHER SOCIAL EXPENSES</v>
      </c>
      <c r="D3611" s="84">
        <v>4</v>
      </c>
      <c r="E3611" s="82" t="s">
        <v>74</v>
      </c>
      <c r="F3611" s="85" t="s">
        <v>139</v>
      </c>
      <c r="G3611" s="106">
        <v>121</v>
      </c>
      <c r="H3611" s="84" t="s">
        <v>86</v>
      </c>
      <c r="I3611" s="84"/>
    </row>
    <row r="3612" spans="1:9" s="76" customFormat="1" ht="12" hidden="1" customHeight="1">
      <c r="A3612" s="8" t="str">
        <f>INDEX(master1!$A$10:$A$24,MATCH('KSB1 - Postings'!E3612,master1!$C$10:$C$24,0))</f>
        <v>HR</v>
      </c>
      <c r="B3612" s="9" t="str">
        <f>VLOOKUP(E3612,master1!$C$9:$E$24,3,0)</f>
        <v>Paula E</v>
      </c>
      <c r="C3612" s="8" t="str">
        <f>VLOOKUP(F3612,master2!$B$1:$C$24,2,0)</f>
        <v>STATIONERY</v>
      </c>
      <c r="D3612" s="84">
        <v>4</v>
      </c>
      <c r="E3612" s="82" t="s">
        <v>74</v>
      </c>
      <c r="F3612" s="85" t="s">
        <v>146</v>
      </c>
      <c r="G3612" s="106">
        <v>10.039999999999999</v>
      </c>
      <c r="H3612" s="84" t="s">
        <v>86</v>
      </c>
      <c r="I3612" s="84"/>
    </row>
    <row r="3613" spans="1:9" s="76" customFormat="1" ht="12" hidden="1" customHeight="1">
      <c r="A3613" s="8" t="str">
        <f>INDEX(master1!$A$10:$A$24,MATCH('KSB1 - Postings'!E3613,master1!$C$10:$C$24,0))</f>
        <v>HR</v>
      </c>
      <c r="B3613" s="9" t="str">
        <f>VLOOKUP(E3613,master1!$C$9:$E$24,3,0)</f>
        <v>Paula E</v>
      </c>
      <c r="C3613" s="8" t="str">
        <f>VLOOKUP(F3613,master2!$B$1:$C$24,2,0)</f>
        <v>COMMUNICATIONS</v>
      </c>
      <c r="D3613" s="84">
        <v>4</v>
      </c>
      <c r="E3613" s="82" t="s">
        <v>74</v>
      </c>
      <c r="F3613" s="85" t="s">
        <v>129</v>
      </c>
      <c r="G3613" s="106">
        <v>3000</v>
      </c>
      <c r="H3613" s="84" t="s">
        <v>86</v>
      </c>
      <c r="I3613" s="84"/>
    </row>
    <row r="3614" spans="1:9" s="76" customFormat="1" ht="12" hidden="1" customHeight="1">
      <c r="A3614" s="8" t="str">
        <f>INDEX(master1!$A$10:$A$24,MATCH('KSB1 - Postings'!E3614,master1!$C$10:$C$24,0))</f>
        <v>HR</v>
      </c>
      <c r="B3614" s="9" t="str">
        <f>VLOOKUP(E3614,master1!$C$9:$E$24,3,0)</f>
        <v>Paula E</v>
      </c>
      <c r="C3614" s="8" t="str">
        <f>VLOOKUP(F3614,master2!$B$1:$C$24,2,0)</f>
        <v>CLEANING AND WASTE PROC.</v>
      </c>
      <c r="D3614" s="84">
        <v>4</v>
      </c>
      <c r="E3614" s="82" t="s">
        <v>74</v>
      </c>
      <c r="F3614" s="85" t="s">
        <v>128</v>
      </c>
      <c r="G3614" s="106">
        <v>4000</v>
      </c>
      <c r="H3614" s="84" t="s">
        <v>86</v>
      </c>
      <c r="I3614" s="84"/>
    </row>
    <row r="3615" spans="1:9" s="76" customFormat="1" ht="12" hidden="1" customHeight="1">
      <c r="A3615" s="8" t="str">
        <f>INDEX(master1!$A$10:$A$24,MATCH('KSB1 - Postings'!E3615,master1!$C$10:$C$24,0))</f>
        <v>HR</v>
      </c>
      <c r="B3615" s="9" t="str">
        <f>VLOOKUP(E3615,master1!$C$9:$E$24,3,0)</f>
        <v>Paula E</v>
      </c>
      <c r="C3615" s="8" t="str">
        <f>VLOOKUP(F3615,master2!$B$1:$C$24,2,0)</f>
        <v>OTHER EXTERNAL SERVICES</v>
      </c>
      <c r="D3615" s="84">
        <v>4</v>
      </c>
      <c r="E3615" s="82" t="s">
        <v>74</v>
      </c>
      <c r="F3615" s="85" t="s">
        <v>150</v>
      </c>
      <c r="G3615" s="106">
        <v>7500</v>
      </c>
      <c r="H3615" s="84" t="s">
        <v>86</v>
      </c>
      <c r="I3615" s="84"/>
    </row>
    <row r="3616" spans="1:9" s="76" customFormat="1" ht="12" hidden="1" customHeight="1">
      <c r="A3616" s="8" t="str">
        <f>INDEX(master1!$A$10:$A$24,MATCH('KSB1 - Postings'!E3616,master1!$C$10:$C$24,0))</f>
        <v>HR</v>
      </c>
      <c r="B3616" s="9" t="str">
        <f>VLOOKUP(E3616,master1!$C$9:$E$24,3,0)</f>
        <v>Paula E</v>
      </c>
      <c r="C3616" s="8" t="str">
        <f>VLOOKUP(F3616,master2!$B$1:$C$24,2,0)</f>
        <v>OTHER EXTERNAL SERVICES</v>
      </c>
      <c r="D3616" s="84">
        <v>4</v>
      </c>
      <c r="E3616" s="82" t="s">
        <v>74</v>
      </c>
      <c r="F3616" s="85" t="s">
        <v>150</v>
      </c>
      <c r="G3616" s="106">
        <v>8500</v>
      </c>
      <c r="H3616" s="84" t="s">
        <v>86</v>
      </c>
      <c r="I3616" s="84"/>
    </row>
    <row r="3617" spans="1:9" s="76" customFormat="1" ht="12" hidden="1" customHeight="1">
      <c r="A3617" s="8" t="str">
        <f>INDEX(master1!$A$10:$A$24,MATCH('KSB1 - Postings'!E3617,master1!$C$10:$C$24,0))</f>
        <v>HR</v>
      </c>
      <c r="B3617" s="9" t="str">
        <f>VLOOKUP(E3617,master1!$C$9:$E$24,3,0)</f>
        <v>Paula E</v>
      </c>
      <c r="C3617" s="8" t="str">
        <f>VLOOKUP(F3617,master2!$B$1:$C$24,2,0)</f>
        <v>OTHER EXTERNAL SERVICES</v>
      </c>
      <c r="D3617" s="84">
        <v>4</v>
      </c>
      <c r="E3617" s="82" t="s">
        <v>74</v>
      </c>
      <c r="F3617" s="85" t="s">
        <v>138</v>
      </c>
      <c r="G3617" s="106">
        <v>6615</v>
      </c>
      <c r="H3617" s="84" t="s">
        <v>86</v>
      </c>
      <c r="I3617" s="84"/>
    </row>
    <row r="3618" spans="1:9" s="76" customFormat="1" ht="12" hidden="1" customHeight="1">
      <c r="A3618" s="8" t="str">
        <f>INDEX(master1!$A$10:$A$24,MATCH('KSB1 - Postings'!E3618,master1!$C$10:$C$24,0))</f>
        <v>HR</v>
      </c>
      <c r="B3618" s="9" t="str">
        <f>VLOOKUP(E3618,master1!$C$9:$E$24,3,0)</f>
        <v>Paula E</v>
      </c>
      <c r="C3618" s="8" t="str">
        <f>VLOOKUP(F3618,master2!$B$1:$C$24,2,0)</f>
        <v>OTHER EXTERNAL SERVICES</v>
      </c>
      <c r="D3618" s="84">
        <v>4</v>
      </c>
      <c r="E3618" s="82" t="s">
        <v>74</v>
      </c>
      <c r="F3618" s="85" t="s">
        <v>138</v>
      </c>
      <c r="G3618" s="106">
        <v>7500</v>
      </c>
      <c r="H3618" s="84" t="s">
        <v>86</v>
      </c>
      <c r="I3618" s="84"/>
    </row>
    <row r="3619" spans="1:9" s="76" customFormat="1" ht="12" hidden="1" customHeight="1">
      <c r="A3619" s="8" t="str">
        <f>INDEX(master1!$A$10:$A$24,MATCH('KSB1 - Postings'!E3619,master1!$C$10:$C$24,0))</f>
        <v>HR</v>
      </c>
      <c r="B3619" s="9" t="str">
        <f>VLOOKUP(E3619,master1!$C$9:$E$24,3,0)</f>
        <v>Paula E</v>
      </c>
      <c r="C3619" s="8" t="str">
        <f>VLOOKUP(F3619,master2!$B$1:$C$24,2,0)</f>
        <v>OTHER SOCIAL EXPENSES</v>
      </c>
      <c r="D3619" s="84">
        <v>4</v>
      </c>
      <c r="E3619" s="82" t="s">
        <v>74</v>
      </c>
      <c r="F3619" s="85" t="s">
        <v>134</v>
      </c>
      <c r="G3619" s="106">
        <v>2900</v>
      </c>
      <c r="H3619" s="84" t="s">
        <v>86</v>
      </c>
      <c r="I3619" s="84"/>
    </row>
    <row r="3620" spans="1:9" s="76" customFormat="1" ht="12" hidden="1" customHeight="1">
      <c r="A3620" s="8" t="str">
        <f>INDEX(master1!$A$10:$A$24,MATCH('KSB1 - Postings'!E3620,master1!$C$10:$C$24,0))</f>
        <v>HR</v>
      </c>
      <c r="B3620" s="9" t="str">
        <f>VLOOKUP(E3620,master1!$C$9:$E$24,3,0)</f>
        <v>Paula E</v>
      </c>
      <c r="C3620" s="8" t="str">
        <f>VLOOKUP(F3620,master2!$B$1:$C$24,2,0)</f>
        <v>TRAVEL EXPENSES</v>
      </c>
      <c r="D3620" s="84">
        <v>4</v>
      </c>
      <c r="E3620" s="82" t="s">
        <v>74</v>
      </c>
      <c r="F3620" s="85" t="s">
        <v>147</v>
      </c>
      <c r="G3620" s="106">
        <v>409.42</v>
      </c>
      <c r="H3620" s="84" t="s">
        <v>86</v>
      </c>
      <c r="I3620" s="84"/>
    </row>
    <row r="3621" spans="1:9" s="76" customFormat="1" ht="12" hidden="1" customHeight="1">
      <c r="A3621" s="8" t="str">
        <f>INDEX(master1!$A$10:$A$24,MATCH('KSB1 - Postings'!E3621,master1!$C$10:$C$24,0))</f>
        <v>HR</v>
      </c>
      <c r="B3621" s="9" t="str">
        <f>VLOOKUP(E3621,master1!$C$9:$E$24,3,0)</f>
        <v>Paula E</v>
      </c>
      <c r="C3621" s="8" t="str">
        <f>VLOOKUP(F3621,master2!$B$1:$C$24,2,0)</f>
        <v>RENT EXPENSES</v>
      </c>
      <c r="D3621" s="84">
        <v>4</v>
      </c>
      <c r="E3621" s="82" t="s">
        <v>74</v>
      </c>
      <c r="F3621" s="85" t="s">
        <v>130</v>
      </c>
      <c r="G3621" s="106">
        <v>8600.1200000000008</v>
      </c>
      <c r="H3621" s="84" t="s">
        <v>86</v>
      </c>
      <c r="I3621" s="84"/>
    </row>
    <row r="3622" spans="1:9" s="76" customFormat="1" ht="12" hidden="1" customHeight="1">
      <c r="A3622" s="8" t="str">
        <f>INDEX(master1!$A$10:$A$24,MATCH('KSB1 - Postings'!E3622,master1!$C$10:$C$24,0))</f>
        <v>HR</v>
      </c>
      <c r="B3622" s="9" t="str">
        <f>VLOOKUP(E3622,master1!$C$9:$E$24,3,0)</f>
        <v>Paula E</v>
      </c>
      <c r="C3622" s="8" t="str">
        <f>VLOOKUP(F3622,master2!$B$1:$C$24,2,0)</f>
        <v>OTHER EXTERNAL SERVICES</v>
      </c>
      <c r="D3622" s="84">
        <v>4</v>
      </c>
      <c r="E3622" s="82" t="s">
        <v>74</v>
      </c>
      <c r="F3622" s="85" t="s">
        <v>150</v>
      </c>
      <c r="G3622" s="106">
        <v>9160.3349999999991</v>
      </c>
      <c r="H3622" s="84" t="s">
        <v>86</v>
      </c>
      <c r="I3622" s="84"/>
    </row>
    <row r="3623" spans="1:9" s="76" customFormat="1" ht="12" hidden="1" customHeight="1">
      <c r="A3623" s="8" t="str">
        <f>INDEX(master1!$A$10:$A$24,MATCH('KSB1 - Postings'!E3623,master1!$C$10:$C$24,0))</f>
        <v>HR</v>
      </c>
      <c r="B3623" s="9" t="str">
        <f>VLOOKUP(E3623,master1!$C$9:$E$24,3,0)</f>
        <v>Paula E</v>
      </c>
      <c r="C3623" s="8" t="str">
        <f>VLOOKUP(F3623,master2!$B$1:$C$24,2,0)</f>
        <v>OTHER EXTERNAL SERVICES</v>
      </c>
      <c r="D3623" s="84">
        <v>4</v>
      </c>
      <c r="E3623" s="82" t="s">
        <v>74</v>
      </c>
      <c r="F3623" s="85" t="s">
        <v>138</v>
      </c>
      <c r="G3623" s="106">
        <v>6212.5</v>
      </c>
      <c r="H3623" s="84" t="s">
        <v>86</v>
      </c>
      <c r="I3623" s="84"/>
    </row>
    <row r="3624" spans="1:9" s="76" customFormat="1" ht="12" hidden="1" customHeight="1">
      <c r="A3624" s="8" t="str">
        <f>INDEX(master1!$A$10:$A$24,MATCH('KSB1 - Postings'!E3624,master1!$C$10:$C$24,0))</f>
        <v>HR</v>
      </c>
      <c r="B3624" s="9" t="str">
        <f>VLOOKUP(E3624,master1!$C$9:$E$24,3,0)</f>
        <v>Paula E</v>
      </c>
      <c r="C3624" s="8" t="str">
        <f>VLOOKUP(F3624,master2!$B$1:$C$24,2,0)</f>
        <v>OTHER EXTERNAL SERVICES</v>
      </c>
      <c r="D3624" s="84">
        <v>4</v>
      </c>
      <c r="E3624" s="82" t="s">
        <v>74</v>
      </c>
      <c r="F3624" s="85" t="s">
        <v>138</v>
      </c>
      <c r="G3624" s="106">
        <v>11073.73</v>
      </c>
      <c r="H3624" s="84" t="s">
        <v>86</v>
      </c>
      <c r="I3624" s="84"/>
    </row>
    <row r="3625" spans="1:9" s="76" customFormat="1" ht="12" hidden="1" customHeight="1">
      <c r="A3625" s="8" t="str">
        <f>INDEX(master1!$A$10:$A$24,MATCH('KSB1 - Postings'!E3625,master1!$C$10:$C$24,0))</f>
        <v>HR</v>
      </c>
      <c r="B3625" s="9" t="str">
        <f>VLOOKUP(E3625,master1!$C$9:$E$24,3,0)</f>
        <v>Paula E</v>
      </c>
      <c r="C3625" s="8" t="str">
        <f>VLOOKUP(F3625,master2!$B$1:$C$24,2,0)</f>
        <v>OTHER SOCIAL EXPENSES</v>
      </c>
      <c r="D3625" s="84">
        <v>4</v>
      </c>
      <c r="E3625" s="82" t="s">
        <v>74</v>
      </c>
      <c r="F3625" s="85" t="s">
        <v>139</v>
      </c>
      <c r="G3625" s="106">
        <v>15</v>
      </c>
      <c r="H3625" s="84" t="s">
        <v>86</v>
      </c>
      <c r="I3625" s="84"/>
    </row>
    <row r="3626" spans="1:9" s="76" customFormat="1" ht="12" hidden="1" customHeight="1">
      <c r="A3626" s="8" t="str">
        <f>INDEX(master1!$A$10:$A$24,MATCH('KSB1 - Postings'!E3626,master1!$C$10:$C$24,0))</f>
        <v>QUALITY</v>
      </c>
      <c r="B3626" s="9" t="str">
        <f>VLOOKUP(E3626,master1!$C$9:$E$24,3,0)</f>
        <v>Jennifer A</v>
      </c>
      <c r="C3626" s="8" t="str">
        <f>VLOOKUP(F3626,master2!$B$1:$C$24,2,0)</f>
        <v>TRAVEL EXPENSES</v>
      </c>
      <c r="D3626" s="84">
        <v>4</v>
      </c>
      <c r="E3626" s="82" t="s">
        <v>73</v>
      </c>
      <c r="F3626" s="85" t="s">
        <v>147</v>
      </c>
      <c r="G3626" s="106">
        <v>102.935</v>
      </c>
      <c r="H3626" s="84" t="s">
        <v>86</v>
      </c>
      <c r="I3626" s="84"/>
    </row>
    <row r="3627" spans="1:9" s="76" customFormat="1" ht="12" hidden="1" customHeight="1">
      <c r="A3627" s="8" t="str">
        <f>INDEX(master1!$A$10:$A$24,MATCH('KSB1 - Postings'!E3627,master1!$C$10:$C$24,0))</f>
        <v>QUALITY</v>
      </c>
      <c r="B3627" s="9" t="str">
        <f>VLOOKUP(E3627,master1!$C$9:$E$24,3,0)</f>
        <v>Jennifer A</v>
      </c>
      <c r="C3627" s="8" t="str">
        <f>VLOOKUP(F3627,master2!$B$1:$C$24,2,0)</f>
        <v>SPARE PARTS</v>
      </c>
      <c r="D3627" s="84">
        <v>4</v>
      </c>
      <c r="E3627" s="82" t="s">
        <v>73</v>
      </c>
      <c r="F3627" s="85" t="s">
        <v>136</v>
      </c>
      <c r="G3627" s="106">
        <v>38.5</v>
      </c>
      <c r="H3627" s="84" t="s">
        <v>86</v>
      </c>
      <c r="I3627" s="84"/>
    </row>
    <row r="3628" spans="1:9" s="76" customFormat="1" ht="12" hidden="1" customHeight="1">
      <c r="A3628" s="8" t="str">
        <f>INDEX(master1!$A$10:$A$24,MATCH('KSB1 - Postings'!E3628,master1!$C$10:$C$24,0))</f>
        <v>QUALITY</v>
      </c>
      <c r="B3628" s="9" t="str">
        <f>VLOOKUP(E3628,master1!$C$9:$E$24,3,0)</f>
        <v>Jennifer A</v>
      </c>
      <c r="C3628" s="8" t="str">
        <f>VLOOKUP(F3628,master2!$B$1:$C$24,2,0)</f>
        <v>STATIONERY</v>
      </c>
      <c r="D3628" s="84">
        <v>4</v>
      </c>
      <c r="E3628" s="82" t="s">
        <v>73</v>
      </c>
      <c r="F3628" s="85" t="s">
        <v>146</v>
      </c>
      <c r="G3628" s="106">
        <v>71.78</v>
      </c>
      <c r="H3628" s="84" t="s">
        <v>86</v>
      </c>
      <c r="I3628" s="84"/>
    </row>
    <row r="3629" spans="1:9" s="76" customFormat="1" ht="12" hidden="1" customHeight="1">
      <c r="A3629" s="8" t="str">
        <f>INDEX(master1!$A$10:$A$24,MATCH('KSB1 - Postings'!E3629,master1!$C$10:$C$24,0))</f>
        <v>QUALITY</v>
      </c>
      <c r="B3629" s="9" t="str">
        <f>VLOOKUP(E3629,master1!$C$9:$E$24,3,0)</f>
        <v>Jennifer A</v>
      </c>
      <c r="C3629" s="8" t="str">
        <f>VLOOKUP(F3629,master2!$B$1:$C$24,2,0)</f>
        <v>SPARE PARTS</v>
      </c>
      <c r="D3629" s="84">
        <v>4</v>
      </c>
      <c r="E3629" s="82" t="s">
        <v>73</v>
      </c>
      <c r="F3629" s="85" t="s">
        <v>137</v>
      </c>
      <c r="G3629" s="106">
        <v>128.73500000000001</v>
      </c>
      <c r="H3629" s="84" t="s">
        <v>86</v>
      </c>
      <c r="I3629" s="84"/>
    </row>
    <row r="3630" spans="1:9" s="76" customFormat="1" ht="12" hidden="1" customHeight="1">
      <c r="A3630" s="8" t="str">
        <f>INDEX(master1!$A$10:$A$24,MATCH('KSB1 - Postings'!E3630,master1!$C$10:$C$24,0))</f>
        <v>QUALITY</v>
      </c>
      <c r="B3630" s="9" t="str">
        <f>VLOOKUP(E3630,master1!$C$9:$E$24,3,0)</f>
        <v>Jennifer A</v>
      </c>
      <c r="C3630" s="8" t="str">
        <f>VLOOKUP(F3630,master2!$B$1:$C$24,2,0)</f>
        <v>SPARE PARTS</v>
      </c>
      <c r="D3630" s="84">
        <v>4</v>
      </c>
      <c r="E3630" s="82" t="s">
        <v>73</v>
      </c>
      <c r="F3630" s="85" t="s">
        <v>137</v>
      </c>
      <c r="G3630" s="106">
        <v>60.075000000000003</v>
      </c>
      <c r="H3630" s="84" t="s">
        <v>86</v>
      </c>
      <c r="I3630" s="84"/>
    </row>
    <row r="3631" spans="1:9" s="76" customFormat="1" ht="12" hidden="1" customHeight="1">
      <c r="A3631" s="8" t="str">
        <f>INDEX(master1!$A$10:$A$24,MATCH('KSB1 - Postings'!E3631,master1!$C$10:$C$24,0))</f>
        <v>QUALITY</v>
      </c>
      <c r="B3631" s="9" t="str">
        <f>VLOOKUP(E3631,master1!$C$9:$E$24,3,0)</f>
        <v>Jennifer A</v>
      </c>
      <c r="C3631" s="8" t="str">
        <f>VLOOKUP(F3631,master2!$B$1:$C$24,2,0)</f>
        <v>OTHER EXTERNAL SERVICES</v>
      </c>
      <c r="D3631" s="84">
        <v>4</v>
      </c>
      <c r="E3631" s="82" t="s">
        <v>73</v>
      </c>
      <c r="F3631" s="85" t="s">
        <v>138</v>
      </c>
      <c r="G3631" s="106">
        <v>3196.87</v>
      </c>
      <c r="H3631" s="84" t="s">
        <v>86</v>
      </c>
      <c r="I3631" s="84"/>
    </row>
    <row r="3632" spans="1:9" s="76" customFormat="1" ht="12" hidden="1" customHeight="1">
      <c r="A3632" s="8" t="str">
        <f>INDEX(master1!$A$10:$A$24,MATCH('KSB1 - Postings'!E3632,master1!$C$10:$C$24,0))</f>
        <v>QUALITY</v>
      </c>
      <c r="B3632" s="9" t="str">
        <f>VLOOKUP(E3632,master1!$C$9:$E$24,3,0)</f>
        <v>Jennifer A</v>
      </c>
      <c r="C3632" s="8" t="str">
        <f>VLOOKUP(F3632,master2!$B$1:$C$24,2,0)</f>
        <v>SPARE PARTS</v>
      </c>
      <c r="D3632" s="84">
        <v>4</v>
      </c>
      <c r="E3632" s="82" t="s">
        <v>73</v>
      </c>
      <c r="F3632" s="85" t="s">
        <v>137</v>
      </c>
      <c r="G3632" s="106">
        <v>114.6</v>
      </c>
      <c r="H3632" s="84" t="s">
        <v>86</v>
      </c>
      <c r="I3632" s="84"/>
    </row>
    <row r="3633" spans="1:9" s="76" customFormat="1" ht="12" hidden="1" customHeight="1">
      <c r="A3633" s="8" t="str">
        <f>INDEX(master1!$A$10:$A$24,MATCH('KSB1 - Postings'!E3633,master1!$C$10:$C$24,0))</f>
        <v>QUALITY</v>
      </c>
      <c r="B3633" s="9" t="str">
        <f>VLOOKUP(E3633,master1!$C$9:$E$24,3,0)</f>
        <v>Jennifer A</v>
      </c>
      <c r="C3633" s="8" t="str">
        <f>VLOOKUP(F3633,master2!$B$1:$C$24,2,0)</f>
        <v>OTHER EXTERNAL SERVICES</v>
      </c>
      <c r="D3633" s="84">
        <v>4</v>
      </c>
      <c r="E3633" s="82" t="s">
        <v>73</v>
      </c>
      <c r="F3633" s="85" t="s">
        <v>138</v>
      </c>
      <c r="G3633" s="106">
        <v>1350</v>
      </c>
      <c r="H3633" s="84" t="s">
        <v>86</v>
      </c>
      <c r="I3633" s="84"/>
    </row>
    <row r="3634" spans="1:9" s="76" customFormat="1" ht="12" hidden="1" customHeight="1">
      <c r="A3634" s="8" t="str">
        <f>INDEX(master1!$A$10:$A$24,MATCH('KSB1 - Postings'!E3634,master1!$C$10:$C$24,0))</f>
        <v>QUALITY</v>
      </c>
      <c r="B3634" s="9" t="str">
        <f>VLOOKUP(E3634,master1!$C$9:$E$24,3,0)</f>
        <v>Jennifer A</v>
      </c>
      <c r="C3634" s="8" t="str">
        <f>VLOOKUP(F3634,master2!$B$1:$C$24,2,0)</f>
        <v>SPARE PARTS</v>
      </c>
      <c r="D3634" s="84">
        <v>4</v>
      </c>
      <c r="E3634" s="82" t="s">
        <v>73</v>
      </c>
      <c r="F3634" s="85" t="s">
        <v>137</v>
      </c>
      <c r="G3634" s="106">
        <v>2192.4</v>
      </c>
      <c r="H3634" s="84" t="s">
        <v>86</v>
      </c>
      <c r="I3634" s="84"/>
    </row>
    <row r="3635" spans="1:9" s="76" customFormat="1" ht="12" hidden="1" customHeight="1">
      <c r="A3635" s="8" t="str">
        <f>INDEX(master1!$A$10:$A$24,MATCH('KSB1 - Postings'!E3635,master1!$C$10:$C$24,0))</f>
        <v>QUALITY</v>
      </c>
      <c r="B3635" s="9" t="str">
        <f>VLOOKUP(E3635,master1!$C$9:$E$24,3,0)</f>
        <v>Jennifer A</v>
      </c>
      <c r="C3635" s="8" t="str">
        <f>VLOOKUP(F3635,master2!$B$1:$C$24,2,0)</f>
        <v>SPARE PARTS</v>
      </c>
      <c r="D3635" s="84">
        <v>4</v>
      </c>
      <c r="E3635" s="82" t="s">
        <v>73</v>
      </c>
      <c r="F3635" s="85" t="s">
        <v>137</v>
      </c>
      <c r="G3635" s="106">
        <v>77</v>
      </c>
      <c r="H3635" s="84" t="s">
        <v>86</v>
      </c>
      <c r="I3635" s="84"/>
    </row>
    <row r="3636" spans="1:9" s="76" customFormat="1" ht="12" hidden="1" customHeight="1">
      <c r="A3636" s="8" t="str">
        <f>INDEX(master1!$A$10:$A$24,MATCH('KSB1 - Postings'!E3636,master1!$C$10:$C$24,0))</f>
        <v>QUALITY</v>
      </c>
      <c r="B3636" s="9" t="str">
        <f>VLOOKUP(E3636,master1!$C$9:$E$24,3,0)</f>
        <v>Jennifer A</v>
      </c>
      <c r="C3636" s="8" t="str">
        <f>VLOOKUP(F3636,master2!$B$1:$C$24,2,0)</f>
        <v>STATIONERY</v>
      </c>
      <c r="D3636" s="84">
        <v>4</v>
      </c>
      <c r="E3636" s="82" t="s">
        <v>73</v>
      </c>
      <c r="F3636" s="85" t="s">
        <v>146</v>
      </c>
      <c r="G3636" s="106">
        <v>55.8</v>
      </c>
      <c r="H3636" s="84" t="s">
        <v>86</v>
      </c>
      <c r="I3636" s="84"/>
    </row>
    <row r="3637" spans="1:9" s="76" customFormat="1" ht="12" hidden="1" customHeight="1">
      <c r="A3637" s="8" t="str">
        <f>INDEX(master1!$A$10:$A$24,MATCH('KSB1 - Postings'!E3637,master1!$C$10:$C$24,0))</f>
        <v>QUALITY</v>
      </c>
      <c r="B3637" s="9" t="str">
        <f>VLOOKUP(E3637,master1!$C$9:$E$24,3,0)</f>
        <v>Jennifer A</v>
      </c>
      <c r="C3637" s="8" t="str">
        <f>VLOOKUP(F3637,master2!$B$1:$C$24,2,0)</f>
        <v>OTHER EXTERNAL SERVICES</v>
      </c>
      <c r="D3637" s="84">
        <v>4</v>
      </c>
      <c r="E3637" s="82" t="s">
        <v>73</v>
      </c>
      <c r="F3637" s="85" t="s">
        <v>138</v>
      </c>
      <c r="G3637" s="106">
        <v>112.5</v>
      </c>
      <c r="H3637" s="84" t="s">
        <v>86</v>
      </c>
      <c r="I3637" s="84"/>
    </row>
    <row r="3638" spans="1:9" s="76" customFormat="1" ht="12" hidden="1" customHeight="1">
      <c r="A3638" s="8" t="str">
        <f>INDEX(master1!$A$10:$A$24,MATCH('KSB1 - Postings'!E3638,master1!$C$10:$C$24,0))</f>
        <v>QUALITY</v>
      </c>
      <c r="B3638" s="9" t="str">
        <f>VLOOKUP(E3638,master1!$C$9:$E$24,3,0)</f>
        <v>Jennifer A</v>
      </c>
      <c r="C3638" s="8" t="str">
        <f>VLOOKUP(F3638,master2!$B$1:$C$24,2,0)</f>
        <v>OTHER EXTERNAL SERVICES</v>
      </c>
      <c r="D3638" s="84">
        <v>4</v>
      </c>
      <c r="E3638" s="82" t="s">
        <v>73</v>
      </c>
      <c r="F3638" s="85" t="s">
        <v>138</v>
      </c>
      <c r="G3638" s="106">
        <v>102.5</v>
      </c>
      <c r="H3638" s="84" t="s">
        <v>86</v>
      </c>
      <c r="I3638" s="84"/>
    </row>
    <row r="3639" spans="1:9" s="76" customFormat="1" ht="12" hidden="1" customHeight="1">
      <c r="A3639" s="8" t="str">
        <f>INDEX(master1!$A$10:$A$24,MATCH('KSB1 - Postings'!E3639,master1!$C$10:$C$24,0))</f>
        <v>QUALITY</v>
      </c>
      <c r="B3639" s="9" t="str">
        <f>VLOOKUP(E3639,master1!$C$9:$E$24,3,0)</f>
        <v>Jennifer A</v>
      </c>
      <c r="C3639" s="8" t="str">
        <f>VLOOKUP(F3639,master2!$B$1:$C$24,2,0)</f>
        <v>OTHER EXTERNAL SERVICES</v>
      </c>
      <c r="D3639" s="84">
        <v>4</v>
      </c>
      <c r="E3639" s="82" t="s">
        <v>73</v>
      </c>
      <c r="F3639" s="85" t="s">
        <v>138</v>
      </c>
      <c r="G3639" s="106">
        <v>67.5</v>
      </c>
      <c r="H3639" s="84" t="s">
        <v>86</v>
      </c>
      <c r="I3639" s="84"/>
    </row>
    <row r="3640" spans="1:9" s="76" customFormat="1" ht="12" hidden="1" customHeight="1">
      <c r="A3640" s="8" t="str">
        <f>INDEX(master1!$A$10:$A$24,MATCH('KSB1 - Postings'!E3640,master1!$C$10:$C$24,0))</f>
        <v>QUALITY</v>
      </c>
      <c r="B3640" s="9" t="str">
        <f>VLOOKUP(E3640,master1!$C$9:$E$24,3,0)</f>
        <v>Jennifer A</v>
      </c>
      <c r="C3640" s="8" t="str">
        <f>VLOOKUP(F3640,master2!$B$1:$C$24,2,0)</f>
        <v>OTHER EXTERNAL SERVICES</v>
      </c>
      <c r="D3640" s="84">
        <v>4</v>
      </c>
      <c r="E3640" s="82" t="s">
        <v>73</v>
      </c>
      <c r="F3640" s="85" t="s">
        <v>138</v>
      </c>
      <c r="G3640" s="106">
        <v>67.5</v>
      </c>
      <c r="H3640" s="84" t="s">
        <v>86</v>
      </c>
      <c r="I3640" s="84"/>
    </row>
    <row r="3641" spans="1:9" s="76" customFormat="1" ht="12" hidden="1" customHeight="1">
      <c r="A3641" s="8" t="str">
        <f>INDEX(master1!$A$10:$A$24,MATCH('KSB1 - Postings'!E3641,master1!$C$10:$C$24,0))</f>
        <v>QUALITY</v>
      </c>
      <c r="B3641" s="9" t="str">
        <f>VLOOKUP(E3641,master1!$C$9:$E$24,3,0)</f>
        <v>Jennifer A</v>
      </c>
      <c r="C3641" s="8" t="str">
        <f>VLOOKUP(F3641,master2!$B$1:$C$24,2,0)</f>
        <v>OTHER EXTERNAL SERVICES</v>
      </c>
      <c r="D3641" s="84">
        <v>4</v>
      </c>
      <c r="E3641" s="82" t="s">
        <v>73</v>
      </c>
      <c r="F3641" s="85" t="s">
        <v>138</v>
      </c>
      <c r="G3641" s="106">
        <v>67.5</v>
      </c>
      <c r="H3641" s="84" t="s">
        <v>86</v>
      </c>
      <c r="I3641" s="84"/>
    </row>
    <row r="3642" spans="1:9" s="76" customFormat="1" ht="12" hidden="1" customHeight="1">
      <c r="A3642" s="8" t="str">
        <f>INDEX(master1!$A$10:$A$24,MATCH('KSB1 - Postings'!E3642,master1!$C$10:$C$24,0))</f>
        <v>QUALITY</v>
      </c>
      <c r="B3642" s="9" t="str">
        <f>VLOOKUP(E3642,master1!$C$9:$E$24,3,0)</f>
        <v>Jennifer A</v>
      </c>
      <c r="C3642" s="8" t="str">
        <f>VLOOKUP(F3642,master2!$B$1:$C$24,2,0)</f>
        <v>OTHER EXTERNAL SERVICES</v>
      </c>
      <c r="D3642" s="84">
        <v>4</v>
      </c>
      <c r="E3642" s="82" t="s">
        <v>73</v>
      </c>
      <c r="F3642" s="85" t="s">
        <v>138</v>
      </c>
      <c r="G3642" s="106">
        <v>45.5</v>
      </c>
      <c r="H3642" s="84" t="s">
        <v>86</v>
      </c>
      <c r="I3642" s="84"/>
    </row>
    <row r="3643" spans="1:9" s="76" customFormat="1" ht="12" hidden="1" customHeight="1">
      <c r="A3643" s="8" t="str">
        <f>INDEX(master1!$A$10:$A$24,MATCH('KSB1 - Postings'!E3643,master1!$C$10:$C$24,0))</f>
        <v>QUALITY</v>
      </c>
      <c r="B3643" s="9" t="str">
        <f>VLOOKUP(E3643,master1!$C$9:$E$24,3,0)</f>
        <v>Jennifer A</v>
      </c>
      <c r="C3643" s="8" t="str">
        <f>VLOOKUP(F3643,master2!$B$1:$C$24,2,0)</f>
        <v>OTHER EXTERNAL SERVICES</v>
      </c>
      <c r="D3643" s="84">
        <v>4</v>
      </c>
      <c r="E3643" s="82" t="s">
        <v>73</v>
      </c>
      <c r="F3643" s="85" t="s">
        <v>138</v>
      </c>
      <c r="G3643" s="106">
        <v>42.215000000000003</v>
      </c>
      <c r="H3643" s="84" t="s">
        <v>86</v>
      </c>
      <c r="I3643" s="84"/>
    </row>
    <row r="3644" spans="1:9" s="76" customFormat="1" ht="12" hidden="1" customHeight="1">
      <c r="A3644" s="8" t="str">
        <f>INDEX(master1!$A$10:$A$24,MATCH('KSB1 - Postings'!E3644,master1!$C$10:$C$24,0))</f>
        <v>QUALITY</v>
      </c>
      <c r="B3644" s="9" t="str">
        <f>VLOOKUP(E3644,master1!$C$9:$E$24,3,0)</f>
        <v>Jennifer A</v>
      </c>
      <c r="C3644" s="8" t="str">
        <f>VLOOKUP(F3644,master2!$B$1:$C$24,2,0)</f>
        <v>SPARE PARTS</v>
      </c>
      <c r="D3644" s="84">
        <v>4</v>
      </c>
      <c r="E3644" s="82" t="s">
        <v>73</v>
      </c>
      <c r="F3644" s="85" t="s">
        <v>137</v>
      </c>
      <c r="G3644" s="106">
        <v>37.25</v>
      </c>
      <c r="H3644" s="84" t="s">
        <v>86</v>
      </c>
      <c r="I3644" s="84"/>
    </row>
    <row r="3645" spans="1:9" s="76" customFormat="1" ht="12" hidden="1" customHeight="1">
      <c r="A3645" s="8" t="str">
        <f>INDEX(master1!$A$10:$A$24,MATCH('KSB1 - Postings'!E3645,master1!$C$10:$C$24,0))</f>
        <v>QUALITY</v>
      </c>
      <c r="B3645" s="9" t="str">
        <f>VLOOKUP(E3645,master1!$C$9:$E$24,3,0)</f>
        <v>Jennifer A</v>
      </c>
      <c r="C3645" s="8" t="str">
        <f>VLOOKUP(F3645,master2!$B$1:$C$24,2,0)</f>
        <v>OTHER EXTERNAL SERVICES</v>
      </c>
      <c r="D3645" s="84">
        <v>4</v>
      </c>
      <c r="E3645" s="82" t="s">
        <v>73</v>
      </c>
      <c r="F3645" s="85" t="s">
        <v>138</v>
      </c>
      <c r="G3645" s="106">
        <v>3598.085</v>
      </c>
      <c r="H3645" s="84" t="s">
        <v>86</v>
      </c>
      <c r="I3645" s="84"/>
    </row>
    <row r="3646" spans="1:9" s="76" customFormat="1" ht="12" hidden="1" customHeight="1">
      <c r="A3646" s="8" t="str">
        <f>INDEX(master1!$A$10:$A$24,MATCH('KSB1 - Postings'!E3646,master1!$C$10:$C$24,0))</f>
        <v>QUALITY</v>
      </c>
      <c r="B3646" s="9" t="str">
        <f>VLOOKUP(E3646,master1!$C$9:$E$24,3,0)</f>
        <v>Jennifer A</v>
      </c>
      <c r="C3646" s="8" t="str">
        <f>VLOOKUP(F3646,master2!$B$1:$C$24,2,0)</f>
        <v>OTHER EXTERNAL SERVICES</v>
      </c>
      <c r="D3646" s="84">
        <v>4</v>
      </c>
      <c r="E3646" s="82" t="s">
        <v>73</v>
      </c>
      <c r="F3646" s="85" t="s">
        <v>138</v>
      </c>
      <c r="G3646" s="106">
        <v>1212.115</v>
      </c>
      <c r="H3646" s="84" t="s">
        <v>86</v>
      </c>
      <c r="I3646" s="84"/>
    </row>
    <row r="3647" spans="1:9" s="76" customFormat="1" ht="12" hidden="1" customHeight="1">
      <c r="A3647" s="8" t="str">
        <f>INDEX(master1!$A$10:$A$24,MATCH('KSB1 - Postings'!E3647,master1!$C$10:$C$24,0))</f>
        <v>QUALITY</v>
      </c>
      <c r="B3647" s="9" t="str">
        <f>VLOOKUP(E3647,master1!$C$9:$E$24,3,0)</f>
        <v>Jennifer A</v>
      </c>
      <c r="C3647" s="8" t="str">
        <f>VLOOKUP(F3647,master2!$B$1:$C$24,2,0)</f>
        <v>OTHER EXTERNAL SERVICES</v>
      </c>
      <c r="D3647" s="84">
        <v>4</v>
      </c>
      <c r="E3647" s="82" t="s">
        <v>72</v>
      </c>
      <c r="F3647" s="85" t="s">
        <v>138</v>
      </c>
      <c r="G3647" s="106">
        <v>670.46500000000003</v>
      </c>
      <c r="H3647" s="84" t="s">
        <v>86</v>
      </c>
      <c r="I3647" s="84"/>
    </row>
    <row r="3648" spans="1:9" s="76" customFormat="1" ht="12" hidden="1" customHeight="1">
      <c r="A3648" s="8" t="str">
        <f>INDEX(master1!$A$10:$A$24,MATCH('KSB1 - Postings'!E3648,master1!$C$10:$C$24,0))</f>
        <v>QUALITY</v>
      </c>
      <c r="B3648" s="9" t="str">
        <f>VLOOKUP(E3648,master1!$C$9:$E$24,3,0)</f>
        <v>Jennifer A</v>
      </c>
      <c r="C3648" s="8" t="str">
        <f>VLOOKUP(F3648,master2!$B$1:$C$24,2,0)</f>
        <v>OTHER EXTERNAL SERVICES</v>
      </c>
      <c r="D3648" s="84">
        <v>4</v>
      </c>
      <c r="E3648" s="82" t="s">
        <v>72</v>
      </c>
      <c r="F3648" s="85" t="s">
        <v>138</v>
      </c>
      <c r="G3648" s="106">
        <v>12500</v>
      </c>
      <c r="H3648" s="84" t="s">
        <v>86</v>
      </c>
      <c r="I3648" s="84"/>
    </row>
    <row r="3649" spans="1:9" s="76" customFormat="1" ht="12" hidden="1" customHeight="1">
      <c r="A3649" s="8" t="str">
        <f>INDEX(master1!$A$10:$A$24,MATCH('KSB1 - Postings'!E3649,master1!$C$10:$C$24,0))</f>
        <v>QUALITY</v>
      </c>
      <c r="B3649" s="9" t="str">
        <f>VLOOKUP(E3649,master1!$C$9:$E$24,3,0)</f>
        <v>Jennifer A</v>
      </c>
      <c r="C3649" s="8" t="str">
        <f>VLOOKUP(F3649,master2!$B$1:$C$24,2,0)</f>
        <v>OTHER EXTERNAL SERVICES</v>
      </c>
      <c r="D3649" s="84">
        <v>4</v>
      </c>
      <c r="E3649" s="82" t="s">
        <v>72</v>
      </c>
      <c r="F3649" s="85" t="s">
        <v>138</v>
      </c>
      <c r="G3649" s="106">
        <v>15000</v>
      </c>
      <c r="H3649" s="84" t="s">
        <v>86</v>
      </c>
      <c r="I3649" s="84"/>
    </row>
    <row r="3650" spans="1:9" s="76" customFormat="1" ht="12" hidden="1" customHeight="1">
      <c r="A3650" s="8" t="str">
        <f>INDEX(master1!$A$10:$A$24,MATCH('KSB1 - Postings'!E3650,master1!$C$10:$C$24,0))</f>
        <v>QUALITY</v>
      </c>
      <c r="B3650" s="9" t="str">
        <f>VLOOKUP(E3650,master1!$C$9:$E$24,3,0)</f>
        <v>Jennifer A</v>
      </c>
      <c r="C3650" s="8" t="str">
        <f>VLOOKUP(F3650,master2!$B$1:$C$24,2,0)</f>
        <v>OTHER EXTERNAL SERVICES</v>
      </c>
      <c r="D3650" s="84">
        <v>4</v>
      </c>
      <c r="E3650" s="82" t="s">
        <v>72</v>
      </c>
      <c r="F3650" s="85" t="s">
        <v>138</v>
      </c>
      <c r="G3650" s="106">
        <v>30864.81</v>
      </c>
      <c r="H3650" s="84" t="s">
        <v>86</v>
      </c>
      <c r="I3650" s="84"/>
    </row>
    <row r="3651" spans="1:9" s="76" customFormat="1" ht="12" hidden="1" customHeight="1">
      <c r="A3651" s="8" t="str">
        <f>INDEX(master1!$A$10:$A$24,MATCH('KSB1 - Postings'!E3651,master1!$C$10:$C$24,0))</f>
        <v>LOGISTICS</v>
      </c>
      <c r="B3651" s="9" t="str">
        <f>VLOOKUP(E3651,master1!$C$9:$E$24,3,0)</f>
        <v>María L</v>
      </c>
      <c r="C3651" s="8" t="str">
        <f>VLOOKUP(F3651,master2!$B$1:$C$24,2,0)</f>
        <v>FREIGHT</v>
      </c>
      <c r="D3651" s="84">
        <v>4</v>
      </c>
      <c r="E3651" s="82" t="s">
        <v>69</v>
      </c>
      <c r="F3651" s="85" t="s">
        <v>132</v>
      </c>
      <c r="G3651" s="106">
        <v>2656.8</v>
      </c>
      <c r="H3651" s="84" t="s">
        <v>86</v>
      </c>
      <c r="I3651" s="84"/>
    </row>
    <row r="3652" spans="1:9" s="76" customFormat="1" ht="12" hidden="1" customHeight="1">
      <c r="A3652" s="8" t="str">
        <f>INDEX(master1!$A$10:$A$24,MATCH('KSB1 - Postings'!E3652,master1!$C$10:$C$24,0))</f>
        <v>LOGISTICS</v>
      </c>
      <c r="B3652" s="9" t="str">
        <f>VLOOKUP(E3652,master1!$C$9:$E$24,3,0)</f>
        <v>María L</v>
      </c>
      <c r="C3652" s="8" t="str">
        <f>VLOOKUP(F3652,master2!$B$1:$C$24,2,0)</f>
        <v>FREIGHT</v>
      </c>
      <c r="D3652" s="84">
        <v>4</v>
      </c>
      <c r="E3652" s="82" t="s">
        <v>69</v>
      </c>
      <c r="F3652" s="85" t="s">
        <v>132</v>
      </c>
      <c r="G3652" s="106">
        <v>2160</v>
      </c>
      <c r="H3652" s="84" t="s">
        <v>86</v>
      </c>
      <c r="I3652" s="84"/>
    </row>
    <row r="3653" spans="1:9" s="76" customFormat="1" ht="12" hidden="1" customHeight="1">
      <c r="A3653" s="8" t="str">
        <f>INDEX(master1!$A$10:$A$24,MATCH('KSB1 - Postings'!E3653,master1!$C$10:$C$24,0))</f>
        <v>LOGISTICS</v>
      </c>
      <c r="B3653" s="9" t="str">
        <f>VLOOKUP(E3653,master1!$C$9:$E$24,3,0)</f>
        <v>María L</v>
      </c>
      <c r="C3653" s="8" t="str">
        <f>VLOOKUP(F3653,master2!$B$1:$C$24,2,0)</f>
        <v>STATIONERY</v>
      </c>
      <c r="D3653" s="84">
        <v>4</v>
      </c>
      <c r="E3653" s="82" t="s">
        <v>69</v>
      </c>
      <c r="F3653" s="85" t="s">
        <v>146</v>
      </c>
      <c r="G3653" s="106">
        <v>199.8</v>
      </c>
      <c r="H3653" s="84" t="s">
        <v>86</v>
      </c>
      <c r="I3653" s="84"/>
    </row>
    <row r="3654" spans="1:9" s="76" customFormat="1" ht="12" hidden="1" customHeight="1">
      <c r="A3654" s="8" t="str">
        <f>INDEX(master1!$A$10:$A$24,MATCH('KSB1 - Postings'!E3654,master1!$C$10:$C$24,0))</f>
        <v>LOGISTICS</v>
      </c>
      <c r="B3654" s="9" t="str">
        <f>VLOOKUP(E3654,master1!$C$9:$E$24,3,0)</f>
        <v>María L</v>
      </c>
      <c r="C3654" s="8" t="str">
        <f>VLOOKUP(F3654,master2!$B$1:$C$24,2,0)</f>
        <v>STATIONERY</v>
      </c>
      <c r="D3654" s="84">
        <v>4</v>
      </c>
      <c r="E3654" s="82" t="s">
        <v>69</v>
      </c>
      <c r="F3654" s="85" t="s">
        <v>146</v>
      </c>
      <c r="G3654" s="106">
        <v>166.77</v>
      </c>
      <c r="H3654" s="84" t="s">
        <v>86</v>
      </c>
      <c r="I3654" s="84"/>
    </row>
    <row r="3655" spans="1:9" s="76" customFormat="1" ht="12" hidden="1" customHeight="1">
      <c r="A3655" s="8" t="str">
        <f>INDEX(master1!$A$10:$A$24,MATCH('KSB1 - Postings'!E3655,master1!$C$10:$C$24,0))</f>
        <v>LOGISTICS</v>
      </c>
      <c r="B3655" s="9" t="str">
        <f>VLOOKUP(E3655,master1!$C$9:$E$24,3,0)</f>
        <v>María L</v>
      </c>
      <c r="C3655" s="8" t="str">
        <f>VLOOKUP(F3655,master2!$B$1:$C$24,2,0)</f>
        <v>FREIGHT</v>
      </c>
      <c r="D3655" s="84">
        <v>4</v>
      </c>
      <c r="E3655" s="82" t="s">
        <v>69</v>
      </c>
      <c r="F3655" s="85" t="s">
        <v>132</v>
      </c>
      <c r="G3655" s="106">
        <v>2160</v>
      </c>
      <c r="H3655" s="84" t="s">
        <v>86</v>
      </c>
      <c r="I3655" s="84"/>
    </row>
    <row r="3656" spans="1:9" s="76" customFormat="1" ht="12" hidden="1" customHeight="1">
      <c r="A3656" s="8" t="str">
        <f>INDEX(master1!$A$10:$A$24,MATCH('KSB1 - Postings'!E3656,master1!$C$10:$C$24,0))</f>
        <v>LOGISTICS</v>
      </c>
      <c r="B3656" s="9" t="str">
        <f>VLOOKUP(E3656,master1!$C$9:$E$24,3,0)</f>
        <v>María L</v>
      </c>
      <c r="C3656" s="8" t="str">
        <f>VLOOKUP(F3656,master2!$B$1:$C$24,2,0)</f>
        <v>FREIGHT</v>
      </c>
      <c r="D3656" s="84">
        <v>4</v>
      </c>
      <c r="E3656" s="82" t="s">
        <v>69</v>
      </c>
      <c r="F3656" s="85" t="s">
        <v>132</v>
      </c>
      <c r="G3656" s="106">
        <v>1781.45</v>
      </c>
      <c r="H3656" s="84" t="s">
        <v>86</v>
      </c>
      <c r="I3656" s="84"/>
    </row>
    <row r="3657" spans="1:9" s="76" customFormat="1" ht="12" hidden="1" customHeight="1">
      <c r="A3657" s="8" t="str">
        <f>INDEX(master1!$A$10:$A$24,MATCH('KSB1 - Postings'!E3657,master1!$C$10:$C$24,0))</f>
        <v>LOGISTICS</v>
      </c>
      <c r="B3657" s="9" t="str">
        <f>VLOOKUP(E3657,master1!$C$9:$E$24,3,0)</f>
        <v>María L</v>
      </c>
      <c r="C3657" s="8" t="str">
        <f>VLOOKUP(F3657,master2!$B$1:$C$24,2,0)</f>
        <v>FREIGHT</v>
      </c>
      <c r="D3657" s="84">
        <v>4</v>
      </c>
      <c r="E3657" s="82" t="s">
        <v>69</v>
      </c>
      <c r="F3657" s="85" t="s">
        <v>132</v>
      </c>
      <c r="G3657" s="106">
        <v>10955.5</v>
      </c>
      <c r="H3657" s="84" t="s">
        <v>86</v>
      </c>
      <c r="I3657" s="84"/>
    </row>
    <row r="3658" spans="1:9" s="76" customFormat="1" ht="12" hidden="1" customHeight="1">
      <c r="A3658" s="8" t="str">
        <f>INDEX(master1!$A$10:$A$24,MATCH('KSB1 - Postings'!E3658,master1!$C$10:$C$24,0))</f>
        <v>LOGISTICS</v>
      </c>
      <c r="B3658" s="9" t="str">
        <f>VLOOKUP(E3658,master1!$C$9:$E$24,3,0)</f>
        <v>María L</v>
      </c>
      <c r="C3658" s="8" t="str">
        <f>VLOOKUP(F3658,master2!$B$1:$C$24,2,0)</f>
        <v>FREIGHT</v>
      </c>
      <c r="D3658" s="84">
        <v>4</v>
      </c>
      <c r="E3658" s="82" t="s">
        <v>68</v>
      </c>
      <c r="F3658" s="85" t="s">
        <v>132</v>
      </c>
      <c r="G3658" s="106">
        <v>620</v>
      </c>
      <c r="H3658" s="84" t="s">
        <v>86</v>
      </c>
      <c r="I3658" s="84"/>
    </row>
    <row r="3659" spans="1:9" s="76" customFormat="1" ht="12" hidden="1" customHeight="1">
      <c r="A3659" s="8" t="str">
        <f>INDEX(master1!$A$10:$A$24,MATCH('KSB1 - Postings'!E3659,master1!$C$10:$C$24,0))</f>
        <v>LOGISTICS</v>
      </c>
      <c r="B3659" s="9" t="str">
        <f>VLOOKUP(E3659,master1!$C$9:$E$24,3,0)</f>
        <v>María L</v>
      </c>
      <c r="C3659" s="8" t="str">
        <f>VLOOKUP(F3659,master2!$B$1:$C$24,2,0)</f>
        <v>FREIGHT</v>
      </c>
      <c r="D3659" s="84">
        <v>4</v>
      </c>
      <c r="E3659" s="82" t="s">
        <v>68</v>
      </c>
      <c r="F3659" s="85" t="s">
        <v>132</v>
      </c>
      <c r="G3659" s="106">
        <v>560</v>
      </c>
      <c r="H3659" s="84" t="s">
        <v>86</v>
      </c>
      <c r="I3659" s="84"/>
    </row>
    <row r="3660" spans="1:9" s="76" customFormat="1" ht="12" hidden="1" customHeight="1">
      <c r="A3660" s="8" t="str">
        <f>INDEX(master1!$A$10:$A$24,MATCH('KSB1 - Postings'!E3660,master1!$C$10:$C$24,0))</f>
        <v>LOGISTICS</v>
      </c>
      <c r="B3660" s="9" t="str">
        <f>VLOOKUP(E3660,master1!$C$9:$E$24,3,0)</f>
        <v>María L</v>
      </c>
      <c r="C3660" s="8" t="str">
        <f>VLOOKUP(F3660,master2!$B$1:$C$24,2,0)</f>
        <v>FREIGHT</v>
      </c>
      <c r="D3660" s="84">
        <v>4</v>
      </c>
      <c r="E3660" s="82" t="s">
        <v>68</v>
      </c>
      <c r="F3660" s="85" t="s">
        <v>132</v>
      </c>
      <c r="G3660" s="106">
        <v>3565</v>
      </c>
      <c r="H3660" s="84" t="s">
        <v>86</v>
      </c>
      <c r="I3660" s="84"/>
    </row>
    <row r="3661" spans="1:9" s="76" customFormat="1" ht="12" hidden="1" customHeight="1">
      <c r="A3661" s="8" t="str">
        <f>INDEX(master1!$A$10:$A$24,MATCH('KSB1 - Postings'!E3661,master1!$C$10:$C$24,0))</f>
        <v>LOGISTICS</v>
      </c>
      <c r="B3661" s="9" t="str">
        <f>VLOOKUP(E3661,master1!$C$9:$E$24,3,0)</f>
        <v>María L</v>
      </c>
      <c r="C3661" s="8" t="str">
        <f>VLOOKUP(F3661,master2!$B$1:$C$24,2,0)</f>
        <v>FREIGHT</v>
      </c>
      <c r="D3661" s="84">
        <v>4</v>
      </c>
      <c r="E3661" s="82" t="s">
        <v>68</v>
      </c>
      <c r="F3661" s="85" t="s">
        <v>132</v>
      </c>
      <c r="G3661" s="106">
        <v>629.375</v>
      </c>
      <c r="H3661" s="84" t="s">
        <v>86</v>
      </c>
      <c r="I3661" s="84"/>
    </row>
    <row r="3662" spans="1:9" s="76" customFormat="1" ht="12" hidden="1" customHeight="1">
      <c r="A3662" s="8" t="str">
        <f>INDEX(master1!$A$10:$A$24,MATCH('KSB1 - Postings'!E3662,master1!$C$10:$C$24,0))</f>
        <v>LOGISTICS</v>
      </c>
      <c r="B3662" s="9" t="str">
        <f>VLOOKUP(E3662,master1!$C$9:$E$24,3,0)</f>
        <v>María L</v>
      </c>
      <c r="C3662" s="8" t="str">
        <f>VLOOKUP(F3662,master2!$B$1:$C$24,2,0)</f>
        <v>FREIGHT</v>
      </c>
      <c r="D3662" s="84">
        <v>4</v>
      </c>
      <c r="E3662" s="82" t="s">
        <v>68</v>
      </c>
      <c r="F3662" s="85" t="s">
        <v>132</v>
      </c>
      <c r="G3662" s="106">
        <v>105</v>
      </c>
      <c r="H3662" s="84" t="s">
        <v>86</v>
      </c>
      <c r="I3662" s="84"/>
    </row>
    <row r="3663" spans="1:9" s="76" customFormat="1" ht="12" hidden="1" customHeight="1">
      <c r="A3663" s="8" t="str">
        <f>INDEX(master1!$A$10:$A$24,MATCH('KSB1 - Postings'!E3663,master1!$C$10:$C$24,0))</f>
        <v>LOGISTICS</v>
      </c>
      <c r="B3663" s="9" t="str">
        <f>VLOOKUP(E3663,master1!$C$9:$E$24,3,0)</f>
        <v>María L</v>
      </c>
      <c r="C3663" s="8" t="str">
        <f>VLOOKUP(F3663,master2!$B$1:$C$24,2,0)</f>
        <v>RENT EXPENSES</v>
      </c>
      <c r="D3663" s="84">
        <v>4</v>
      </c>
      <c r="E3663" s="82" t="s">
        <v>68</v>
      </c>
      <c r="F3663" s="85" t="s">
        <v>142</v>
      </c>
      <c r="G3663" s="106">
        <v>40.299999999999997</v>
      </c>
      <c r="H3663" s="84" t="s">
        <v>86</v>
      </c>
      <c r="I3663" s="84"/>
    </row>
    <row r="3664" spans="1:9" s="76" customFormat="1" ht="12" hidden="1" customHeight="1">
      <c r="A3664" s="8" t="str">
        <f>INDEX(master1!$A$10:$A$24,MATCH('KSB1 - Postings'!E3664,master1!$C$10:$C$24,0))</f>
        <v>LOGISTICS</v>
      </c>
      <c r="B3664" s="9" t="str">
        <f>VLOOKUP(E3664,master1!$C$9:$E$24,3,0)</f>
        <v>María L</v>
      </c>
      <c r="C3664" s="8" t="str">
        <f>VLOOKUP(F3664,master2!$B$1:$C$24,2,0)</f>
        <v>RENT EXPENSES</v>
      </c>
      <c r="D3664" s="84">
        <v>4</v>
      </c>
      <c r="E3664" s="82" t="s">
        <v>68</v>
      </c>
      <c r="F3664" s="85" t="s">
        <v>142</v>
      </c>
      <c r="G3664" s="106">
        <v>20.149999999999999</v>
      </c>
      <c r="H3664" s="84" t="s">
        <v>86</v>
      </c>
      <c r="I3664" s="84"/>
    </row>
    <row r="3665" spans="1:9" s="76" customFormat="1" ht="12" hidden="1" customHeight="1">
      <c r="A3665" s="8" t="str">
        <f>INDEX(master1!$A$10:$A$24,MATCH('KSB1 - Postings'!E3665,master1!$C$10:$C$24,0))</f>
        <v>LOGISTICS</v>
      </c>
      <c r="B3665" s="9" t="str">
        <f>VLOOKUP(E3665,master1!$C$9:$E$24,3,0)</f>
        <v>María L</v>
      </c>
      <c r="C3665" s="8" t="str">
        <f>VLOOKUP(F3665,master2!$B$1:$C$24,2,0)</f>
        <v>RENT EXPENSES</v>
      </c>
      <c r="D3665" s="84">
        <v>4</v>
      </c>
      <c r="E3665" s="82" t="s">
        <v>68</v>
      </c>
      <c r="F3665" s="85" t="s">
        <v>142</v>
      </c>
      <c r="G3665" s="106">
        <v>148.80000000000001</v>
      </c>
      <c r="H3665" s="84" t="s">
        <v>86</v>
      </c>
      <c r="I3665" s="84"/>
    </row>
    <row r="3666" spans="1:9" s="76" customFormat="1" ht="12" hidden="1" customHeight="1">
      <c r="A3666" s="8" t="str">
        <f>INDEX(master1!$A$10:$A$24,MATCH('KSB1 - Postings'!E3666,master1!$C$10:$C$24,0))</f>
        <v>LOGISTICS</v>
      </c>
      <c r="B3666" s="9" t="str">
        <f>VLOOKUP(E3666,master1!$C$9:$E$24,3,0)</f>
        <v>María L</v>
      </c>
      <c r="C3666" s="8" t="str">
        <f>VLOOKUP(F3666,master2!$B$1:$C$24,2,0)</f>
        <v>RENT EXPENSES</v>
      </c>
      <c r="D3666" s="84">
        <v>4</v>
      </c>
      <c r="E3666" s="82" t="s">
        <v>68</v>
      </c>
      <c r="F3666" s="85" t="s">
        <v>142</v>
      </c>
      <c r="G3666" s="106">
        <v>2599.1999999999998</v>
      </c>
      <c r="H3666" s="84" t="s">
        <v>86</v>
      </c>
      <c r="I3666" s="84"/>
    </row>
    <row r="3667" spans="1:9" s="76" customFormat="1" ht="12" hidden="1" customHeight="1">
      <c r="A3667" s="8" t="str">
        <f>INDEX(master1!$A$10:$A$24,MATCH('KSB1 - Postings'!E3667,master1!$C$10:$C$24,0))</f>
        <v>LOGISTICS</v>
      </c>
      <c r="B3667" s="9" t="str">
        <f>VLOOKUP(E3667,master1!$C$9:$E$24,3,0)</f>
        <v>María L</v>
      </c>
      <c r="C3667" s="8" t="str">
        <f>VLOOKUP(F3667,master2!$B$1:$C$24,2,0)</f>
        <v>RENT EXPENSES</v>
      </c>
      <c r="D3667" s="84">
        <v>4</v>
      </c>
      <c r="E3667" s="82" t="s">
        <v>68</v>
      </c>
      <c r="F3667" s="85" t="s">
        <v>142</v>
      </c>
      <c r="G3667" s="106">
        <v>267.83999999999997</v>
      </c>
      <c r="H3667" s="84" t="s">
        <v>86</v>
      </c>
      <c r="I3667" s="84"/>
    </row>
    <row r="3668" spans="1:9" s="76" customFormat="1" ht="12" hidden="1" customHeight="1">
      <c r="A3668" s="8" t="str">
        <f>INDEX(master1!$A$10:$A$24,MATCH('KSB1 - Postings'!E3668,master1!$C$10:$C$24,0))</f>
        <v>LOGISTICS</v>
      </c>
      <c r="B3668" s="9" t="str">
        <f>VLOOKUP(E3668,master1!$C$9:$E$24,3,0)</f>
        <v>María L</v>
      </c>
      <c r="C3668" s="8" t="str">
        <f>VLOOKUP(F3668,master2!$B$1:$C$24,2,0)</f>
        <v>RENT EXPENSES</v>
      </c>
      <c r="D3668" s="84">
        <v>4</v>
      </c>
      <c r="E3668" s="82" t="s">
        <v>68</v>
      </c>
      <c r="F3668" s="85" t="s">
        <v>142</v>
      </c>
      <c r="G3668" s="106">
        <v>121.44</v>
      </c>
      <c r="H3668" s="84" t="s">
        <v>86</v>
      </c>
      <c r="I3668" s="84"/>
    </row>
    <row r="3669" spans="1:9" s="76" customFormat="1" ht="12" hidden="1" customHeight="1">
      <c r="A3669" s="8" t="str">
        <f>INDEX(master1!$A$10:$A$24,MATCH('KSB1 - Postings'!E3669,master1!$C$10:$C$24,0))</f>
        <v>LOGISTICS</v>
      </c>
      <c r="B3669" s="9" t="str">
        <f>VLOOKUP(E3669,master1!$C$9:$E$24,3,0)</f>
        <v>María L</v>
      </c>
      <c r="C3669" s="8" t="str">
        <f>VLOOKUP(F3669,master2!$B$1:$C$24,2,0)</f>
        <v>RENT EXPENSES</v>
      </c>
      <c r="D3669" s="84">
        <v>4</v>
      </c>
      <c r="E3669" s="82" t="s">
        <v>68</v>
      </c>
      <c r="F3669" s="85" t="s">
        <v>142</v>
      </c>
      <c r="G3669" s="106">
        <v>90.72</v>
      </c>
      <c r="H3669" s="84" t="s">
        <v>86</v>
      </c>
      <c r="I3669" s="84"/>
    </row>
    <row r="3670" spans="1:9" s="76" customFormat="1" ht="12" hidden="1" customHeight="1">
      <c r="A3670" s="8" t="str">
        <f>INDEX(master1!$A$10:$A$24,MATCH('KSB1 - Postings'!E3670,master1!$C$10:$C$24,0))</f>
        <v>LOGISTICS</v>
      </c>
      <c r="B3670" s="9" t="str">
        <f>VLOOKUP(E3670,master1!$C$9:$E$24,3,0)</f>
        <v>María L</v>
      </c>
      <c r="C3670" s="8" t="str">
        <f>VLOOKUP(F3670,master2!$B$1:$C$24,2,0)</f>
        <v>FREIGHT</v>
      </c>
      <c r="D3670" s="84">
        <v>4</v>
      </c>
      <c r="E3670" s="82" t="s">
        <v>68</v>
      </c>
      <c r="F3670" s="85" t="s">
        <v>132</v>
      </c>
      <c r="G3670" s="106">
        <v>240</v>
      </c>
      <c r="H3670" s="84" t="s">
        <v>86</v>
      </c>
      <c r="I3670" s="84"/>
    </row>
    <row r="3671" spans="1:9" s="76" customFormat="1" ht="12" hidden="1" customHeight="1">
      <c r="A3671" s="8" t="str">
        <f>INDEX(master1!$A$10:$A$24,MATCH('KSB1 - Postings'!E3671,master1!$C$10:$C$24,0))</f>
        <v>LOGISTICS</v>
      </c>
      <c r="B3671" s="9" t="str">
        <f>VLOOKUP(E3671,master1!$C$9:$E$24,3,0)</f>
        <v>María L</v>
      </c>
      <c r="C3671" s="8" t="str">
        <f>VLOOKUP(F3671,master2!$B$1:$C$24,2,0)</f>
        <v>FREIGHT</v>
      </c>
      <c r="D3671" s="84">
        <v>4</v>
      </c>
      <c r="E3671" s="82" t="s">
        <v>68</v>
      </c>
      <c r="F3671" s="85" t="s">
        <v>132</v>
      </c>
      <c r="G3671" s="106">
        <v>658.35</v>
      </c>
      <c r="H3671" s="84" t="s">
        <v>86</v>
      </c>
      <c r="I3671" s="84"/>
    </row>
    <row r="3672" spans="1:9" s="76" customFormat="1" ht="12" hidden="1" customHeight="1">
      <c r="A3672" s="8" t="str">
        <f>INDEX(master1!$A$10:$A$24,MATCH('KSB1 - Postings'!E3672,master1!$C$10:$C$24,0))</f>
        <v>LOGISTICS</v>
      </c>
      <c r="B3672" s="9" t="str">
        <f>VLOOKUP(E3672,master1!$C$9:$E$24,3,0)</f>
        <v>María L</v>
      </c>
      <c r="C3672" s="8" t="str">
        <f>VLOOKUP(F3672,master2!$B$1:$C$24,2,0)</f>
        <v>FREIGHT</v>
      </c>
      <c r="D3672" s="84">
        <v>4</v>
      </c>
      <c r="E3672" s="82" t="s">
        <v>68</v>
      </c>
      <c r="F3672" s="85" t="s">
        <v>132</v>
      </c>
      <c r="G3672" s="106">
        <v>2443.875</v>
      </c>
      <c r="H3672" s="84" t="s">
        <v>86</v>
      </c>
      <c r="I3672" s="84"/>
    </row>
    <row r="3673" spans="1:9" s="76" customFormat="1" ht="12" hidden="1" customHeight="1">
      <c r="A3673" s="8" t="str">
        <f>INDEX(master1!$A$10:$A$24,MATCH('KSB1 - Postings'!E3673,master1!$C$10:$C$24,0))</f>
        <v>LOGISTICS</v>
      </c>
      <c r="B3673" s="9" t="str">
        <f>VLOOKUP(E3673,master1!$C$9:$E$24,3,0)</f>
        <v>María L</v>
      </c>
      <c r="C3673" s="8" t="str">
        <f>VLOOKUP(F3673,master2!$B$1:$C$24,2,0)</f>
        <v>FREIGHT</v>
      </c>
      <c r="D3673" s="84">
        <v>4</v>
      </c>
      <c r="E3673" s="82" t="s">
        <v>68</v>
      </c>
      <c r="F3673" s="85" t="s">
        <v>132</v>
      </c>
      <c r="G3673" s="106">
        <v>36.4</v>
      </c>
      <c r="H3673" s="84" t="s">
        <v>86</v>
      </c>
      <c r="I3673" s="84"/>
    </row>
    <row r="3674" spans="1:9" s="76" customFormat="1" ht="12" hidden="1" customHeight="1">
      <c r="A3674" s="8" t="str">
        <f>INDEX(master1!$A$10:$A$24,MATCH('KSB1 - Postings'!E3674,master1!$C$10:$C$24,0))</f>
        <v>LOGISTICS</v>
      </c>
      <c r="B3674" s="9" t="str">
        <f>VLOOKUP(E3674,master1!$C$9:$E$24,3,0)</f>
        <v>María L</v>
      </c>
      <c r="C3674" s="8" t="str">
        <f>VLOOKUP(F3674,master2!$B$1:$C$24,2,0)</f>
        <v>RENT EXPENSES</v>
      </c>
      <c r="D3674" s="84">
        <v>4</v>
      </c>
      <c r="E3674" s="82" t="s">
        <v>68</v>
      </c>
      <c r="F3674" s="85" t="s">
        <v>142</v>
      </c>
      <c r="G3674" s="106">
        <v>18.2</v>
      </c>
      <c r="H3674" s="84" t="s">
        <v>86</v>
      </c>
      <c r="I3674" s="84"/>
    </row>
    <row r="3675" spans="1:9" s="76" customFormat="1" ht="12" hidden="1" customHeight="1">
      <c r="A3675" s="8" t="str">
        <f>INDEX(master1!$A$10:$A$24,MATCH('KSB1 - Postings'!E3675,master1!$C$10:$C$24,0))</f>
        <v>LOGISTICS</v>
      </c>
      <c r="B3675" s="9" t="str">
        <f>VLOOKUP(E3675,master1!$C$9:$E$24,3,0)</f>
        <v>María L</v>
      </c>
      <c r="C3675" s="8" t="str">
        <f>VLOOKUP(F3675,master2!$B$1:$C$24,2,0)</f>
        <v>RENT EXPENSES</v>
      </c>
      <c r="D3675" s="84">
        <v>4</v>
      </c>
      <c r="E3675" s="82" t="s">
        <v>68</v>
      </c>
      <c r="F3675" s="85" t="s">
        <v>142</v>
      </c>
      <c r="G3675" s="106">
        <v>134.4</v>
      </c>
      <c r="H3675" s="84" t="s">
        <v>86</v>
      </c>
      <c r="I3675" s="84"/>
    </row>
    <row r="3676" spans="1:9" s="76" customFormat="1" ht="12" hidden="1" customHeight="1">
      <c r="A3676" s="8" t="str">
        <f>INDEX(master1!$A$10:$A$24,MATCH('KSB1 - Postings'!E3676,master1!$C$10:$C$24,0))</f>
        <v>LOGISTICS</v>
      </c>
      <c r="B3676" s="9" t="str">
        <f>VLOOKUP(E3676,master1!$C$9:$E$24,3,0)</f>
        <v>María L</v>
      </c>
      <c r="C3676" s="8" t="str">
        <f>VLOOKUP(F3676,master2!$B$1:$C$24,2,0)</f>
        <v>FREIGHT</v>
      </c>
      <c r="D3676" s="84">
        <v>4</v>
      </c>
      <c r="E3676" s="82" t="s">
        <v>68</v>
      </c>
      <c r="F3676" s="85" t="s">
        <v>132</v>
      </c>
      <c r="G3676" s="106">
        <v>1249.92</v>
      </c>
      <c r="H3676" s="84" t="s">
        <v>86</v>
      </c>
      <c r="I3676" s="84"/>
    </row>
    <row r="3677" spans="1:9" s="76" customFormat="1" ht="12" hidden="1" customHeight="1">
      <c r="A3677" s="8" t="str">
        <f>INDEX(master1!$A$10:$A$24,MATCH('KSB1 - Postings'!E3677,master1!$C$10:$C$24,0))</f>
        <v>LOGISTICS</v>
      </c>
      <c r="B3677" s="9" t="str">
        <f>VLOOKUP(E3677,master1!$C$9:$E$24,3,0)</f>
        <v>María L</v>
      </c>
      <c r="C3677" s="8" t="str">
        <f>VLOOKUP(F3677,master2!$B$1:$C$24,2,0)</f>
        <v>FREIGHT</v>
      </c>
      <c r="D3677" s="84">
        <v>4</v>
      </c>
      <c r="E3677" s="82" t="s">
        <v>68</v>
      </c>
      <c r="F3677" s="85" t="s">
        <v>132</v>
      </c>
      <c r="G3677" s="106">
        <v>3072.3</v>
      </c>
      <c r="H3677" s="84" t="s">
        <v>86</v>
      </c>
      <c r="I3677" s="84"/>
    </row>
    <row r="3678" spans="1:9" s="76" customFormat="1" ht="12" hidden="1" customHeight="1">
      <c r="A3678" s="8" t="str">
        <f>INDEX(master1!$A$10:$A$24,MATCH('KSB1 - Postings'!E3678,master1!$C$10:$C$24,0))</f>
        <v>LOGISTICS</v>
      </c>
      <c r="B3678" s="9" t="str">
        <f>VLOOKUP(E3678,master1!$C$9:$E$24,3,0)</f>
        <v>María L</v>
      </c>
      <c r="C3678" s="8" t="str">
        <f>VLOOKUP(F3678,master2!$B$1:$C$24,2,0)</f>
        <v>FREIGHT</v>
      </c>
      <c r="D3678" s="84">
        <v>4</v>
      </c>
      <c r="E3678" s="82" t="s">
        <v>68</v>
      </c>
      <c r="F3678" s="85" t="s">
        <v>132</v>
      </c>
      <c r="G3678" s="106">
        <v>828.75</v>
      </c>
      <c r="H3678" s="84" t="s">
        <v>86</v>
      </c>
      <c r="I3678" s="84"/>
    </row>
    <row r="3679" spans="1:9" s="76" customFormat="1" ht="12" hidden="1" customHeight="1">
      <c r="A3679" s="8" t="str">
        <f>INDEX(master1!$A$10:$A$24,MATCH('KSB1 - Postings'!E3679,master1!$C$10:$C$24,0))</f>
        <v>LOGISTICS</v>
      </c>
      <c r="B3679" s="9" t="str">
        <f>VLOOKUP(E3679,master1!$C$9:$E$24,3,0)</f>
        <v>María L</v>
      </c>
      <c r="C3679" s="8" t="str">
        <f>VLOOKUP(F3679,master2!$B$1:$C$24,2,0)</f>
        <v>FREIGHT</v>
      </c>
      <c r="D3679" s="84">
        <v>4</v>
      </c>
      <c r="E3679" s="82" t="s">
        <v>68</v>
      </c>
      <c r="F3679" s="85" t="s">
        <v>132</v>
      </c>
      <c r="G3679" s="106">
        <v>2871.3449999999998</v>
      </c>
      <c r="H3679" s="84" t="s">
        <v>86</v>
      </c>
      <c r="I3679" s="84"/>
    </row>
    <row r="3680" spans="1:9" s="76" customFormat="1" ht="12" hidden="1" customHeight="1">
      <c r="A3680" s="8" t="str">
        <f>INDEX(master1!$A$10:$A$24,MATCH('KSB1 - Postings'!E3680,master1!$C$10:$C$24,0))</f>
        <v>LOGISTICS</v>
      </c>
      <c r="B3680" s="9" t="str">
        <f>VLOOKUP(E3680,master1!$C$9:$E$24,3,0)</f>
        <v>María L</v>
      </c>
      <c r="C3680" s="8" t="str">
        <f>VLOOKUP(F3680,master2!$B$1:$C$24,2,0)</f>
        <v>FREIGHT</v>
      </c>
      <c r="D3680" s="84">
        <v>4</v>
      </c>
      <c r="E3680" s="82" t="s">
        <v>68</v>
      </c>
      <c r="F3680" s="85" t="s">
        <v>132</v>
      </c>
      <c r="G3680" s="106">
        <v>12321.23</v>
      </c>
      <c r="H3680" s="84" t="s">
        <v>86</v>
      </c>
      <c r="I3680" s="84"/>
    </row>
    <row r="3681" spans="1:9" s="76" customFormat="1" ht="12" hidden="1" customHeight="1">
      <c r="A3681" s="8" t="str">
        <f>INDEX(master1!$A$10:$A$24,MATCH('KSB1 - Postings'!E3681,master1!$C$10:$C$24,0))</f>
        <v>LOGISTICS</v>
      </c>
      <c r="B3681" s="9" t="str">
        <f>VLOOKUP(E3681,master1!$C$9:$E$24,3,0)</f>
        <v>María L</v>
      </c>
      <c r="C3681" s="8" t="str">
        <f>VLOOKUP(F3681,master2!$B$1:$C$24,2,0)</f>
        <v>FREIGHT</v>
      </c>
      <c r="D3681" s="84">
        <v>4</v>
      </c>
      <c r="E3681" s="82" t="s">
        <v>68</v>
      </c>
      <c r="F3681" s="85" t="s">
        <v>132</v>
      </c>
      <c r="G3681" s="106">
        <v>12500</v>
      </c>
      <c r="H3681" s="84" t="s">
        <v>86</v>
      </c>
      <c r="I3681" s="84"/>
    </row>
    <row r="3682" spans="1:9" s="76" customFormat="1" ht="12" hidden="1" customHeight="1">
      <c r="A3682" s="8" t="str">
        <f>INDEX(master1!$A$10:$A$24,MATCH('KSB1 - Postings'!E3682,master1!$C$10:$C$24,0))</f>
        <v>LOGISTICS</v>
      </c>
      <c r="B3682" s="9" t="str">
        <f>VLOOKUP(E3682,master1!$C$9:$E$24,3,0)</f>
        <v>María L</v>
      </c>
      <c r="C3682" s="8" t="str">
        <f>VLOOKUP(F3682,master2!$B$1:$C$24,2,0)</f>
        <v>FREIGHT</v>
      </c>
      <c r="D3682" s="84">
        <v>4</v>
      </c>
      <c r="E3682" s="82" t="s">
        <v>68</v>
      </c>
      <c r="F3682" s="85" t="s">
        <v>132</v>
      </c>
      <c r="G3682" s="106">
        <v>935</v>
      </c>
      <c r="H3682" s="84" t="s">
        <v>86</v>
      </c>
      <c r="I3682" s="84"/>
    </row>
    <row r="3683" spans="1:9" s="76" customFormat="1" ht="12" hidden="1" customHeight="1">
      <c r="A3683" s="8" t="str">
        <f>INDEX(master1!$A$10:$A$24,MATCH('KSB1 - Postings'!E3683,master1!$C$10:$C$24,0))</f>
        <v>LOGISTICS</v>
      </c>
      <c r="B3683" s="9" t="str">
        <f>VLOOKUP(E3683,master1!$C$9:$E$24,3,0)</f>
        <v>María L</v>
      </c>
      <c r="C3683" s="8" t="str">
        <f>VLOOKUP(F3683,master2!$B$1:$C$24,2,0)</f>
        <v>FREIGHT</v>
      </c>
      <c r="D3683" s="84">
        <v>4</v>
      </c>
      <c r="E3683" s="82" t="s">
        <v>68</v>
      </c>
      <c r="F3683" s="85" t="s">
        <v>132</v>
      </c>
      <c r="G3683" s="106">
        <v>406.26</v>
      </c>
      <c r="H3683" s="84" t="s">
        <v>86</v>
      </c>
      <c r="I3683" s="84"/>
    </row>
    <row r="3684" spans="1:9" s="76" customFormat="1" ht="12" hidden="1" customHeight="1">
      <c r="A3684" s="8" t="str">
        <f>INDEX(master1!$A$10:$A$24,MATCH('KSB1 - Postings'!E3684,master1!$C$10:$C$24,0))</f>
        <v>LOGISTICS</v>
      </c>
      <c r="B3684" s="9" t="str">
        <f>VLOOKUP(E3684,master1!$C$9:$E$24,3,0)</f>
        <v>María L</v>
      </c>
      <c r="C3684" s="8" t="str">
        <f>VLOOKUP(F3684,master2!$B$1:$C$24,2,0)</f>
        <v>RENT EXPENSES</v>
      </c>
      <c r="D3684" s="84">
        <v>4</v>
      </c>
      <c r="E3684" s="82" t="s">
        <v>68</v>
      </c>
      <c r="F3684" s="85" t="s">
        <v>142</v>
      </c>
      <c r="G3684" s="106">
        <v>265.62</v>
      </c>
      <c r="H3684" s="84" t="s">
        <v>86</v>
      </c>
      <c r="I3684" s="84"/>
    </row>
    <row r="3685" spans="1:9" s="76" customFormat="1" ht="12" hidden="1" customHeight="1">
      <c r="A3685" s="8" t="str">
        <f>INDEX(master1!$A$10:$A$24,MATCH('KSB1 - Postings'!E3685,master1!$C$10:$C$24,0))</f>
        <v>LOGISTICS</v>
      </c>
      <c r="B3685" s="9" t="str">
        <f>VLOOKUP(E3685,master1!$C$9:$E$24,3,0)</f>
        <v>María L</v>
      </c>
      <c r="C3685" s="8" t="str">
        <f>VLOOKUP(F3685,master2!$B$1:$C$24,2,0)</f>
        <v>FREIGHT</v>
      </c>
      <c r="D3685" s="84">
        <v>4</v>
      </c>
      <c r="E3685" s="82" t="s">
        <v>68</v>
      </c>
      <c r="F3685" s="85" t="s">
        <v>132</v>
      </c>
      <c r="G3685" s="106">
        <v>2602.83</v>
      </c>
      <c r="H3685" s="84" t="s">
        <v>86</v>
      </c>
      <c r="I3685" s="84"/>
    </row>
    <row r="3686" spans="1:9" s="76" customFormat="1" ht="12" hidden="1" customHeight="1">
      <c r="A3686" s="8" t="str">
        <f>INDEX(master1!$A$10:$A$24,MATCH('KSB1 - Postings'!E3686,master1!$C$10:$C$24,0))</f>
        <v>LOGISTICS</v>
      </c>
      <c r="B3686" s="9" t="str">
        <f>VLOOKUP(E3686,master1!$C$9:$E$24,3,0)</f>
        <v>María L</v>
      </c>
      <c r="C3686" s="8" t="str">
        <f>VLOOKUP(F3686,master2!$B$1:$C$24,2,0)</f>
        <v>FREIGHT</v>
      </c>
      <c r="D3686" s="84">
        <v>4</v>
      </c>
      <c r="E3686" s="82" t="s">
        <v>68</v>
      </c>
      <c r="F3686" s="85" t="s">
        <v>132</v>
      </c>
      <c r="G3686" s="106">
        <v>2849.9349999999999</v>
      </c>
      <c r="H3686" s="84" t="s">
        <v>86</v>
      </c>
      <c r="I3686" s="84"/>
    </row>
    <row r="3687" spans="1:9" s="76" customFormat="1" ht="12" hidden="1" customHeight="1">
      <c r="A3687" s="8" t="str">
        <f>INDEX(master1!$A$10:$A$24,MATCH('KSB1 - Postings'!E3687,master1!$C$10:$C$24,0))</f>
        <v>LOGISTICS</v>
      </c>
      <c r="B3687" s="9" t="str">
        <f>VLOOKUP(E3687,master1!$C$9:$E$24,3,0)</f>
        <v>María L</v>
      </c>
      <c r="C3687" s="8" t="str">
        <f>VLOOKUP(F3687,master2!$B$1:$C$24,2,0)</f>
        <v>FREIGHT</v>
      </c>
      <c r="D3687" s="84">
        <v>4</v>
      </c>
      <c r="E3687" s="82" t="s">
        <v>68</v>
      </c>
      <c r="F3687" s="85" t="s">
        <v>132</v>
      </c>
      <c r="G3687" s="106">
        <v>175.5</v>
      </c>
      <c r="H3687" s="84" t="s">
        <v>86</v>
      </c>
      <c r="I3687" s="84"/>
    </row>
    <row r="3688" spans="1:9" s="76" customFormat="1" ht="12" hidden="1" customHeight="1">
      <c r="A3688" s="8" t="str">
        <f>INDEX(master1!$A$10:$A$24,MATCH('KSB1 - Postings'!E3688,master1!$C$10:$C$24,0))</f>
        <v>LOGISTICS</v>
      </c>
      <c r="B3688" s="9" t="str">
        <f>VLOOKUP(E3688,master1!$C$9:$E$24,3,0)</f>
        <v>María L</v>
      </c>
      <c r="C3688" s="8" t="str">
        <f>VLOOKUP(F3688,master2!$B$1:$C$24,2,0)</f>
        <v>FREIGHT</v>
      </c>
      <c r="D3688" s="84">
        <v>4</v>
      </c>
      <c r="E3688" s="82" t="s">
        <v>68</v>
      </c>
      <c r="F3688" s="85" t="s">
        <v>132</v>
      </c>
      <c r="G3688" s="106">
        <v>30.375</v>
      </c>
      <c r="H3688" s="84" t="s">
        <v>86</v>
      </c>
      <c r="I3688" s="84"/>
    </row>
    <row r="3689" spans="1:9" s="76" customFormat="1" ht="12" hidden="1" customHeight="1">
      <c r="A3689" s="8" t="str">
        <f>INDEX(master1!$A$10:$A$24,MATCH('KSB1 - Postings'!E3689,master1!$C$10:$C$24,0))</f>
        <v>LOGISTICS</v>
      </c>
      <c r="B3689" s="9" t="str">
        <f>VLOOKUP(E3689,master1!$C$9:$E$24,3,0)</f>
        <v>María L</v>
      </c>
      <c r="C3689" s="8" t="str">
        <f>VLOOKUP(F3689,master2!$B$1:$C$24,2,0)</f>
        <v>FREIGHT</v>
      </c>
      <c r="D3689" s="84">
        <v>4</v>
      </c>
      <c r="E3689" s="82" t="s">
        <v>68</v>
      </c>
      <c r="F3689" s="85" t="s">
        <v>132</v>
      </c>
      <c r="G3689" s="106">
        <v>146.25</v>
      </c>
      <c r="H3689" s="84" t="s">
        <v>86</v>
      </c>
      <c r="I3689" s="84"/>
    </row>
    <row r="3690" spans="1:9" s="76" customFormat="1" ht="12" hidden="1" customHeight="1">
      <c r="A3690" s="8" t="str">
        <f>INDEX(master1!$A$10:$A$24,MATCH('KSB1 - Postings'!E3690,master1!$C$10:$C$24,0))</f>
        <v>LOGISTICS</v>
      </c>
      <c r="B3690" s="9" t="str">
        <f>VLOOKUP(E3690,master1!$C$9:$E$24,3,0)</f>
        <v>María L</v>
      </c>
      <c r="C3690" s="8" t="str">
        <f>VLOOKUP(F3690,master2!$B$1:$C$24,2,0)</f>
        <v>FREIGHT</v>
      </c>
      <c r="D3690" s="84">
        <v>4</v>
      </c>
      <c r="E3690" s="82" t="s">
        <v>68</v>
      </c>
      <c r="F3690" s="85" t="s">
        <v>132</v>
      </c>
      <c r="G3690" s="106">
        <v>852.5</v>
      </c>
      <c r="H3690" s="84" t="s">
        <v>86</v>
      </c>
      <c r="I3690" s="84"/>
    </row>
    <row r="3691" spans="1:9" s="76" customFormat="1" ht="12" hidden="1" customHeight="1">
      <c r="A3691" s="8" t="str">
        <f>INDEX(master1!$A$10:$A$24,MATCH('KSB1 - Postings'!E3691,master1!$C$10:$C$24,0))</f>
        <v>LOGISTICS</v>
      </c>
      <c r="B3691" s="9" t="str">
        <f>VLOOKUP(E3691,master1!$C$9:$E$24,3,0)</f>
        <v>María L</v>
      </c>
      <c r="C3691" s="8" t="str">
        <f>VLOOKUP(F3691,master2!$B$1:$C$24,2,0)</f>
        <v>FREIGHT</v>
      </c>
      <c r="D3691" s="84">
        <v>4</v>
      </c>
      <c r="E3691" s="82" t="s">
        <v>68</v>
      </c>
      <c r="F3691" s="85" t="s">
        <v>132</v>
      </c>
      <c r="G3691" s="106">
        <v>217.95500000000001</v>
      </c>
      <c r="H3691" s="84" t="s">
        <v>86</v>
      </c>
      <c r="I3691" s="84"/>
    </row>
    <row r="3692" spans="1:9" s="76" customFormat="1" ht="12" hidden="1" customHeight="1">
      <c r="A3692" s="8" t="str">
        <f>INDEX(master1!$A$10:$A$24,MATCH('KSB1 - Postings'!E3692,master1!$C$10:$C$24,0))</f>
        <v>LOGISTICS</v>
      </c>
      <c r="B3692" s="9" t="str">
        <f>VLOOKUP(E3692,master1!$C$9:$E$24,3,0)</f>
        <v>María L</v>
      </c>
      <c r="C3692" s="8" t="str">
        <f>VLOOKUP(F3692,master2!$B$1:$C$24,2,0)</f>
        <v>FREIGHT</v>
      </c>
      <c r="D3692" s="84">
        <v>4</v>
      </c>
      <c r="E3692" s="82" t="s">
        <v>68</v>
      </c>
      <c r="F3692" s="85" t="s">
        <v>132</v>
      </c>
      <c r="G3692" s="106">
        <v>49.77</v>
      </c>
      <c r="H3692" s="84" t="s">
        <v>86</v>
      </c>
      <c r="I3692" s="84"/>
    </row>
    <row r="3693" spans="1:9" s="76" customFormat="1" ht="12" hidden="1" customHeight="1">
      <c r="A3693" s="8" t="str">
        <f>INDEX(master1!$A$10:$A$24,MATCH('KSB1 - Postings'!E3693,master1!$C$10:$C$24,0))</f>
        <v>LOGISTICS</v>
      </c>
      <c r="B3693" s="9" t="str">
        <f>VLOOKUP(E3693,master1!$C$9:$E$24,3,0)</f>
        <v>María L</v>
      </c>
      <c r="C3693" s="8" t="str">
        <f>VLOOKUP(F3693,master2!$B$1:$C$24,2,0)</f>
        <v>FREIGHT</v>
      </c>
      <c r="D3693" s="84">
        <v>4</v>
      </c>
      <c r="E3693" s="82" t="s">
        <v>68</v>
      </c>
      <c r="F3693" s="85" t="s">
        <v>132</v>
      </c>
      <c r="G3693" s="106">
        <v>270.16000000000003</v>
      </c>
      <c r="H3693" s="84" t="s">
        <v>86</v>
      </c>
      <c r="I3693" s="84"/>
    </row>
    <row r="3694" spans="1:9" s="76" customFormat="1" ht="12" hidden="1" customHeight="1">
      <c r="A3694" s="8" t="str">
        <f>INDEX(master1!$A$10:$A$24,MATCH('KSB1 - Postings'!E3694,master1!$C$10:$C$24,0))</f>
        <v>LOGISTICS</v>
      </c>
      <c r="B3694" s="9" t="str">
        <f>VLOOKUP(E3694,master1!$C$9:$E$24,3,0)</f>
        <v>María L</v>
      </c>
      <c r="C3694" s="8" t="str">
        <f>VLOOKUP(F3694,master2!$B$1:$C$24,2,0)</f>
        <v>FREIGHT</v>
      </c>
      <c r="D3694" s="84">
        <v>4</v>
      </c>
      <c r="E3694" s="82" t="s">
        <v>68</v>
      </c>
      <c r="F3694" s="85" t="s">
        <v>132</v>
      </c>
      <c r="G3694" s="106">
        <v>9749.2049999999999</v>
      </c>
      <c r="H3694" s="84" t="s">
        <v>86</v>
      </c>
      <c r="I3694" s="84"/>
    </row>
    <row r="3695" spans="1:9" s="76" customFormat="1" ht="12" hidden="1" customHeight="1">
      <c r="A3695" s="8" t="str">
        <f>INDEX(master1!$A$10:$A$24,MATCH('KSB1 - Postings'!E3695,master1!$C$10:$C$24,0))</f>
        <v>LOGISTICS</v>
      </c>
      <c r="B3695" s="9" t="str">
        <f>VLOOKUP(E3695,master1!$C$9:$E$24,3,0)</f>
        <v>María L</v>
      </c>
      <c r="C3695" s="8" t="str">
        <f>VLOOKUP(F3695,master2!$B$1:$C$24,2,0)</f>
        <v>FREIGHT</v>
      </c>
      <c r="D3695" s="84">
        <v>4</v>
      </c>
      <c r="E3695" s="82" t="s">
        <v>68</v>
      </c>
      <c r="F3695" s="85" t="s">
        <v>132</v>
      </c>
      <c r="G3695" s="106">
        <v>41834.815000000002</v>
      </c>
      <c r="H3695" s="84" t="s">
        <v>86</v>
      </c>
      <c r="I3695" s="84"/>
    </row>
    <row r="3696" spans="1:9" s="76" customFormat="1" ht="12" hidden="1" customHeight="1">
      <c r="A3696" s="8" t="str">
        <f>INDEX(master1!$A$10:$A$24,MATCH('KSB1 - Postings'!E3696,master1!$C$10:$C$24,0))</f>
        <v>LOGISTICS</v>
      </c>
      <c r="B3696" s="9" t="str">
        <f>VLOOKUP(E3696,master1!$C$9:$E$24,3,0)</f>
        <v>María L</v>
      </c>
      <c r="C3696" s="8" t="str">
        <f>VLOOKUP(F3696,master2!$B$1:$C$24,2,0)</f>
        <v>FREIGHT</v>
      </c>
      <c r="D3696" s="84">
        <v>4</v>
      </c>
      <c r="E3696" s="82" t="s">
        <v>68</v>
      </c>
      <c r="F3696" s="85" t="s">
        <v>132</v>
      </c>
      <c r="G3696" s="106">
        <v>6973.05</v>
      </c>
      <c r="H3696" s="84" t="s">
        <v>86</v>
      </c>
      <c r="I3696" s="84"/>
    </row>
    <row r="3697" spans="1:9" s="76" customFormat="1" ht="12" hidden="1" customHeight="1">
      <c r="A3697" s="8" t="str">
        <f>INDEX(master1!$A$10:$A$24,MATCH('KSB1 - Postings'!E3697,master1!$C$10:$C$24,0))</f>
        <v>LOGISTICS</v>
      </c>
      <c r="B3697" s="9" t="str">
        <f>VLOOKUP(E3697,master1!$C$9:$E$24,3,0)</f>
        <v>María L</v>
      </c>
      <c r="C3697" s="8" t="str">
        <f>VLOOKUP(F3697,master2!$B$1:$C$24,2,0)</f>
        <v>FREIGHT</v>
      </c>
      <c r="D3697" s="84">
        <v>4</v>
      </c>
      <c r="E3697" s="82" t="s">
        <v>68</v>
      </c>
      <c r="F3697" s="85" t="s">
        <v>132</v>
      </c>
      <c r="G3697" s="106">
        <v>7255.86</v>
      </c>
      <c r="H3697" s="84" t="s">
        <v>86</v>
      </c>
      <c r="I3697" s="84"/>
    </row>
    <row r="3698" spans="1:9" s="76" customFormat="1" ht="12" hidden="1" customHeight="1">
      <c r="A3698" s="8" t="str">
        <f>INDEX(master1!$A$10:$A$24,MATCH('KSB1 - Postings'!E3698,master1!$C$10:$C$24,0))</f>
        <v>LOGISTICS</v>
      </c>
      <c r="B3698" s="9" t="str">
        <f>VLOOKUP(E3698,master1!$C$9:$E$24,3,0)</f>
        <v>María L</v>
      </c>
      <c r="C3698" s="8" t="str">
        <f>VLOOKUP(F3698,master2!$B$1:$C$24,2,0)</f>
        <v>REP &amp; MAINTENANCE SERVICES</v>
      </c>
      <c r="D3698" s="84">
        <v>4</v>
      </c>
      <c r="E3698" s="82" t="s">
        <v>68</v>
      </c>
      <c r="F3698" s="85" t="s">
        <v>144</v>
      </c>
      <c r="G3698" s="106">
        <v>5500</v>
      </c>
      <c r="H3698" s="84" t="s">
        <v>86</v>
      </c>
      <c r="I3698" s="84"/>
    </row>
    <row r="3699" spans="1:9" s="76" customFormat="1" ht="12" hidden="1" customHeight="1">
      <c r="A3699" s="8" t="str">
        <f>INDEX(master1!$A$10:$A$24,MATCH('KSB1 - Postings'!E3699,master1!$C$10:$C$24,0))</f>
        <v>LOGISTICS</v>
      </c>
      <c r="B3699" s="9" t="str">
        <f>VLOOKUP(E3699,master1!$C$9:$E$24,3,0)</f>
        <v>María L</v>
      </c>
      <c r="C3699" s="8" t="str">
        <f>VLOOKUP(F3699,master2!$B$1:$C$24,2,0)</f>
        <v>UTILITIES</v>
      </c>
      <c r="D3699" s="84">
        <v>4</v>
      </c>
      <c r="E3699" s="82" t="s">
        <v>68</v>
      </c>
      <c r="F3699" s="85" t="s">
        <v>148</v>
      </c>
      <c r="G3699" s="106">
        <v>15399.88</v>
      </c>
      <c r="H3699" s="84" t="s">
        <v>86</v>
      </c>
      <c r="I3699" s="84"/>
    </row>
    <row r="3700" spans="1:9" s="76" customFormat="1" ht="12" hidden="1" customHeight="1">
      <c r="A3700" s="8" t="str">
        <f>INDEX(master1!$A$10:$A$24,MATCH('KSB1 - Postings'!E3700,master1!$C$10:$C$24,0))</f>
        <v>LOGISTICS</v>
      </c>
      <c r="B3700" s="9" t="str">
        <f>VLOOKUP(E3700,master1!$C$9:$E$24,3,0)</f>
        <v>María L</v>
      </c>
      <c r="C3700" s="8" t="str">
        <f>VLOOKUP(F3700,master2!$B$1:$C$24,2,0)</f>
        <v>REP &amp; MAINTENANCE SERVICES</v>
      </c>
      <c r="D3700" s="84">
        <v>4</v>
      </c>
      <c r="E3700" s="82" t="s">
        <v>68</v>
      </c>
      <c r="F3700" s="85" t="s">
        <v>144</v>
      </c>
      <c r="G3700" s="106">
        <v>70.069999999999993</v>
      </c>
      <c r="H3700" s="84" t="s">
        <v>86</v>
      </c>
      <c r="I3700" s="84"/>
    </row>
    <row r="3701" spans="1:9" s="76" customFormat="1" ht="12" hidden="1" customHeight="1">
      <c r="A3701" s="8" t="str">
        <f>INDEX(master1!$A$10:$A$24,MATCH('KSB1 - Postings'!E3701,master1!$C$10:$C$24,0))</f>
        <v>LOGISTICS</v>
      </c>
      <c r="B3701" s="9" t="str">
        <f>VLOOKUP(E3701,master1!$C$9:$E$24,3,0)</f>
        <v>María L</v>
      </c>
      <c r="C3701" s="8" t="str">
        <f>VLOOKUP(F3701,master2!$B$1:$C$24,2,0)</f>
        <v>FREIGHT</v>
      </c>
      <c r="D3701" s="84">
        <v>4</v>
      </c>
      <c r="E3701" s="82" t="s">
        <v>68</v>
      </c>
      <c r="F3701" s="85" t="s">
        <v>132</v>
      </c>
      <c r="G3701" s="106">
        <v>300.375</v>
      </c>
      <c r="H3701" s="84" t="s">
        <v>86</v>
      </c>
      <c r="I3701" s="84"/>
    </row>
    <row r="3702" spans="1:9" s="76" customFormat="1" ht="12" hidden="1" customHeight="1">
      <c r="A3702" s="8" t="str">
        <f>INDEX(master1!$A$10:$A$24,MATCH('KSB1 - Postings'!E3702,master1!$C$10:$C$24,0))</f>
        <v>LOGISTICS</v>
      </c>
      <c r="B3702" s="9" t="str">
        <f>VLOOKUP(E3702,master1!$C$9:$E$24,3,0)</f>
        <v>María L</v>
      </c>
      <c r="C3702" s="8" t="str">
        <f>VLOOKUP(F3702,master2!$B$1:$C$24,2,0)</f>
        <v>FREIGHT</v>
      </c>
      <c r="D3702" s="84">
        <v>4</v>
      </c>
      <c r="E3702" s="82" t="s">
        <v>68</v>
      </c>
      <c r="F3702" s="85" t="s">
        <v>132</v>
      </c>
      <c r="G3702" s="106">
        <v>4787.41</v>
      </c>
      <c r="H3702" s="84" t="s">
        <v>86</v>
      </c>
      <c r="I3702" s="84"/>
    </row>
    <row r="3703" spans="1:9" s="76" customFormat="1" ht="12" hidden="1" customHeight="1">
      <c r="A3703" s="8" t="str">
        <f>INDEX(master1!$A$10:$A$24,MATCH('KSB1 - Postings'!E3703,master1!$C$10:$C$24,0))</f>
        <v>LOGISTICS</v>
      </c>
      <c r="B3703" s="9" t="str">
        <f>VLOOKUP(E3703,master1!$C$9:$E$24,3,0)</f>
        <v>María L</v>
      </c>
      <c r="C3703" s="8" t="str">
        <f>VLOOKUP(F3703,master2!$B$1:$C$24,2,0)</f>
        <v>FREIGHT</v>
      </c>
      <c r="D3703" s="84">
        <v>4</v>
      </c>
      <c r="E3703" s="82" t="s">
        <v>68</v>
      </c>
      <c r="F3703" s="85" t="s">
        <v>132</v>
      </c>
      <c r="G3703" s="106">
        <v>8142.02</v>
      </c>
      <c r="H3703" s="84" t="s">
        <v>86</v>
      </c>
      <c r="I3703" s="84"/>
    </row>
    <row r="3704" spans="1:9" s="76" customFormat="1" ht="12" hidden="1" customHeight="1">
      <c r="A3704" s="8" t="str">
        <f>INDEX(master1!$A$10:$A$24,MATCH('KSB1 - Postings'!E3704,master1!$C$10:$C$24,0))</f>
        <v>LOGISTICS</v>
      </c>
      <c r="B3704" s="9" t="str">
        <f>VLOOKUP(E3704,master1!$C$9:$E$24,3,0)</f>
        <v>María L</v>
      </c>
      <c r="C3704" s="8" t="str">
        <f>VLOOKUP(F3704,master2!$B$1:$C$24,2,0)</f>
        <v>FREIGHT</v>
      </c>
      <c r="D3704" s="84">
        <v>4</v>
      </c>
      <c r="E3704" s="82" t="s">
        <v>68</v>
      </c>
      <c r="F3704" s="85" t="s">
        <v>132</v>
      </c>
      <c r="G3704" s="106">
        <v>5545.43</v>
      </c>
      <c r="H3704" s="84" t="s">
        <v>86</v>
      </c>
      <c r="I3704" s="84"/>
    </row>
    <row r="3705" spans="1:9" s="76" customFormat="1" ht="12" hidden="1" customHeight="1">
      <c r="A3705" s="8" t="str">
        <f>INDEX(master1!$A$10:$A$24,MATCH('KSB1 - Postings'!E3705,master1!$C$10:$C$24,0))</f>
        <v>LOGISTICS</v>
      </c>
      <c r="B3705" s="9" t="str">
        <f>VLOOKUP(E3705,master1!$C$9:$E$24,3,0)</f>
        <v>María L</v>
      </c>
      <c r="C3705" s="8" t="str">
        <f>VLOOKUP(F3705,master2!$B$1:$C$24,2,0)</f>
        <v>RENT EXPENSES</v>
      </c>
      <c r="D3705" s="84">
        <v>4</v>
      </c>
      <c r="E3705" s="82" t="s">
        <v>68</v>
      </c>
      <c r="F3705" s="85" t="s">
        <v>142</v>
      </c>
      <c r="G3705" s="106">
        <v>1687.4949999999999</v>
      </c>
      <c r="H3705" s="84" t="s">
        <v>86</v>
      </c>
      <c r="I3705" s="84"/>
    </row>
    <row r="3706" spans="1:9" s="76" customFormat="1" ht="12" hidden="1" customHeight="1">
      <c r="A3706" s="8" t="str">
        <f>INDEX(master1!$A$10:$A$24,MATCH('KSB1 - Postings'!E3706,master1!$C$10:$C$24,0))</f>
        <v>LOGISTICS</v>
      </c>
      <c r="B3706" s="9" t="str">
        <f>VLOOKUP(E3706,master1!$C$9:$E$24,3,0)</f>
        <v>María L</v>
      </c>
      <c r="C3706" s="8" t="str">
        <f>VLOOKUP(F3706,master2!$B$1:$C$24,2,0)</f>
        <v>FREIGHT</v>
      </c>
      <c r="D3706" s="84">
        <v>4</v>
      </c>
      <c r="E3706" s="82" t="s">
        <v>68</v>
      </c>
      <c r="F3706" s="85" t="s">
        <v>132</v>
      </c>
      <c r="G3706" s="106">
        <v>41834.815000000002</v>
      </c>
      <c r="H3706" s="84" t="s">
        <v>86</v>
      </c>
      <c r="I3706" s="84"/>
    </row>
    <row r="3707" spans="1:9" s="76" customFormat="1" ht="12" hidden="1" customHeight="1">
      <c r="A3707" s="8" t="str">
        <f>INDEX(master1!$A$10:$A$24,MATCH('KSB1 - Postings'!E3707,master1!$C$10:$C$24,0))</f>
        <v>LOGISTICS</v>
      </c>
      <c r="B3707" s="9" t="str">
        <f>VLOOKUP(E3707,master1!$C$9:$E$24,3,0)</f>
        <v>María L</v>
      </c>
      <c r="C3707" s="8" t="str">
        <f>VLOOKUP(F3707,master2!$B$1:$C$24,2,0)</f>
        <v>FREIGHT</v>
      </c>
      <c r="D3707" s="84">
        <v>4</v>
      </c>
      <c r="E3707" s="82" t="s">
        <v>68</v>
      </c>
      <c r="F3707" s="85" t="s">
        <v>132</v>
      </c>
      <c r="G3707" s="106">
        <v>12321.23</v>
      </c>
      <c r="H3707" s="84" t="s">
        <v>86</v>
      </c>
      <c r="I3707" s="84"/>
    </row>
    <row r="3708" spans="1:9" s="76" customFormat="1" ht="12" hidden="1" customHeight="1">
      <c r="A3708" s="8" t="str">
        <f>INDEX(master1!$A$10:$A$24,MATCH('KSB1 - Postings'!E3708,master1!$C$10:$C$24,0))</f>
        <v>LOGISTICS</v>
      </c>
      <c r="B3708" s="9" t="str">
        <f>VLOOKUP(E3708,master1!$C$9:$E$24,3,0)</f>
        <v>María L</v>
      </c>
      <c r="C3708" s="8" t="str">
        <f>VLOOKUP(F3708,master2!$B$1:$C$24,2,0)</f>
        <v>FREIGHT</v>
      </c>
      <c r="D3708" s="84">
        <v>4</v>
      </c>
      <c r="E3708" s="82" t="s">
        <v>68</v>
      </c>
      <c r="F3708" s="85" t="s">
        <v>132</v>
      </c>
      <c r="G3708" s="106">
        <v>9749.2049999999999</v>
      </c>
      <c r="H3708" s="84" t="s">
        <v>86</v>
      </c>
      <c r="I3708" s="84"/>
    </row>
    <row r="3709" spans="1:9" s="76" customFormat="1" ht="12" hidden="1" customHeight="1">
      <c r="A3709" s="8" t="str">
        <f>INDEX(master1!$A$10:$A$24,MATCH('KSB1 - Postings'!E3709,master1!$C$10:$C$24,0))</f>
        <v>LOGISTICS</v>
      </c>
      <c r="B3709" s="9" t="str">
        <f>VLOOKUP(E3709,master1!$C$9:$E$24,3,0)</f>
        <v>María L</v>
      </c>
      <c r="C3709" s="8" t="str">
        <f>VLOOKUP(F3709,master2!$B$1:$C$24,2,0)</f>
        <v>RENT EXPENSES</v>
      </c>
      <c r="D3709" s="84">
        <v>4</v>
      </c>
      <c r="E3709" s="82" t="s">
        <v>68</v>
      </c>
      <c r="F3709" s="85" t="s">
        <v>142</v>
      </c>
      <c r="G3709" s="106">
        <v>2871.3449999999998</v>
      </c>
      <c r="H3709" s="84" t="s">
        <v>86</v>
      </c>
      <c r="I3709" s="84"/>
    </row>
    <row r="3710" spans="1:9" s="76" customFormat="1" ht="12" hidden="1" customHeight="1">
      <c r="A3710" s="8" t="str">
        <f>INDEX(master1!$A$10:$A$24,MATCH('KSB1 - Postings'!E3710,master1!$C$10:$C$24,0))</f>
        <v>LOGISTICS</v>
      </c>
      <c r="B3710" s="9" t="str">
        <f>VLOOKUP(E3710,master1!$C$9:$E$24,3,0)</f>
        <v>María L</v>
      </c>
      <c r="C3710" s="8" t="str">
        <f>VLOOKUP(F3710,master2!$B$1:$C$24,2,0)</f>
        <v>RENT EXPENSES</v>
      </c>
      <c r="D3710" s="84">
        <v>4</v>
      </c>
      <c r="E3710" s="82" t="s">
        <v>68</v>
      </c>
      <c r="F3710" s="85" t="s">
        <v>142</v>
      </c>
      <c r="G3710" s="106">
        <v>6973.05</v>
      </c>
      <c r="H3710" s="84" t="s">
        <v>86</v>
      </c>
      <c r="I3710" s="84"/>
    </row>
    <row r="3711" spans="1:9" s="76" customFormat="1" ht="12" hidden="1" customHeight="1">
      <c r="A3711" s="8" t="str">
        <f>INDEX(master1!$A$10:$A$24,MATCH('KSB1 - Postings'!E3711,master1!$C$10:$C$24,0))</f>
        <v>LOGISTICS</v>
      </c>
      <c r="B3711" s="9" t="str">
        <f>VLOOKUP(E3711,master1!$C$9:$E$24,3,0)</f>
        <v>María L</v>
      </c>
      <c r="C3711" s="8" t="str">
        <f>VLOOKUP(F3711,master2!$B$1:$C$24,2,0)</f>
        <v>REP &amp; MAINTENANCE SERVICES</v>
      </c>
      <c r="D3711" s="84">
        <v>4</v>
      </c>
      <c r="E3711" s="82" t="s">
        <v>68</v>
      </c>
      <c r="F3711" s="85" t="s">
        <v>144</v>
      </c>
      <c r="G3711" s="106">
        <v>5500</v>
      </c>
      <c r="H3711" s="84" t="s">
        <v>86</v>
      </c>
      <c r="I3711" s="84"/>
    </row>
    <row r="3712" spans="1:9" s="76" customFormat="1" ht="12" hidden="1" customHeight="1">
      <c r="A3712" s="8" t="str">
        <f>INDEX(master1!$A$10:$A$24,MATCH('KSB1 - Postings'!E3712,master1!$C$10:$C$24,0))</f>
        <v>LOGISTICS</v>
      </c>
      <c r="B3712" s="9" t="str">
        <f>VLOOKUP(E3712,master1!$C$9:$E$24,3,0)</f>
        <v>María L</v>
      </c>
      <c r="C3712" s="8" t="str">
        <f>VLOOKUP(F3712,master2!$B$1:$C$24,2,0)</f>
        <v>REP &amp; MAINTENANCE SERVICES</v>
      </c>
      <c r="D3712" s="84">
        <v>4</v>
      </c>
      <c r="E3712" s="82" t="s">
        <v>68</v>
      </c>
      <c r="F3712" s="85" t="s">
        <v>144</v>
      </c>
      <c r="G3712" s="106">
        <v>7255.86</v>
      </c>
      <c r="H3712" s="84" t="s">
        <v>86</v>
      </c>
      <c r="I3712" s="84"/>
    </row>
    <row r="3713" spans="1:9" s="76" customFormat="1" ht="12" hidden="1" customHeight="1">
      <c r="A3713" s="8" t="str">
        <f>INDEX(master1!$A$10:$A$24,MATCH('KSB1 - Postings'!E3713,master1!$C$10:$C$24,0))</f>
        <v>LOGISTICS</v>
      </c>
      <c r="B3713" s="9" t="str">
        <f>VLOOKUP(E3713,master1!$C$9:$E$24,3,0)</f>
        <v>María L</v>
      </c>
      <c r="C3713" s="8" t="str">
        <f>VLOOKUP(F3713,master2!$B$1:$C$24,2,0)</f>
        <v>FREIGHT</v>
      </c>
      <c r="D3713" s="84">
        <v>4</v>
      </c>
      <c r="E3713" s="82" t="s">
        <v>68</v>
      </c>
      <c r="F3713" s="85" t="s">
        <v>133</v>
      </c>
      <c r="G3713" s="106">
        <v>8803.64</v>
      </c>
      <c r="H3713" s="84" t="s">
        <v>86</v>
      </c>
      <c r="I3713" s="84"/>
    </row>
    <row r="3714" spans="1:9" s="76" customFormat="1" ht="12" hidden="1" customHeight="1">
      <c r="A3714" s="8" t="str">
        <f>INDEX(master1!$A$10:$A$24,MATCH('KSB1 - Postings'!E3714,master1!$C$10:$C$24,0))</f>
        <v>LOGISTICS</v>
      </c>
      <c r="B3714" s="9" t="str">
        <f>VLOOKUP(E3714,master1!$C$9:$E$24,3,0)</f>
        <v>María L</v>
      </c>
      <c r="C3714" s="8" t="str">
        <f>VLOOKUP(F3714,master2!$B$1:$C$24,2,0)</f>
        <v>FREIGHT</v>
      </c>
      <c r="D3714" s="84">
        <v>4</v>
      </c>
      <c r="E3714" s="82" t="s">
        <v>68</v>
      </c>
      <c r="F3714" s="85" t="s">
        <v>133</v>
      </c>
      <c r="G3714" s="106">
        <v>26776.465</v>
      </c>
      <c r="H3714" s="84" t="s">
        <v>86</v>
      </c>
      <c r="I3714" s="84"/>
    </row>
    <row r="3715" spans="1:9" s="76" customFormat="1" ht="12" hidden="1" customHeight="1">
      <c r="A3715" s="8" t="str">
        <f>INDEX(master1!$A$10:$A$24,MATCH('KSB1 - Postings'!E3715,master1!$C$10:$C$24,0))</f>
        <v>LOGISTICS</v>
      </c>
      <c r="B3715" s="9" t="str">
        <f>VLOOKUP(E3715,master1!$C$9:$E$24,3,0)</f>
        <v>María L</v>
      </c>
      <c r="C3715" s="8" t="str">
        <f>VLOOKUP(F3715,master2!$B$1:$C$24,2,0)</f>
        <v>FREIGHT</v>
      </c>
      <c r="D3715" s="84">
        <v>4</v>
      </c>
      <c r="E3715" s="82" t="s">
        <v>68</v>
      </c>
      <c r="F3715" s="85" t="s">
        <v>133</v>
      </c>
      <c r="G3715" s="106">
        <v>20168.169999999998</v>
      </c>
      <c r="H3715" s="84" t="s">
        <v>86</v>
      </c>
      <c r="I3715" s="84"/>
    </row>
    <row r="3716" spans="1:9" s="76" customFormat="1" ht="12" hidden="1" customHeight="1">
      <c r="A3716" s="8" t="str">
        <f>INDEX(master1!$A$10:$A$24,MATCH('KSB1 - Postings'!E3716,master1!$C$10:$C$24,0))</f>
        <v>LOGISTICS</v>
      </c>
      <c r="B3716" s="9" t="str">
        <f>VLOOKUP(E3716,master1!$C$9:$E$24,3,0)</f>
        <v>María L</v>
      </c>
      <c r="C3716" s="8" t="str">
        <f>VLOOKUP(F3716,master2!$B$1:$C$24,2,0)</f>
        <v>FREIGHT</v>
      </c>
      <c r="D3716" s="84">
        <v>4</v>
      </c>
      <c r="E3716" s="82" t="s">
        <v>68</v>
      </c>
      <c r="F3716" s="85" t="s">
        <v>133</v>
      </c>
      <c r="G3716" s="106">
        <v>13645.7</v>
      </c>
      <c r="H3716" s="84" t="s">
        <v>86</v>
      </c>
      <c r="I3716" s="84"/>
    </row>
    <row r="3717" spans="1:9" s="76" customFormat="1" ht="12" hidden="1" customHeight="1">
      <c r="A3717" s="8" t="str">
        <f>INDEX(master1!$A$10:$A$24,MATCH('KSB1 - Postings'!E3717,master1!$C$10:$C$24,0))</f>
        <v>LOGISTICS</v>
      </c>
      <c r="B3717" s="9" t="str">
        <f>VLOOKUP(E3717,master1!$C$9:$E$24,3,0)</f>
        <v>María L</v>
      </c>
      <c r="C3717" s="8" t="str">
        <f>VLOOKUP(F3717,master2!$B$1:$C$24,2,0)</f>
        <v>FREIGHT</v>
      </c>
      <c r="D3717" s="84">
        <v>4</v>
      </c>
      <c r="E3717" s="82" t="s">
        <v>68</v>
      </c>
      <c r="F3717" s="85" t="s">
        <v>133</v>
      </c>
      <c r="G3717" s="106">
        <v>13345.32</v>
      </c>
      <c r="H3717" s="84" t="s">
        <v>86</v>
      </c>
      <c r="I3717" s="84"/>
    </row>
    <row r="3718" spans="1:9" s="76" customFormat="1" ht="12" hidden="1" customHeight="1">
      <c r="A3718" s="8" t="str">
        <f>INDEX(master1!$A$10:$A$24,MATCH('KSB1 - Postings'!E3718,master1!$C$10:$C$24,0))</f>
        <v>LOGISTICS</v>
      </c>
      <c r="B3718" s="9" t="str">
        <f>VLOOKUP(E3718,master1!$C$9:$E$24,3,0)</f>
        <v>María L</v>
      </c>
      <c r="C3718" s="8" t="str">
        <f>VLOOKUP(F3718,master2!$B$1:$C$24,2,0)</f>
        <v>FREIGHT</v>
      </c>
      <c r="D3718" s="84">
        <v>4</v>
      </c>
      <c r="E3718" s="82" t="s">
        <v>68</v>
      </c>
      <c r="F3718" s="85" t="s">
        <v>133</v>
      </c>
      <c r="G3718" s="106">
        <v>6370</v>
      </c>
      <c r="H3718" s="84" t="s">
        <v>86</v>
      </c>
      <c r="I3718" s="84"/>
    </row>
    <row r="3719" spans="1:9" s="76" customFormat="1" ht="12" hidden="1" customHeight="1">
      <c r="A3719" s="8" t="str">
        <f>INDEX(master1!$A$10:$A$24,MATCH('KSB1 - Postings'!E3719,master1!$C$10:$C$24,0))</f>
        <v>LOGISTICS</v>
      </c>
      <c r="B3719" s="9" t="str">
        <f>VLOOKUP(E3719,master1!$C$9:$E$24,3,0)</f>
        <v>María L</v>
      </c>
      <c r="C3719" s="8" t="str">
        <f>VLOOKUP(F3719,master2!$B$1:$C$24,2,0)</f>
        <v>FREIGHT</v>
      </c>
      <c r="D3719" s="84">
        <v>4</v>
      </c>
      <c r="E3719" s="82" t="s">
        <v>68</v>
      </c>
      <c r="F3719" s="85" t="s">
        <v>133</v>
      </c>
      <c r="G3719" s="106">
        <v>150</v>
      </c>
      <c r="H3719" s="84" t="s">
        <v>86</v>
      </c>
      <c r="I3719" s="84"/>
    </row>
    <row r="3720" spans="1:9" s="76" customFormat="1" ht="12" hidden="1" customHeight="1">
      <c r="A3720" s="8" t="str">
        <f>INDEX(master1!$A$10:$A$24,MATCH('KSB1 - Postings'!E3720,master1!$C$10:$C$24,0))</f>
        <v>LOGISTICS</v>
      </c>
      <c r="B3720" s="9" t="str">
        <f>VLOOKUP(E3720,master1!$C$9:$E$24,3,0)</f>
        <v>María L</v>
      </c>
      <c r="C3720" s="8" t="str">
        <f>VLOOKUP(F3720,master2!$B$1:$C$24,2,0)</f>
        <v>FREIGHT</v>
      </c>
      <c r="D3720" s="84">
        <v>4</v>
      </c>
      <c r="E3720" s="82" t="s">
        <v>68</v>
      </c>
      <c r="F3720" s="85" t="s">
        <v>133</v>
      </c>
      <c r="G3720" s="106">
        <v>6650</v>
      </c>
      <c r="H3720" s="84" t="s">
        <v>86</v>
      </c>
      <c r="I3720" s="84"/>
    </row>
    <row r="3721" spans="1:9" s="76" customFormat="1" ht="12" hidden="1" customHeight="1">
      <c r="A3721" s="8" t="str">
        <f>INDEX(master1!$A$10:$A$24,MATCH('KSB1 - Postings'!E3721,master1!$C$10:$C$24,0))</f>
        <v>LOGISTICS</v>
      </c>
      <c r="B3721" s="9" t="str">
        <f>VLOOKUP(E3721,master1!$C$9:$E$24,3,0)</f>
        <v>María L</v>
      </c>
      <c r="C3721" s="8" t="str">
        <f>VLOOKUP(F3721,master2!$B$1:$C$24,2,0)</f>
        <v>UTILITIES</v>
      </c>
      <c r="D3721" s="84">
        <v>4</v>
      </c>
      <c r="E3721" s="82" t="s">
        <v>68</v>
      </c>
      <c r="F3721" s="85" t="s">
        <v>148</v>
      </c>
      <c r="G3721" s="106">
        <v>15399.88</v>
      </c>
      <c r="H3721" s="84" t="s">
        <v>86</v>
      </c>
      <c r="I3721" s="84"/>
    </row>
    <row r="3722" spans="1:9" s="76" customFormat="1" ht="12" hidden="1" customHeight="1">
      <c r="A3722" s="8" t="str">
        <f>INDEX(master1!$A$10:$A$24,MATCH('KSB1 - Postings'!E3722,master1!$C$10:$C$24,0))</f>
        <v>MAINTE</v>
      </c>
      <c r="B3722" s="9" t="str">
        <f>VLOOKUP(E3722,master1!$C$9:$E$24,3,0)</f>
        <v>Joaquin P</v>
      </c>
      <c r="C3722" s="8" t="str">
        <f>VLOOKUP(F3722,master2!$B$1:$C$24,2,0)</f>
        <v>SPARE PARTS</v>
      </c>
      <c r="D3722" s="84">
        <v>4</v>
      </c>
      <c r="E3722" s="82" t="s">
        <v>57</v>
      </c>
      <c r="F3722" s="85" t="s">
        <v>137</v>
      </c>
      <c r="G3722" s="106">
        <v>199.33</v>
      </c>
      <c r="H3722" s="84" t="s">
        <v>86</v>
      </c>
      <c r="I3722" s="84"/>
    </row>
    <row r="3723" spans="1:9" s="76" customFormat="1" ht="12" hidden="1" customHeight="1">
      <c r="A3723" s="8" t="str">
        <f>INDEX(master1!$A$10:$A$24,MATCH('KSB1 - Postings'!E3723,master1!$C$10:$C$24,0))</f>
        <v>MAINTE</v>
      </c>
      <c r="B3723" s="9" t="str">
        <f>VLOOKUP(E3723,master1!$C$9:$E$24,3,0)</f>
        <v>Joaquin P</v>
      </c>
      <c r="C3723" s="8" t="str">
        <f>VLOOKUP(F3723,master2!$B$1:$C$24,2,0)</f>
        <v>OTHER EXTERNAL SERVICES</v>
      </c>
      <c r="D3723" s="84">
        <v>4</v>
      </c>
      <c r="E3723" s="82" t="s">
        <v>57</v>
      </c>
      <c r="F3723" s="85" t="s">
        <v>138</v>
      </c>
      <c r="G3723" s="106">
        <v>4300</v>
      </c>
      <c r="H3723" s="84" t="s">
        <v>86</v>
      </c>
      <c r="I3723" s="84"/>
    </row>
    <row r="3724" spans="1:9" s="76" customFormat="1" ht="12" hidden="1" customHeight="1">
      <c r="A3724" s="8" t="str">
        <f>INDEX(master1!$A$10:$A$24,MATCH('KSB1 - Postings'!E3724,master1!$C$10:$C$24,0))</f>
        <v>MAINTE</v>
      </c>
      <c r="B3724" s="9" t="str">
        <f>VLOOKUP(E3724,master1!$C$9:$E$24,3,0)</f>
        <v>Joaquin P</v>
      </c>
      <c r="C3724" s="8" t="str">
        <f>VLOOKUP(F3724,master2!$B$1:$C$24,2,0)</f>
        <v>CLEANING AND WASTE PROC.</v>
      </c>
      <c r="D3724" s="84">
        <v>4</v>
      </c>
      <c r="E3724" s="82" t="s">
        <v>57</v>
      </c>
      <c r="F3724" s="85" t="s">
        <v>128</v>
      </c>
      <c r="G3724" s="106">
        <v>1446.58</v>
      </c>
      <c r="H3724" s="84" t="s">
        <v>86</v>
      </c>
      <c r="I3724" s="84"/>
    </row>
    <row r="3725" spans="1:9" s="76" customFormat="1" ht="12" hidden="1" customHeight="1">
      <c r="A3725" s="8" t="str">
        <f>INDEX(master1!$A$10:$A$24,MATCH('KSB1 - Postings'!E3725,master1!$C$10:$C$24,0))</f>
        <v>MAINTE</v>
      </c>
      <c r="B3725" s="9" t="str">
        <f>VLOOKUP(E3725,master1!$C$9:$E$24,3,0)</f>
        <v>Joaquin P</v>
      </c>
      <c r="C3725" s="8" t="str">
        <f>VLOOKUP(F3725,master2!$B$1:$C$24,2,0)</f>
        <v>RENT EXPENSES</v>
      </c>
      <c r="D3725" s="84">
        <v>4</v>
      </c>
      <c r="E3725" s="82" t="s">
        <v>57</v>
      </c>
      <c r="F3725" s="85" t="s">
        <v>142</v>
      </c>
      <c r="G3725" s="106">
        <v>3420</v>
      </c>
      <c r="H3725" s="84" t="s">
        <v>86</v>
      </c>
      <c r="I3725" s="84"/>
    </row>
    <row r="3726" spans="1:9" s="76" customFormat="1" ht="12" hidden="1" customHeight="1">
      <c r="A3726" s="8" t="str">
        <f>INDEX(master1!$A$10:$A$24,MATCH('KSB1 - Postings'!E3726,master1!$C$10:$C$24,0))</f>
        <v>MAINTE</v>
      </c>
      <c r="B3726" s="9" t="str">
        <f>VLOOKUP(E3726,master1!$C$9:$E$24,3,0)</f>
        <v>Joaquin P</v>
      </c>
      <c r="C3726" s="8" t="str">
        <f>VLOOKUP(F3726,master2!$B$1:$C$24,2,0)</f>
        <v>OTHER EXTERNAL SERVICES</v>
      </c>
      <c r="D3726" s="84">
        <v>4</v>
      </c>
      <c r="E3726" s="82" t="s">
        <v>57</v>
      </c>
      <c r="F3726" s="85" t="s">
        <v>138</v>
      </c>
      <c r="G3726" s="106">
        <v>154</v>
      </c>
      <c r="H3726" s="84" t="s">
        <v>86</v>
      </c>
      <c r="I3726" s="84"/>
    </row>
    <row r="3727" spans="1:9" s="76" customFormat="1" ht="12" hidden="1" customHeight="1">
      <c r="A3727" s="8" t="str">
        <f>INDEX(master1!$A$10:$A$24,MATCH('KSB1 - Postings'!E3727,master1!$C$10:$C$24,0))</f>
        <v>MAINTE</v>
      </c>
      <c r="B3727" s="9" t="str">
        <f>VLOOKUP(E3727,master1!$C$9:$E$24,3,0)</f>
        <v>Joaquin P</v>
      </c>
      <c r="C3727" s="8" t="str">
        <f>VLOOKUP(F3727,master2!$B$1:$C$24,2,0)</f>
        <v>REP &amp; MAINTENANCE SERVICES</v>
      </c>
      <c r="D3727" s="84">
        <v>4</v>
      </c>
      <c r="E3727" s="82" t="s">
        <v>57</v>
      </c>
      <c r="F3727" s="85" t="s">
        <v>143</v>
      </c>
      <c r="G3727" s="106">
        <v>918</v>
      </c>
      <c r="H3727" s="84" t="s">
        <v>86</v>
      </c>
      <c r="I3727" s="84"/>
    </row>
    <row r="3728" spans="1:9" s="76" customFormat="1" ht="12" hidden="1" customHeight="1">
      <c r="A3728" s="8" t="str">
        <f>INDEX(master1!$A$10:$A$24,MATCH('KSB1 - Postings'!E3728,master1!$C$10:$C$24,0))</f>
        <v>MAINTE</v>
      </c>
      <c r="B3728" s="9" t="str">
        <f>VLOOKUP(E3728,master1!$C$9:$E$24,3,0)</f>
        <v>Joaquin P</v>
      </c>
      <c r="C3728" s="8" t="str">
        <f>VLOOKUP(F3728,master2!$B$1:$C$24,2,0)</f>
        <v>SPARE PARTS</v>
      </c>
      <c r="D3728" s="84">
        <v>4</v>
      </c>
      <c r="E3728" s="82" t="s">
        <v>57</v>
      </c>
      <c r="F3728" s="85" t="s">
        <v>137</v>
      </c>
      <c r="G3728" s="106">
        <v>883.59500000000003</v>
      </c>
      <c r="H3728" s="84" t="s">
        <v>86</v>
      </c>
      <c r="I3728" s="84"/>
    </row>
    <row r="3729" spans="1:9" s="76" customFormat="1" ht="12" hidden="1" customHeight="1">
      <c r="A3729" s="8" t="str">
        <f>INDEX(master1!$A$10:$A$24,MATCH('KSB1 - Postings'!E3729,master1!$C$10:$C$24,0))</f>
        <v>MAINTE</v>
      </c>
      <c r="B3729" s="9" t="str">
        <f>VLOOKUP(E3729,master1!$C$9:$E$24,3,0)</f>
        <v>Joaquin P</v>
      </c>
      <c r="C3729" s="8" t="str">
        <f>VLOOKUP(F3729,master2!$B$1:$C$24,2,0)</f>
        <v>SPARE PARTS</v>
      </c>
      <c r="D3729" s="84">
        <v>4</v>
      </c>
      <c r="E3729" s="82" t="s">
        <v>54</v>
      </c>
      <c r="F3729" s="85" t="s">
        <v>136</v>
      </c>
      <c r="G3729" s="106">
        <v>512.22</v>
      </c>
      <c r="H3729" s="84" t="s">
        <v>86</v>
      </c>
      <c r="I3729" s="84"/>
    </row>
    <row r="3730" spans="1:9" s="76" customFormat="1" ht="12" hidden="1" customHeight="1">
      <c r="A3730" s="8" t="str">
        <f>INDEX(master1!$A$10:$A$24,MATCH('KSB1 - Postings'!E3730,master1!$C$10:$C$24,0))</f>
        <v>MAINTE</v>
      </c>
      <c r="B3730" s="9" t="str">
        <f>VLOOKUP(E3730,master1!$C$9:$E$24,3,0)</f>
        <v>Joaquin P</v>
      </c>
      <c r="C3730" s="8" t="str">
        <f>VLOOKUP(F3730,master2!$B$1:$C$24,2,0)</f>
        <v>SPARE PARTS</v>
      </c>
      <c r="D3730" s="84">
        <v>4</v>
      </c>
      <c r="E3730" s="82" t="s">
        <v>54</v>
      </c>
      <c r="F3730" s="85" t="s">
        <v>136</v>
      </c>
      <c r="G3730" s="106">
        <v>2045.625</v>
      </c>
      <c r="H3730" s="84" t="s">
        <v>86</v>
      </c>
      <c r="I3730" s="84"/>
    </row>
    <row r="3731" spans="1:9" s="76" customFormat="1" ht="12" hidden="1" customHeight="1">
      <c r="A3731" s="8" t="str">
        <f>INDEX(master1!$A$10:$A$24,MATCH('KSB1 - Postings'!E3731,master1!$C$10:$C$24,0))</f>
        <v>MAINTE</v>
      </c>
      <c r="B3731" s="9" t="str">
        <f>VLOOKUP(E3731,master1!$C$9:$E$24,3,0)</f>
        <v>Joaquin P</v>
      </c>
      <c r="C3731" s="8" t="str">
        <f>VLOOKUP(F3731,master2!$B$1:$C$24,2,0)</f>
        <v>SPARE PARTS</v>
      </c>
      <c r="D3731" s="84">
        <v>4</v>
      </c>
      <c r="E3731" s="82" t="s">
        <v>54</v>
      </c>
      <c r="F3731" s="85" t="s">
        <v>136</v>
      </c>
      <c r="G3731" s="106">
        <v>33.295000000000002</v>
      </c>
      <c r="H3731" s="84" t="s">
        <v>86</v>
      </c>
      <c r="I3731" s="84"/>
    </row>
    <row r="3732" spans="1:9" s="76" customFormat="1" ht="12" hidden="1" customHeight="1">
      <c r="A3732" s="8" t="str">
        <f>INDEX(master1!$A$10:$A$24,MATCH('KSB1 - Postings'!E3732,master1!$C$10:$C$24,0))</f>
        <v>MAINTE</v>
      </c>
      <c r="B3732" s="9" t="str">
        <f>VLOOKUP(E3732,master1!$C$9:$E$24,3,0)</f>
        <v>Joaquin P</v>
      </c>
      <c r="C3732" s="8" t="str">
        <f>VLOOKUP(F3732,master2!$B$1:$C$24,2,0)</f>
        <v>SPARE PARTS</v>
      </c>
      <c r="D3732" s="84">
        <v>4</v>
      </c>
      <c r="E3732" s="82" t="s">
        <v>54</v>
      </c>
      <c r="F3732" s="85" t="s">
        <v>136</v>
      </c>
      <c r="G3732" s="106">
        <v>106.8</v>
      </c>
      <c r="H3732" s="84" t="s">
        <v>86</v>
      </c>
      <c r="I3732" s="84"/>
    </row>
    <row r="3733" spans="1:9" s="76" customFormat="1" ht="12" hidden="1" customHeight="1">
      <c r="A3733" s="8" t="str">
        <f>INDEX(master1!$A$10:$A$24,MATCH('KSB1 - Postings'!E3733,master1!$C$10:$C$24,0))</f>
        <v>MAINTE</v>
      </c>
      <c r="B3733" s="9" t="str">
        <f>VLOOKUP(E3733,master1!$C$9:$E$24,3,0)</f>
        <v>Joaquin P</v>
      </c>
      <c r="C3733" s="8" t="str">
        <f>VLOOKUP(F3733,master2!$B$1:$C$24,2,0)</f>
        <v>REP &amp; MAINTENANCE SERVICES</v>
      </c>
      <c r="D3733" s="84">
        <v>4</v>
      </c>
      <c r="E3733" s="82" t="s">
        <v>54</v>
      </c>
      <c r="F3733" s="85" t="s">
        <v>143</v>
      </c>
      <c r="G3733" s="106">
        <v>4291.1000000000004</v>
      </c>
      <c r="H3733" s="84" t="s">
        <v>86</v>
      </c>
      <c r="I3733" s="84"/>
    </row>
    <row r="3734" spans="1:9" s="76" customFormat="1" ht="12" hidden="1" customHeight="1">
      <c r="A3734" s="8" t="str">
        <f>INDEX(master1!$A$10:$A$24,MATCH('KSB1 - Postings'!E3734,master1!$C$10:$C$24,0))</f>
        <v>MAINTE</v>
      </c>
      <c r="B3734" s="9" t="str">
        <f>VLOOKUP(E3734,master1!$C$9:$E$24,3,0)</f>
        <v>Joaquin P</v>
      </c>
      <c r="C3734" s="8" t="str">
        <f>VLOOKUP(F3734,master2!$B$1:$C$24,2,0)</f>
        <v>REP &amp; MAINTENANCE SERVICES</v>
      </c>
      <c r="D3734" s="84">
        <v>4</v>
      </c>
      <c r="E3734" s="82" t="s">
        <v>54</v>
      </c>
      <c r="F3734" s="85" t="s">
        <v>143</v>
      </c>
      <c r="G3734" s="106">
        <v>12873.3</v>
      </c>
      <c r="H3734" s="84" t="s">
        <v>86</v>
      </c>
      <c r="I3734" s="84"/>
    </row>
    <row r="3735" spans="1:9" s="76" customFormat="1" ht="12" hidden="1" customHeight="1">
      <c r="A3735" s="8" t="str">
        <f>INDEX(master1!$A$10:$A$24,MATCH('KSB1 - Postings'!E3735,master1!$C$10:$C$24,0))</f>
        <v>MAINTE</v>
      </c>
      <c r="B3735" s="9" t="str">
        <f>VLOOKUP(E3735,master1!$C$9:$E$24,3,0)</f>
        <v>Joaquin P</v>
      </c>
      <c r="C3735" s="8" t="str">
        <f>VLOOKUP(F3735,master2!$B$1:$C$24,2,0)</f>
        <v>SPARE PARTS</v>
      </c>
      <c r="D3735" s="84">
        <v>4</v>
      </c>
      <c r="E3735" s="82" t="s">
        <v>56</v>
      </c>
      <c r="F3735" s="85" t="s">
        <v>136</v>
      </c>
      <c r="G3735" s="106">
        <v>567.64499999999998</v>
      </c>
      <c r="H3735" s="84" t="s">
        <v>86</v>
      </c>
      <c r="I3735" s="84"/>
    </row>
    <row r="3736" spans="1:9" s="76" customFormat="1" ht="12" hidden="1" customHeight="1">
      <c r="A3736" s="8" t="str">
        <f>INDEX(master1!$A$10:$A$24,MATCH('KSB1 - Postings'!E3736,master1!$C$10:$C$24,0))</f>
        <v>MAINTE</v>
      </c>
      <c r="B3736" s="9" t="str">
        <f>VLOOKUP(E3736,master1!$C$9:$E$24,3,0)</f>
        <v>Joaquin P</v>
      </c>
      <c r="C3736" s="8" t="str">
        <f>VLOOKUP(F3736,master2!$B$1:$C$24,2,0)</f>
        <v>SPARE PARTS</v>
      </c>
      <c r="D3736" s="84">
        <v>4</v>
      </c>
      <c r="E3736" s="82" t="s">
        <v>56</v>
      </c>
      <c r="F3736" s="85" t="s">
        <v>136</v>
      </c>
      <c r="G3736" s="106">
        <v>101.25</v>
      </c>
      <c r="H3736" s="84" t="s">
        <v>86</v>
      </c>
      <c r="I3736" s="84"/>
    </row>
    <row r="3737" spans="1:9" s="76" customFormat="1" ht="12" hidden="1" customHeight="1">
      <c r="A3737" s="8" t="str">
        <f>INDEX(master1!$A$10:$A$24,MATCH('KSB1 - Postings'!E3737,master1!$C$10:$C$24,0))</f>
        <v>MAINTE</v>
      </c>
      <c r="B3737" s="9" t="str">
        <f>VLOOKUP(E3737,master1!$C$9:$E$24,3,0)</f>
        <v>Joaquin P</v>
      </c>
      <c r="C3737" s="8" t="str">
        <f>VLOOKUP(F3737,master2!$B$1:$C$24,2,0)</f>
        <v>SPARE PARTS</v>
      </c>
      <c r="D3737" s="84">
        <v>4</v>
      </c>
      <c r="E3737" s="82" t="s">
        <v>56</v>
      </c>
      <c r="F3737" s="85" t="s">
        <v>136</v>
      </c>
      <c r="G3737" s="106">
        <v>253.66499999999999</v>
      </c>
      <c r="H3737" s="84" t="s">
        <v>86</v>
      </c>
      <c r="I3737" s="84"/>
    </row>
    <row r="3738" spans="1:9" s="76" customFormat="1" ht="12" hidden="1" customHeight="1">
      <c r="A3738" s="8" t="str">
        <f>INDEX(master1!$A$10:$A$24,MATCH('KSB1 - Postings'!E3738,master1!$C$10:$C$24,0))</f>
        <v>MAINTE</v>
      </c>
      <c r="B3738" s="9" t="str">
        <f>VLOOKUP(E3738,master1!$C$9:$E$24,3,0)</f>
        <v>Joaquin P</v>
      </c>
      <c r="C3738" s="8" t="str">
        <f>VLOOKUP(F3738,master2!$B$1:$C$24,2,0)</f>
        <v>SPARE PARTS</v>
      </c>
      <c r="D3738" s="84">
        <v>4</v>
      </c>
      <c r="E3738" s="82" t="s">
        <v>56</v>
      </c>
      <c r="F3738" s="85" t="s">
        <v>136</v>
      </c>
      <c r="G3738" s="106">
        <v>466.92</v>
      </c>
      <c r="H3738" s="84" t="s">
        <v>86</v>
      </c>
      <c r="I3738" s="84"/>
    </row>
    <row r="3739" spans="1:9" s="76" customFormat="1" ht="12" hidden="1" customHeight="1">
      <c r="A3739" s="8" t="str">
        <f>INDEX(master1!$A$10:$A$24,MATCH('KSB1 - Postings'!E3739,master1!$C$10:$C$24,0))</f>
        <v>MAINTE</v>
      </c>
      <c r="B3739" s="9" t="str">
        <f>VLOOKUP(E3739,master1!$C$9:$E$24,3,0)</f>
        <v>Joaquin P</v>
      </c>
      <c r="C3739" s="8" t="str">
        <f>VLOOKUP(F3739,master2!$B$1:$C$24,2,0)</f>
        <v>SPARE PARTS</v>
      </c>
      <c r="D3739" s="84">
        <v>4</v>
      </c>
      <c r="E3739" s="82" t="s">
        <v>56</v>
      </c>
      <c r="F3739" s="85" t="s">
        <v>136</v>
      </c>
      <c r="G3739" s="106">
        <v>4605.7250000000004</v>
      </c>
      <c r="H3739" s="84" t="s">
        <v>86</v>
      </c>
      <c r="I3739" s="84"/>
    </row>
    <row r="3740" spans="1:9" s="76" customFormat="1" ht="12" hidden="1" customHeight="1">
      <c r="A3740" s="8" t="str">
        <f>INDEX(master1!$A$10:$A$24,MATCH('KSB1 - Postings'!E3740,master1!$C$10:$C$24,0))</f>
        <v>MAINTE</v>
      </c>
      <c r="B3740" s="9" t="str">
        <f>VLOOKUP(E3740,master1!$C$9:$E$24,3,0)</f>
        <v>Joaquin P</v>
      </c>
      <c r="C3740" s="8" t="str">
        <f>VLOOKUP(F3740,master2!$B$1:$C$24,2,0)</f>
        <v>SPARE PARTS</v>
      </c>
      <c r="D3740" s="84">
        <v>4</v>
      </c>
      <c r="E3740" s="82" t="s">
        <v>56</v>
      </c>
      <c r="F3740" s="85" t="s">
        <v>136</v>
      </c>
      <c r="G3740" s="106">
        <v>2800</v>
      </c>
      <c r="H3740" s="84" t="s">
        <v>86</v>
      </c>
      <c r="I3740" s="84"/>
    </row>
    <row r="3741" spans="1:9" s="76" customFormat="1" ht="12" hidden="1" customHeight="1">
      <c r="A3741" s="8" t="str">
        <f>INDEX(master1!$A$10:$A$24,MATCH('KSB1 - Postings'!E3741,master1!$C$10:$C$24,0))</f>
        <v>PRODUCTION</v>
      </c>
      <c r="B3741" s="9" t="str">
        <f>VLOOKUP(E3741,master1!$C$9:$E$24,3,0)</f>
        <v>Morgan F</v>
      </c>
      <c r="C3741" s="8" t="str">
        <f>VLOOKUP(F3741,master2!$B$1:$C$24,2,0)</f>
        <v>SPARE PARTS</v>
      </c>
      <c r="D3741" s="84">
        <v>4</v>
      </c>
      <c r="E3741" s="82" t="s">
        <v>51</v>
      </c>
      <c r="F3741" s="85" t="s">
        <v>137</v>
      </c>
      <c r="G3741" s="106">
        <v>937.9</v>
      </c>
      <c r="H3741" s="84" t="s">
        <v>86</v>
      </c>
      <c r="I3741" s="84"/>
    </row>
    <row r="3742" spans="1:9" s="76" customFormat="1" ht="12" hidden="1" customHeight="1">
      <c r="A3742" s="8" t="str">
        <f>INDEX(master1!$A$10:$A$24,MATCH('KSB1 - Postings'!E3742,master1!$C$10:$C$24,0))</f>
        <v>MAINTE</v>
      </c>
      <c r="B3742" s="9" t="str">
        <f>VLOOKUP(E3742,master1!$C$9:$E$24,3,0)</f>
        <v>Joaquin P</v>
      </c>
      <c r="C3742" s="8" t="str">
        <f>VLOOKUP(F3742,master2!$B$1:$C$24,2,0)</f>
        <v>SPARE PARTS</v>
      </c>
      <c r="D3742" s="84">
        <v>4</v>
      </c>
      <c r="E3742" s="82" t="s">
        <v>57</v>
      </c>
      <c r="F3742" s="85" t="s">
        <v>137</v>
      </c>
      <c r="G3742" s="106">
        <v>936.4</v>
      </c>
      <c r="H3742" s="84" t="s">
        <v>86</v>
      </c>
      <c r="I3742" s="84"/>
    </row>
    <row r="3743" spans="1:9" s="76" customFormat="1" ht="12" hidden="1" customHeight="1">
      <c r="A3743" s="8" t="str">
        <f>INDEX(master1!$A$10:$A$24,MATCH('KSB1 - Postings'!E3743,master1!$C$10:$C$24,0))</f>
        <v>MAINTE</v>
      </c>
      <c r="B3743" s="9" t="str">
        <f>VLOOKUP(E3743,master1!$C$9:$E$24,3,0)</f>
        <v>Joaquin P</v>
      </c>
      <c r="C3743" s="8" t="str">
        <f>VLOOKUP(F3743,master2!$B$1:$C$24,2,0)</f>
        <v>SPARE PARTS</v>
      </c>
      <c r="D3743" s="84">
        <v>4</v>
      </c>
      <c r="E3743" s="82" t="s">
        <v>57</v>
      </c>
      <c r="F3743" s="85" t="s">
        <v>137</v>
      </c>
      <c r="G3743" s="106">
        <v>937.9</v>
      </c>
      <c r="H3743" s="84" t="s">
        <v>86</v>
      </c>
      <c r="I3743" s="84"/>
    </row>
    <row r="3744" spans="1:9" s="76" customFormat="1" ht="12" hidden="1" customHeight="1">
      <c r="A3744" s="8" t="str">
        <f>INDEX(master1!$A$10:$A$24,MATCH('KSB1 - Postings'!E3744,master1!$C$10:$C$24,0))</f>
        <v>PRODUCTION</v>
      </c>
      <c r="B3744" s="9" t="str">
        <f>VLOOKUP(E3744,master1!$C$9:$E$24,3,0)</f>
        <v>Morgan F</v>
      </c>
      <c r="C3744" s="8" t="str">
        <f>VLOOKUP(F3744,master2!$B$1:$C$24,2,0)</f>
        <v>STATIONERY</v>
      </c>
      <c r="D3744" s="84">
        <v>4</v>
      </c>
      <c r="E3744" s="82" t="s">
        <v>51</v>
      </c>
      <c r="F3744" s="85" t="s">
        <v>146</v>
      </c>
      <c r="G3744" s="106">
        <v>131</v>
      </c>
      <c r="H3744" s="84" t="s">
        <v>86</v>
      </c>
      <c r="I3744" s="84"/>
    </row>
    <row r="3745" spans="1:9" s="76" customFormat="1" ht="12" hidden="1" customHeight="1">
      <c r="A3745" s="8" t="str">
        <f>INDEX(master1!$A$10:$A$24,MATCH('KSB1 - Postings'!E3745,master1!$C$10:$C$24,0))</f>
        <v>MAINTE</v>
      </c>
      <c r="B3745" s="9" t="str">
        <f>VLOOKUP(E3745,master1!$C$9:$E$24,3,0)</f>
        <v>Joaquin P</v>
      </c>
      <c r="C3745" s="8" t="str">
        <f>VLOOKUP(F3745,master2!$B$1:$C$24,2,0)</f>
        <v>UTILITIES</v>
      </c>
      <c r="D3745" s="84">
        <v>4</v>
      </c>
      <c r="E3745" s="82" t="s">
        <v>50</v>
      </c>
      <c r="F3745" s="85" t="s">
        <v>148</v>
      </c>
      <c r="G3745" s="106">
        <v>30000</v>
      </c>
      <c r="H3745" s="84" t="s">
        <v>86</v>
      </c>
      <c r="I3745" s="84"/>
    </row>
    <row r="3746" spans="1:9" s="76" customFormat="1" ht="12" hidden="1" customHeight="1">
      <c r="A3746" s="8" t="str">
        <f>INDEX(master1!$A$10:$A$24,MATCH('KSB1 - Postings'!E3746,master1!$C$10:$C$24,0))</f>
        <v>MAINTE</v>
      </c>
      <c r="B3746" s="9" t="str">
        <f>VLOOKUP(E3746,master1!$C$9:$E$24,3,0)</f>
        <v>Joaquin P</v>
      </c>
      <c r="C3746" s="8" t="str">
        <f>VLOOKUP(F3746,master2!$B$1:$C$24,2,0)</f>
        <v>UTILITIES</v>
      </c>
      <c r="D3746" s="84">
        <v>4</v>
      </c>
      <c r="E3746" s="82" t="s">
        <v>50</v>
      </c>
      <c r="F3746" s="85" t="s">
        <v>148</v>
      </c>
      <c r="G3746" s="106">
        <v>8000</v>
      </c>
      <c r="H3746" s="84" t="s">
        <v>86</v>
      </c>
      <c r="I3746" s="84"/>
    </row>
    <row r="3747" spans="1:9" s="76" customFormat="1" ht="12" hidden="1" customHeight="1">
      <c r="A3747" s="8" t="str">
        <f>INDEX(master1!$A$10:$A$24,MATCH('KSB1 - Postings'!E3747,master1!$C$10:$C$24,0))</f>
        <v>MAINTE</v>
      </c>
      <c r="B3747" s="9" t="str">
        <f>VLOOKUP(E3747,master1!$C$9:$E$24,3,0)</f>
        <v>Joaquin P</v>
      </c>
      <c r="C3747" s="8" t="str">
        <f>VLOOKUP(F3747,master2!$B$1:$C$24,2,0)</f>
        <v>UTILITIES</v>
      </c>
      <c r="D3747" s="84">
        <v>4</v>
      </c>
      <c r="E3747" s="82" t="s">
        <v>50</v>
      </c>
      <c r="F3747" s="85" t="s">
        <v>149</v>
      </c>
      <c r="G3747" s="106">
        <v>6000</v>
      </c>
      <c r="H3747" s="84" t="s">
        <v>86</v>
      </c>
      <c r="I3747" s="84"/>
    </row>
    <row r="3748" spans="1:9" s="76" customFormat="1" ht="12" hidden="1" customHeight="1">
      <c r="A3748" s="8" t="str">
        <f>INDEX(master1!$A$10:$A$24,MATCH('KSB1 - Postings'!E3748,master1!$C$10:$C$24,0))</f>
        <v>MAINTE</v>
      </c>
      <c r="B3748" s="9" t="str">
        <f>VLOOKUP(E3748,master1!$C$9:$E$24,3,0)</f>
        <v>Joaquin P</v>
      </c>
      <c r="C3748" s="8" t="str">
        <f>VLOOKUP(F3748,master2!$B$1:$C$24,2,0)</f>
        <v>UTILITIES</v>
      </c>
      <c r="D3748" s="84">
        <v>4</v>
      </c>
      <c r="E3748" s="82" t="s">
        <v>50</v>
      </c>
      <c r="F3748" s="85" t="s">
        <v>149</v>
      </c>
      <c r="G3748" s="106">
        <v>37915.184999999998</v>
      </c>
      <c r="H3748" s="84" t="s">
        <v>86</v>
      </c>
      <c r="I3748" s="84"/>
    </row>
    <row r="3749" spans="1:9" s="76" customFormat="1" ht="12" hidden="1" customHeight="1">
      <c r="A3749" s="8" t="str">
        <f>INDEX(master1!$A$10:$A$24,MATCH('KSB1 - Postings'!E3749,master1!$C$10:$C$24,0))</f>
        <v>HR</v>
      </c>
      <c r="B3749" s="9" t="str">
        <f>VLOOKUP(E3749,master1!$C$9:$E$24,3,0)</f>
        <v>Paula E</v>
      </c>
      <c r="C3749" s="8" t="str">
        <f>VLOOKUP(F3749,master2!$B$1:$C$24,2,0)</f>
        <v>OTHER SOCIAL EXPENSES</v>
      </c>
      <c r="D3749" s="84">
        <v>4</v>
      </c>
      <c r="E3749" s="82" t="s">
        <v>74</v>
      </c>
      <c r="F3749" s="85" t="s">
        <v>134</v>
      </c>
      <c r="G3749" s="106">
        <v>11900</v>
      </c>
      <c r="H3749" s="84" t="s">
        <v>86</v>
      </c>
      <c r="I3749" s="84"/>
    </row>
    <row r="3750" spans="1:9" s="76" customFormat="1" ht="12" hidden="1" customHeight="1">
      <c r="A3750" s="8" t="str">
        <f>INDEX(master1!$A$10:$A$24,MATCH('KSB1 - Postings'!E3750,master1!$C$10:$C$24,0))</f>
        <v>HR</v>
      </c>
      <c r="B3750" s="9" t="str">
        <f>VLOOKUP(E3750,master1!$C$9:$E$24,3,0)</f>
        <v>Paula E</v>
      </c>
      <c r="C3750" s="8" t="str">
        <f>VLOOKUP(F3750,master2!$B$1:$C$24,2,0)</f>
        <v>RECRUITMENT EXPENSES</v>
      </c>
      <c r="D3750" s="84">
        <v>4</v>
      </c>
      <c r="E3750" s="82" t="s">
        <v>74</v>
      </c>
      <c r="F3750" s="85" t="s">
        <v>141</v>
      </c>
      <c r="G3750" s="106">
        <v>300</v>
      </c>
      <c r="H3750" s="84" t="s">
        <v>86</v>
      </c>
      <c r="I3750" s="84"/>
    </row>
    <row r="3751" spans="1:9" s="76" customFormat="1" ht="12" hidden="1" customHeight="1">
      <c r="A3751" s="8" t="str">
        <f>INDEX(master1!$A$10:$A$24,MATCH('KSB1 - Postings'!E3751,master1!$C$10:$C$24,0))</f>
        <v>HR</v>
      </c>
      <c r="B3751" s="9" t="str">
        <f>VLOOKUP(E3751,master1!$C$9:$E$24,3,0)</f>
        <v>Paula E</v>
      </c>
      <c r="C3751" s="8" t="str">
        <f>VLOOKUP(F3751,master2!$B$1:$C$24,2,0)</f>
        <v>RECRUITMENT EXPENSES</v>
      </c>
      <c r="D3751" s="84">
        <v>4</v>
      </c>
      <c r="E3751" s="82" t="s">
        <v>74</v>
      </c>
      <c r="F3751" s="85" t="s">
        <v>141</v>
      </c>
      <c r="G3751" s="106">
        <v>29028.43</v>
      </c>
      <c r="H3751" s="84" t="s">
        <v>86</v>
      </c>
      <c r="I3751" s="84"/>
    </row>
    <row r="3752" spans="1:9" s="76" customFormat="1" ht="12" hidden="1" customHeight="1">
      <c r="A3752" s="8" t="str">
        <f>INDEX(master1!$A$10:$A$24,MATCH('KSB1 - Postings'!E3752,master1!$C$10:$C$24,0))</f>
        <v>HR</v>
      </c>
      <c r="B3752" s="9" t="str">
        <f>VLOOKUP(E3752,master1!$C$9:$E$24,3,0)</f>
        <v>Paula E</v>
      </c>
      <c r="C3752" s="8" t="str">
        <f>VLOOKUP(F3752,master2!$B$1:$C$24,2,0)</f>
        <v>OTHER SOCIAL EXPENSES</v>
      </c>
      <c r="D3752" s="84">
        <v>4</v>
      </c>
      <c r="E3752" s="82" t="s">
        <v>74</v>
      </c>
      <c r="F3752" s="85" t="s">
        <v>134</v>
      </c>
      <c r="G3752" s="106">
        <v>11900</v>
      </c>
      <c r="H3752" s="84" t="s">
        <v>86</v>
      </c>
      <c r="I3752" s="84"/>
    </row>
    <row r="3753" spans="1:9" s="76" customFormat="1" ht="12" hidden="1" customHeight="1">
      <c r="A3753" s="8" t="str">
        <f>INDEX(master1!$A$10:$A$24,MATCH('KSB1 - Postings'!E3753,master1!$C$10:$C$24,0))</f>
        <v>HR</v>
      </c>
      <c r="B3753" s="9" t="str">
        <f>VLOOKUP(E3753,master1!$C$9:$E$24,3,0)</f>
        <v>Paula E</v>
      </c>
      <c r="C3753" s="8" t="str">
        <f>VLOOKUP(F3753,master2!$B$1:$C$24,2,0)</f>
        <v>RECRUITMENT EXPENSES</v>
      </c>
      <c r="D3753" s="84">
        <v>4</v>
      </c>
      <c r="E3753" s="82" t="s">
        <v>74</v>
      </c>
      <c r="F3753" s="85" t="s">
        <v>141</v>
      </c>
      <c r="G3753" s="106">
        <v>29028.43</v>
      </c>
      <c r="H3753" s="84" t="s">
        <v>86</v>
      </c>
      <c r="I3753" s="84"/>
    </row>
    <row r="3754" spans="1:9" s="76" customFormat="1" ht="12" hidden="1" customHeight="1">
      <c r="A3754" s="8" t="str">
        <f>INDEX(master1!$A$10:$A$24,MATCH('KSB1 - Postings'!E3754,master1!$C$10:$C$24,0))</f>
        <v>HR</v>
      </c>
      <c r="B3754" s="9" t="str">
        <f>VLOOKUP(E3754,master1!$C$9:$E$24,3,0)</f>
        <v>Paula E</v>
      </c>
      <c r="C3754" s="8" t="str">
        <f>VLOOKUP(F3754,master2!$B$1:$C$24,2,0)</f>
        <v>RECRUITMENT EXPENSES</v>
      </c>
      <c r="D3754" s="84">
        <v>4</v>
      </c>
      <c r="E3754" s="82" t="s">
        <v>74</v>
      </c>
      <c r="F3754" s="85" t="s">
        <v>141</v>
      </c>
      <c r="G3754" s="106">
        <v>300</v>
      </c>
      <c r="H3754" s="84" t="s">
        <v>86</v>
      </c>
      <c r="I3754" s="84"/>
    </row>
    <row r="3755" spans="1:9" s="76" customFormat="1" ht="12" hidden="1" customHeight="1">
      <c r="A3755" s="8" t="str">
        <f>INDEX(master1!$A$10:$A$24,MATCH('KSB1 - Postings'!E3755,master1!$C$10:$C$24,0))</f>
        <v>HR</v>
      </c>
      <c r="B3755" s="9" t="str">
        <f>VLOOKUP(E3755,master1!$C$9:$E$24,3,0)</f>
        <v>Paula E</v>
      </c>
      <c r="C3755" s="8" t="str">
        <f>VLOOKUP(F3755,master2!$B$1:$C$24,2,0)</f>
        <v>PROTECTION EQUIPMENT</v>
      </c>
      <c r="D3755" s="84">
        <v>4</v>
      </c>
      <c r="E3755" s="82" t="s">
        <v>74</v>
      </c>
      <c r="F3755" s="85" t="s">
        <v>135</v>
      </c>
      <c r="G3755" s="106">
        <v>116</v>
      </c>
      <c r="H3755" s="84" t="s">
        <v>86</v>
      </c>
      <c r="I3755" s="84"/>
    </row>
    <row r="3756" spans="1:9" s="76" customFormat="1" ht="12" hidden="1" customHeight="1">
      <c r="A3756" s="8" t="str">
        <f>INDEX(master1!$A$10:$A$24,MATCH('KSB1 - Postings'!E3756,master1!$C$10:$C$24,0))</f>
        <v>HR</v>
      </c>
      <c r="B3756" s="9" t="str">
        <f>VLOOKUP(E3756,master1!$C$9:$E$24,3,0)</f>
        <v>Paula E</v>
      </c>
      <c r="C3756" s="8" t="str">
        <f>VLOOKUP(F3756,master2!$B$1:$C$24,2,0)</f>
        <v>PROTECTION EQUIPMENT</v>
      </c>
      <c r="D3756" s="84">
        <v>4</v>
      </c>
      <c r="E3756" s="82" t="s">
        <v>74</v>
      </c>
      <c r="F3756" s="85" t="s">
        <v>135</v>
      </c>
      <c r="G3756" s="106">
        <v>16.5</v>
      </c>
      <c r="H3756" s="84" t="s">
        <v>86</v>
      </c>
      <c r="I3756" s="84"/>
    </row>
  </sheetData>
  <autoFilter ref="A2:I3756">
    <filterColumn colId="3">
      <filters>
        <filter val="1"/>
      </filters>
    </filterColumn>
  </autoFilter>
  <conditionalFormatting sqref="A1893:A3756 A2:A1891">
    <cfRule type="cellIs" dxfId="45" priority="1031" operator="equal">
      <formula>67800000</formula>
    </cfRule>
  </conditionalFormatting>
  <conditionalFormatting sqref="A1892">
    <cfRule type="cellIs" dxfId="44" priority="1" operator="equal">
      <formula>67800000</formula>
    </cfRule>
  </conditionalFormatting>
  <pageMargins left="0.7" right="0.7" top="0.75" bottom="0.75" header="0.3" footer="0.3"/>
  <pageSetup paperSize="9" orientation="portrait" r:id="rId1"/>
  <customProperties>
    <customPr name="layoutContexts" r:id="rId2"/>
    <customPr name="SaveUndoMode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0"/>
    <pageSetUpPr fitToPage="1"/>
  </sheetPr>
  <dimension ref="B1:Q26"/>
  <sheetViews>
    <sheetView showGridLines="0" showZeros="0" tabSelected="1" zoomScaleNormal="100" workbookViewId="0">
      <selection activeCell="Q15" sqref="Q15"/>
    </sheetView>
  </sheetViews>
  <sheetFormatPr defaultColWidth="8.88671875" defaultRowHeight="14.4"/>
  <cols>
    <col min="1" max="1" width="0.6640625" style="12" customWidth="1"/>
    <col min="2" max="2" width="22.44140625" style="12" customWidth="1"/>
    <col min="3" max="12" width="6.88671875" style="12" customWidth="1"/>
    <col min="13" max="14" width="7.44140625" style="12" customWidth="1"/>
    <col min="15" max="15" width="5.77734375" style="12" customWidth="1"/>
    <col min="16" max="16" width="1.44140625" style="12" customWidth="1"/>
    <col min="17" max="17" width="7" style="12" customWidth="1"/>
    <col min="18" max="16384" width="8.88671875" style="12"/>
  </cols>
  <sheetData>
    <row r="1" spans="2:17" ht="4.95" customHeight="1" thickBot="1"/>
    <row r="2" spans="2:17" ht="14.4" customHeight="1">
      <c r="B2" s="92" t="s">
        <v>83</v>
      </c>
      <c r="C2" s="124" t="str">
        <f>INDEX(master1!$B$2:$B$6,MATCH(C3,master1!$A$2:$A$6,0))</f>
        <v>Morgan F</v>
      </c>
      <c r="D2" s="125"/>
      <c r="E2" s="124" t="str">
        <f>INDEX(master1!$B$2:$B$6,MATCH(E3,master1!$A$2:$A$6,0))</f>
        <v>Joaquin P</v>
      </c>
      <c r="F2" s="125"/>
      <c r="G2" s="124" t="str">
        <f>INDEX(master1!$B$2:$B$6,MATCH(G3,master1!$A$2:$A$6,0))</f>
        <v>María L</v>
      </c>
      <c r="H2" s="125"/>
      <c r="I2" s="124" t="str">
        <f>INDEX(master1!$B$2:$B$6,MATCH(I3,master1!$A$2:$A$6,0))</f>
        <v>Jennifer A</v>
      </c>
      <c r="J2" s="125"/>
      <c r="K2" s="124" t="str">
        <f>INDEX(master1!$B$2:$B$6,MATCH(K3,master1!$A$2:$A$6,0))</f>
        <v>Paula E</v>
      </c>
      <c r="L2" s="125"/>
      <c r="M2" s="121" t="s">
        <v>39</v>
      </c>
      <c r="N2" s="122"/>
      <c r="O2" s="123"/>
      <c r="Q2" s="96" t="s">
        <v>118</v>
      </c>
    </row>
    <row r="3" spans="2:17" ht="14.4" customHeight="1">
      <c r="B3" s="92" t="s">
        <v>84</v>
      </c>
      <c r="C3" s="129" t="s">
        <v>42</v>
      </c>
      <c r="D3" s="130"/>
      <c r="E3" s="129" t="s">
        <v>20</v>
      </c>
      <c r="F3" s="130"/>
      <c r="G3" s="129" t="s">
        <v>49</v>
      </c>
      <c r="H3" s="130"/>
      <c r="I3" s="129" t="s">
        <v>1</v>
      </c>
      <c r="J3" s="130"/>
      <c r="K3" s="129" t="s">
        <v>23</v>
      </c>
      <c r="L3" s="130"/>
      <c r="M3" s="129"/>
      <c r="N3" s="131"/>
      <c r="O3" s="108"/>
      <c r="P3" s="107"/>
      <c r="Q3" s="95" t="s">
        <v>119</v>
      </c>
    </row>
    <row r="4" spans="2:17" s="13" customFormat="1" ht="14.4" customHeight="1">
      <c r="B4" s="93" t="s">
        <v>85</v>
      </c>
      <c r="C4" s="87" t="s">
        <v>29</v>
      </c>
      <c r="D4" s="88" t="s">
        <v>38</v>
      </c>
      <c r="E4" s="87" t="s">
        <v>29</v>
      </c>
      <c r="F4" s="88" t="s">
        <v>38</v>
      </c>
      <c r="G4" s="87" t="s">
        <v>29</v>
      </c>
      <c r="H4" s="88" t="s">
        <v>38</v>
      </c>
      <c r="I4" s="87" t="s">
        <v>29</v>
      </c>
      <c r="J4" s="88" t="s">
        <v>38</v>
      </c>
      <c r="K4" s="87" t="s">
        <v>29</v>
      </c>
      <c r="L4" s="88" t="s">
        <v>38</v>
      </c>
      <c r="M4" s="87" t="s">
        <v>29</v>
      </c>
      <c r="N4" s="86" t="s">
        <v>38</v>
      </c>
      <c r="O4" s="88" t="s">
        <v>160</v>
      </c>
    </row>
    <row r="5" spans="2:17">
      <c r="B5" s="97" t="s">
        <v>37</v>
      </c>
      <c r="C5" s="89">
        <f>IF($Q$3="Ytd",SUMIFS(_KSB1_,'KSB1 - Postings'!$A:$A,Matrix!C$3,'KSB1 - Postings'!$C:$C,Matrix!$B5),SUMIFS(_KSB1_,'KSB1 - Postings'!$A:$A,Matrix!C$3,'KSB1 - Postings'!$C:$C,Matrix!$B5,'KSB1 - Postings'!$D:$D,Matrix!$Q$3))</f>
        <v>0</v>
      </c>
      <c r="D5" s="90">
        <f>IF($Q$3="Ytd",SUMIFS(Budget!$W:$W,Budget!$D:$D,Matrix!C$3,Budget!$B:$B,Matrix!$B5),SUMIFS(Budget!$V:$V,Budget!$D:$D,Matrix!C$3,Budget!$B:$B,Matrix!$B5))</f>
        <v>0</v>
      </c>
      <c r="E5" s="89">
        <f>IF($Q$3="Ytd",SUMIFS(_KSB1_,'KSB1 - Postings'!$A:$A,Matrix!E$3,'KSB1 - Postings'!$C:$C,Matrix!$B5),SUMIFS(_KSB1_,'KSB1 - Postings'!$A:$A,Matrix!E$3,'KSB1 - Postings'!$C:$C,Matrix!$B5,'KSB1 - Postings'!$D:$D,Matrix!$Q$3))</f>
        <v>12295.93</v>
      </c>
      <c r="F5" s="90">
        <f>IF($Q$3="Ytd",SUMIFS(Budget!$W:$W,Budget!$D:$D,Matrix!E$3,Budget!$B:$B,Matrix!$B5),SUMIFS(Budget!$V:$V,Budget!$D:$D,Matrix!E$3,Budget!$B:$B,Matrix!$B5))</f>
        <v>0</v>
      </c>
      <c r="G5" s="89">
        <f>IF($Q$3="Ytd",SUMIFS(_KSB1_,'KSB1 - Postings'!$A:$A,Matrix!G$3,'KSB1 - Postings'!$C:$C,Matrix!$B5),SUMIFS(_KSB1_,'KSB1 - Postings'!$A:$A,Matrix!G$3,'KSB1 - Postings'!$C:$C,Matrix!$B5,'KSB1 - Postings'!$D:$D,Matrix!$Q$3))</f>
        <v>0</v>
      </c>
      <c r="H5" s="90">
        <f>IF($Q$3="Ytd",SUMIFS(Budget!$W:$W,Budget!$D:$D,Matrix!G$3,Budget!$B:$B,Matrix!$B5),SUMIFS(Budget!$V:$V,Budget!$D:$D,Matrix!G$3,Budget!$B:$B,Matrix!$B5))</f>
        <v>0</v>
      </c>
      <c r="I5" s="89">
        <f>IF($Q$3="Ytd",SUMIFS(_KSB1_,'KSB1 - Postings'!$A:$A,Matrix!I$3,'KSB1 - Postings'!$C:$C,Matrix!$B5),SUMIFS(_KSB1_,'KSB1 - Postings'!$A:$A,Matrix!I$3,'KSB1 - Postings'!$C:$C,Matrix!$B5,'KSB1 - Postings'!$D:$D,Matrix!$Q$3))</f>
        <v>0</v>
      </c>
      <c r="J5" s="90">
        <f>IF($Q$3="Ytd",SUMIFS(Budget!$W:$W,Budget!$D:$D,Matrix!I$3,Budget!$B:$B,Matrix!$B5),SUMIFS(Budget!$V:$V,Budget!$D:$D,Matrix!I$3,Budget!$B:$B,Matrix!$B5))</f>
        <v>0</v>
      </c>
      <c r="K5" s="89">
        <f>IF($Q$3="Ytd",SUMIFS(_KSB1_,'KSB1 - Postings'!$A:$A,Matrix!K$3,'KSB1 - Postings'!$C:$C,Matrix!$B5),SUMIFS(_KSB1_,'KSB1 - Postings'!$A:$A,Matrix!K$3,'KSB1 - Postings'!$C:$C,Matrix!$B5,'KSB1 - Postings'!$D:$D,Matrix!$Q$3))</f>
        <v>67951.25</v>
      </c>
      <c r="L5" s="90">
        <f>IF($Q$3="Ytd",SUMIFS(Budget!$W:$W,Budget!$D:$D,Matrix!K$3,Budget!$B:$B,Matrix!$B5),SUMIFS(Budget!$V:$V,Budget!$D:$D,Matrix!K$3,Budget!$B:$B,Matrix!$B5))</f>
        <v>90000</v>
      </c>
      <c r="M5" s="89">
        <f>C5+E5+G5+I5+K5</f>
        <v>80247.179999999993</v>
      </c>
      <c r="N5" s="91">
        <f>D5+F5+H5+J5+L5</f>
        <v>90000</v>
      </c>
      <c r="O5" s="109">
        <f>LN(M5/N5)</f>
        <v>-0.11469804912448667</v>
      </c>
    </row>
    <row r="6" spans="2:17">
      <c r="B6" s="97" t="s">
        <v>6</v>
      </c>
      <c r="C6" s="89">
        <f>IF($Q$3="Ytd",SUMIFS(_KSB1_,'KSB1 - Postings'!$A:$A,Matrix!C$3,'KSB1 - Postings'!$C:$C,Matrix!$B6),SUMIFS(_KSB1_,'KSB1 - Postings'!$A:$A,Matrix!C$3,'KSB1 - Postings'!$C:$C,Matrix!$B6,'KSB1 - Postings'!$D:$D,Matrix!$Q$3))</f>
        <v>0</v>
      </c>
      <c r="D6" s="90">
        <f>IF($Q$3="Ytd",SUMIFS(Budget!$W:$W,Budget!$D:$D,Matrix!C$3,Budget!$B:$B,Matrix!$B6),SUMIFS(Budget!$V:$V,Budget!$D:$D,Matrix!C$3,Budget!$B:$B,Matrix!$B6))</f>
        <v>0</v>
      </c>
      <c r="E6" s="89">
        <f>IF($Q$3="Ytd",SUMIFS(_KSB1_,'KSB1 - Postings'!$A:$A,Matrix!E$3,'KSB1 - Postings'!$C:$C,Matrix!$B6),SUMIFS(_KSB1_,'KSB1 - Postings'!$A:$A,Matrix!E$3,'KSB1 - Postings'!$C:$C,Matrix!$B6,'KSB1 - Postings'!$D:$D,Matrix!$Q$3))</f>
        <v>0</v>
      </c>
      <c r="F6" s="90">
        <f>IF($Q$3="Ytd",SUMIFS(Budget!$W:$W,Budget!$D:$D,Matrix!E$3,Budget!$B:$B,Matrix!$B6),SUMIFS(Budget!$V:$V,Budget!$D:$D,Matrix!E$3,Budget!$B:$B,Matrix!$B6))</f>
        <v>0</v>
      </c>
      <c r="G6" s="89">
        <f>IF($Q$3="Ytd",SUMIFS(_KSB1_,'KSB1 - Postings'!$A:$A,Matrix!G$3,'KSB1 - Postings'!$C:$C,Matrix!$B6),SUMIFS(_KSB1_,'KSB1 - Postings'!$A:$A,Matrix!G$3,'KSB1 - Postings'!$C:$C,Matrix!$B6,'KSB1 - Postings'!$D:$D,Matrix!$Q$3))</f>
        <v>0</v>
      </c>
      <c r="H6" s="90">
        <f>IF($Q$3="Ytd",SUMIFS(Budget!$W:$W,Budget!$D:$D,Matrix!G$3,Budget!$B:$B,Matrix!$B6),SUMIFS(Budget!$V:$V,Budget!$D:$D,Matrix!G$3,Budget!$B:$B,Matrix!$B6))</f>
        <v>0</v>
      </c>
      <c r="I6" s="89">
        <f>IF($Q$3="Ytd",SUMIFS(_KSB1_,'KSB1 - Postings'!$A:$A,Matrix!I$3,'KSB1 - Postings'!$C:$C,Matrix!$B6),SUMIFS(_KSB1_,'KSB1 - Postings'!$A:$A,Matrix!I$3,'KSB1 - Postings'!$C:$C,Matrix!$B6,'KSB1 - Postings'!$D:$D,Matrix!$Q$3))</f>
        <v>0</v>
      </c>
      <c r="J6" s="90">
        <f>IF($Q$3="Ytd",SUMIFS(Budget!$W:$W,Budget!$D:$D,Matrix!I$3,Budget!$B:$B,Matrix!$B6),SUMIFS(Budget!$V:$V,Budget!$D:$D,Matrix!I$3,Budget!$B:$B,Matrix!$B6))</f>
        <v>0</v>
      </c>
      <c r="K6" s="89">
        <f>IF($Q$3="Ytd",SUMIFS(_KSB1_,'KSB1 - Postings'!$A:$A,Matrix!K$3,'KSB1 - Postings'!$C:$C,Matrix!$B6),SUMIFS(_KSB1_,'KSB1 - Postings'!$A:$A,Matrix!K$3,'KSB1 - Postings'!$C:$C,Matrix!$B6,'KSB1 - Postings'!$D:$D,Matrix!$Q$3))</f>
        <v>9460.409999999998</v>
      </c>
      <c r="L6" s="90">
        <f>IF($Q$3="Ytd",SUMIFS(Budget!$W:$W,Budget!$D:$D,Matrix!K$3,Budget!$B:$B,Matrix!$B6),SUMIFS(Budget!$V:$V,Budget!$D:$D,Matrix!K$3,Budget!$B:$B,Matrix!$B6))</f>
        <v>10500</v>
      </c>
      <c r="M6" s="89">
        <f t="shared" ref="M6:N19" si="0">C6+E6+G6+I6+K6</f>
        <v>9460.409999999998</v>
      </c>
      <c r="N6" s="91">
        <f t="shared" si="0"/>
        <v>10500</v>
      </c>
      <c r="O6" s="109">
        <f t="shared" ref="O6:O20" si="1">LN(M6/N6)</f>
        <v>-0.10425953465830852</v>
      </c>
    </row>
    <row r="7" spans="2:17">
      <c r="B7" s="97" t="s">
        <v>82</v>
      </c>
      <c r="C7" s="89">
        <f>IF($Q$3="Ytd",SUMIFS(_KSB1_,'KSB1 - Postings'!$A:$A,Matrix!C$3,'KSB1 - Postings'!$C:$C,Matrix!$B7),SUMIFS(_KSB1_,'KSB1 - Postings'!$A:$A,Matrix!C$3,'KSB1 - Postings'!$C:$C,Matrix!$B7,'KSB1 - Postings'!$D:$D,Matrix!$Q$3))</f>
        <v>0</v>
      </c>
      <c r="D7" s="90">
        <f>IF($Q$3="Ytd",SUMIFS(Budget!$W:$W,Budget!$D:$D,Matrix!C$3,Budget!$B:$B,Matrix!$B7),SUMIFS(Budget!$V:$V,Budget!$D:$D,Matrix!C$3,Budget!$B:$B,Matrix!$B7))</f>
        <v>0</v>
      </c>
      <c r="E7" s="89">
        <f>IF($Q$3="Ytd",SUMIFS(_KSB1_,'KSB1 - Postings'!$A:$A,Matrix!E$3,'KSB1 - Postings'!$C:$C,Matrix!$B7),SUMIFS(_KSB1_,'KSB1 - Postings'!$A:$A,Matrix!E$3,'KSB1 - Postings'!$C:$C,Matrix!$B7,'KSB1 - Postings'!$D:$D,Matrix!$Q$3))</f>
        <v>0</v>
      </c>
      <c r="F7" s="90">
        <f>IF($Q$3="Ytd",SUMIFS(Budget!$W:$W,Budget!$D:$D,Matrix!E$3,Budget!$B:$B,Matrix!$B7),SUMIFS(Budget!$V:$V,Budget!$D:$D,Matrix!E$3,Budget!$B:$B,Matrix!$B7))</f>
        <v>0</v>
      </c>
      <c r="G7" s="89">
        <f>IF($Q$3="Ytd",SUMIFS(_KSB1_,'KSB1 - Postings'!$A:$A,Matrix!G$3,'KSB1 - Postings'!$C:$C,Matrix!$B7),SUMIFS(_KSB1_,'KSB1 - Postings'!$A:$A,Matrix!G$3,'KSB1 - Postings'!$C:$C,Matrix!$B7,'KSB1 - Postings'!$D:$D,Matrix!$Q$3))</f>
        <v>1724576.6750000003</v>
      </c>
      <c r="H7" s="90">
        <f>IF($Q$3="Ytd",SUMIFS(Budget!$W:$W,Budget!$D:$D,Matrix!G$3,Budget!$B:$B,Matrix!$B7),SUMIFS(Budget!$V:$V,Budget!$D:$D,Matrix!G$3,Budget!$B:$B,Matrix!$B7))</f>
        <v>1765236.222222222</v>
      </c>
      <c r="I7" s="89">
        <f>IF($Q$3="Ytd",SUMIFS(_KSB1_,'KSB1 - Postings'!$A:$A,Matrix!I$3,'KSB1 - Postings'!$C:$C,Matrix!$B7),SUMIFS(_KSB1_,'KSB1 - Postings'!$A:$A,Matrix!I$3,'KSB1 - Postings'!$C:$C,Matrix!$B7,'KSB1 - Postings'!$D:$D,Matrix!$Q$3))</f>
        <v>0</v>
      </c>
      <c r="J7" s="90">
        <f>IF($Q$3="Ytd",SUMIFS(Budget!$W:$W,Budget!$D:$D,Matrix!I$3,Budget!$B:$B,Matrix!$B7),SUMIFS(Budget!$V:$V,Budget!$D:$D,Matrix!I$3,Budget!$B:$B,Matrix!$B7))</f>
        <v>0</v>
      </c>
      <c r="K7" s="89">
        <f>IF($Q$3="Ytd",SUMIFS(_KSB1_,'KSB1 - Postings'!$A:$A,Matrix!K$3,'KSB1 - Postings'!$C:$C,Matrix!$B7),SUMIFS(_KSB1_,'KSB1 - Postings'!$A:$A,Matrix!K$3,'KSB1 - Postings'!$C:$C,Matrix!$B7,'KSB1 - Postings'!$D:$D,Matrix!$Q$3))</f>
        <v>0</v>
      </c>
      <c r="L7" s="90">
        <f>IF($Q$3="Ytd",SUMIFS(Budget!$W:$W,Budget!$D:$D,Matrix!K$3,Budget!$B:$B,Matrix!$B7),SUMIFS(Budget!$V:$V,Budget!$D:$D,Matrix!K$3,Budget!$B:$B,Matrix!$B7))</f>
        <v>0</v>
      </c>
      <c r="M7" s="89">
        <f t="shared" si="0"/>
        <v>1724576.6750000003</v>
      </c>
      <c r="N7" s="91">
        <f t="shared" si="0"/>
        <v>1765236.222222222</v>
      </c>
      <c r="O7" s="109">
        <f t="shared" si="1"/>
        <v>-2.3302903813702622E-2</v>
      </c>
    </row>
    <row r="8" spans="2:17">
      <c r="B8" s="97" t="s">
        <v>9</v>
      </c>
      <c r="C8" s="89">
        <f>IF($Q$3="Ytd",SUMIFS(_KSB1_,'KSB1 - Postings'!$A:$A,Matrix!C$3,'KSB1 - Postings'!$C:$C,Matrix!$B8),SUMIFS(_KSB1_,'KSB1 - Postings'!$A:$A,Matrix!C$3,'KSB1 - Postings'!$C:$C,Matrix!$B8,'KSB1 - Postings'!$D:$D,Matrix!$Q$3))</f>
        <v>0</v>
      </c>
      <c r="D8" s="90">
        <f>IF($Q$3="Ytd",SUMIFS(Budget!$W:$W,Budget!$D:$D,Matrix!C$3,Budget!$B:$B,Matrix!$B8),SUMIFS(Budget!$V:$V,Budget!$D:$D,Matrix!C$3,Budget!$B:$B,Matrix!$B8))</f>
        <v>0</v>
      </c>
      <c r="E8" s="89">
        <f>IF($Q$3="Ytd",SUMIFS(_KSB1_,'KSB1 - Postings'!$A:$A,Matrix!E$3,'KSB1 - Postings'!$C:$C,Matrix!$B8),SUMIFS(_KSB1_,'KSB1 - Postings'!$A:$A,Matrix!E$3,'KSB1 - Postings'!$C:$C,Matrix!$B8,'KSB1 - Postings'!$D:$D,Matrix!$Q$3))</f>
        <v>65481.3</v>
      </c>
      <c r="F8" s="90">
        <f>IF($Q$3="Ytd",SUMIFS(Budget!$W:$W,Budget!$D:$D,Matrix!E$3,Budget!$B:$B,Matrix!$B8),SUMIFS(Budget!$V:$V,Budget!$D:$D,Matrix!E$3,Budget!$B:$B,Matrix!$B8))</f>
        <v>23120</v>
      </c>
      <c r="G8" s="89">
        <f>IF($Q$3="Ytd",SUMIFS(_KSB1_,'KSB1 - Postings'!$A:$A,Matrix!G$3,'KSB1 - Postings'!$C:$C,Matrix!$B8),SUMIFS(_KSB1_,'KSB1 - Postings'!$A:$A,Matrix!G$3,'KSB1 - Postings'!$C:$C,Matrix!$B8,'KSB1 - Postings'!$D:$D,Matrix!$Q$3))</f>
        <v>0</v>
      </c>
      <c r="H8" s="90">
        <f>IF($Q$3="Ytd",SUMIFS(Budget!$W:$W,Budget!$D:$D,Matrix!G$3,Budget!$B:$B,Matrix!$B8),SUMIFS(Budget!$V:$V,Budget!$D:$D,Matrix!G$3,Budget!$B:$B,Matrix!$B8))</f>
        <v>0</v>
      </c>
      <c r="I8" s="89">
        <f>IF($Q$3="Ytd",SUMIFS(_KSB1_,'KSB1 - Postings'!$A:$A,Matrix!I$3,'KSB1 - Postings'!$C:$C,Matrix!$B8),SUMIFS(_KSB1_,'KSB1 - Postings'!$A:$A,Matrix!I$3,'KSB1 - Postings'!$C:$C,Matrix!$B8,'KSB1 - Postings'!$D:$D,Matrix!$Q$3))</f>
        <v>521462.46500000003</v>
      </c>
      <c r="J8" s="90">
        <f>IF($Q$3="Ytd",SUMIFS(Budget!$W:$W,Budget!$D:$D,Matrix!I$3,Budget!$B:$B,Matrix!$B8),SUMIFS(Budget!$V:$V,Budget!$D:$D,Matrix!I$3,Budget!$B:$B,Matrix!$B8))</f>
        <v>477350</v>
      </c>
      <c r="K8" s="89">
        <f>IF($Q$3="Ytd",SUMIFS(_KSB1_,'KSB1 - Postings'!$A:$A,Matrix!K$3,'KSB1 - Postings'!$C:$C,Matrix!$B8),SUMIFS(_KSB1_,'KSB1 - Postings'!$A:$A,Matrix!K$3,'KSB1 - Postings'!$C:$C,Matrix!$B8,'KSB1 - Postings'!$D:$D,Matrix!$Q$3))</f>
        <v>235804.62999999998</v>
      </c>
      <c r="L8" s="90">
        <f>IF($Q$3="Ytd",SUMIFS(Budget!$W:$W,Budget!$D:$D,Matrix!K$3,Budget!$B:$B,Matrix!$B8),SUMIFS(Budget!$V:$V,Budget!$D:$D,Matrix!K$3,Budget!$B:$B,Matrix!$B8))</f>
        <v>240000</v>
      </c>
      <c r="M8" s="89">
        <f t="shared" si="0"/>
        <v>822748.39500000002</v>
      </c>
      <c r="N8" s="91">
        <f t="shared" si="0"/>
        <v>740470</v>
      </c>
      <c r="O8" s="109">
        <f t="shared" si="1"/>
        <v>0.10536531732631231</v>
      </c>
    </row>
    <row r="9" spans="2:17">
      <c r="B9" s="97" t="s">
        <v>11</v>
      </c>
      <c r="C9" s="89">
        <f>IF($Q$3="Ytd",SUMIFS(_KSB1_,'KSB1 - Postings'!$A:$A,Matrix!C$3,'KSB1 - Postings'!$C:$C,Matrix!$B9),SUMIFS(_KSB1_,'KSB1 - Postings'!$A:$A,Matrix!C$3,'KSB1 - Postings'!$C:$C,Matrix!$B9,'KSB1 - Postings'!$D:$D,Matrix!$Q$3))</f>
        <v>0</v>
      </c>
      <c r="D9" s="90">
        <f>IF($Q$3="Ytd",SUMIFS(Budget!$W:$W,Budget!$D:$D,Matrix!C$3,Budget!$B:$B,Matrix!$B9),SUMIFS(Budget!$V:$V,Budget!$D:$D,Matrix!C$3,Budget!$B:$B,Matrix!$B9))</f>
        <v>0</v>
      </c>
      <c r="E9" s="89">
        <f>IF($Q$3="Ytd",SUMIFS(_KSB1_,'KSB1 - Postings'!$A:$A,Matrix!E$3,'KSB1 - Postings'!$C:$C,Matrix!$B9),SUMIFS(_KSB1_,'KSB1 - Postings'!$A:$A,Matrix!E$3,'KSB1 - Postings'!$C:$C,Matrix!$B9,'KSB1 - Postings'!$D:$D,Matrix!$Q$3))</f>
        <v>0</v>
      </c>
      <c r="F9" s="90">
        <f>IF($Q$3="Ytd",SUMIFS(Budget!$W:$W,Budget!$D:$D,Matrix!E$3,Budget!$B:$B,Matrix!$B9),SUMIFS(Budget!$V:$V,Budget!$D:$D,Matrix!E$3,Budget!$B:$B,Matrix!$B9))</f>
        <v>0</v>
      </c>
      <c r="G9" s="89">
        <f>IF($Q$3="Ytd",SUMIFS(_KSB1_,'KSB1 - Postings'!$A:$A,Matrix!G$3,'KSB1 - Postings'!$C:$C,Matrix!$B9),SUMIFS(_KSB1_,'KSB1 - Postings'!$A:$A,Matrix!G$3,'KSB1 - Postings'!$C:$C,Matrix!$B9,'KSB1 - Postings'!$D:$D,Matrix!$Q$3))</f>
        <v>0</v>
      </c>
      <c r="H9" s="90">
        <f>IF($Q$3="Ytd",SUMIFS(Budget!$W:$W,Budget!$D:$D,Matrix!G$3,Budget!$B:$B,Matrix!$B9),SUMIFS(Budget!$V:$V,Budget!$D:$D,Matrix!G$3,Budget!$B:$B,Matrix!$B9))</f>
        <v>0</v>
      </c>
      <c r="I9" s="89">
        <f>IF($Q$3="Ytd",SUMIFS(_KSB1_,'KSB1 - Postings'!$A:$A,Matrix!I$3,'KSB1 - Postings'!$C:$C,Matrix!$B9),SUMIFS(_KSB1_,'KSB1 - Postings'!$A:$A,Matrix!I$3,'KSB1 - Postings'!$C:$C,Matrix!$B9,'KSB1 - Postings'!$D:$D,Matrix!$Q$3))</f>
        <v>0</v>
      </c>
      <c r="J9" s="90">
        <f>IF($Q$3="Ytd",SUMIFS(Budget!$W:$W,Budget!$D:$D,Matrix!I$3,Budget!$B:$B,Matrix!$B9),SUMIFS(Budget!$V:$V,Budget!$D:$D,Matrix!I$3,Budget!$B:$B,Matrix!$B9))</f>
        <v>0</v>
      </c>
      <c r="K9" s="89">
        <f>IF($Q$3="Ytd",SUMIFS(_KSB1_,'KSB1 - Postings'!$A:$A,Matrix!K$3,'KSB1 - Postings'!$C:$C,Matrix!$B9),SUMIFS(_KSB1_,'KSB1 - Postings'!$A:$A,Matrix!K$3,'KSB1 - Postings'!$C:$C,Matrix!$B9,'KSB1 - Postings'!$D:$D,Matrix!$Q$3))</f>
        <v>244041.83</v>
      </c>
      <c r="L9" s="90">
        <f>IF($Q$3="Ytd",SUMIFS(Budget!$W:$W,Budget!$D:$D,Matrix!K$3,Budget!$B:$B,Matrix!$B9),SUMIFS(Budget!$V:$V,Budget!$D:$D,Matrix!K$3,Budget!$B:$B,Matrix!$B9))</f>
        <v>247434</v>
      </c>
      <c r="M9" s="89">
        <f t="shared" si="0"/>
        <v>244041.83</v>
      </c>
      <c r="N9" s="91">
        <f t="shared" si="0"/>
        <v>247434</v>
      </c>
      <c r="O9" s="109">
        <f t="shared" si="1"/>
        <v>-1.3804234753971238E-2</v>
      </c>
    </row>
    <row r="10" spans="2:17">
      <c r="B10" s="97" t="s">
        <v>33</v>
      </c>
      <c r="C10" s="89">
        <f>IF($Q$3="Ytd",SUMIFS(_KSB1_,'KSB1 - Postings'!$A:$A,Matrix!C$3,'KSB1 - Postings'!$C:$C,Matrix!$B10),SUMIFS(_KSB1_,'KSB1 - Postings'!$A:$A,Matrix!C$3,'KSB1 - Postings'!$C:$C,Matrix!$B10,'KSB1 - Postings'!$D:$D,Matrix!$Q$3))</f>
        <v>72575</v>
      </c>
      <c r="D10" s="90">
        <f>IF($Q$3="Ytd",SUMIFS(Budget!$W:$W,Budget!$D:$D,Matrix!C$3,Budget!$B:$B,Matrix!$B10),SUMIFS(Budget!$V:$V,Budget!$D:$D,Matrix!C$3,Budget!$B:$B,Matrix!$B10))</f>
        <v>62734</v>
      </c>
      <c r="E10" s="89">
        <f>IF($Q$3="Ytd",SUMIFS(_KSB1_,'KSB1 - Postings'!$A:$A,Matrix!E$3,'KSB1 - Postings'!$C:$C,Matrix!$B10),SUMIFS(_KSB1_,'KSB1 - Postings'!$A:$A,Matrix!E$3,'KSB1 - Postings'!$C:$C,Matrix!$B10,'KSB1 - Postings'!$D:$D,Matrix!$Q$3))</f>
        <v>0</v>
      </c>
      <c r="F10" s="90">
        <f>IF($Q$3="Ytd",SUMIFS(Budget!$W:$W,Budget!$D:$D,Matrix!E$3,Budget!$B:$B,Matrix!$B10),SUMIFS(Budget!$V:$V,Budget!$D:$D,Matrix!E$3,Budget!$B:$B,Matrix!$B10))</f>
        <v>0</v>
      </c>
      <c r="G10" s="89">
        <f>IF($Q$3="Ytd",SUMIFS(_KSB1_,'KSB1 - Postings'!$A:$A,Matrix!G$3,'KSB1 - Postings'!$C:$C,Matrix!$B10),SUMIFS(_KSB1_,'KSB1 - Postings'!$A:$A,Matrix!G$3,'KSB1 - Postings'!$C:$C,Matrix!$B10,'KSB1 - Postings'!$D:$D,Matrix!$Q$3))</f>
        <v>0</v>
      </c>
      <c r="H10" s="90">
        <f>IF($Q$3="Ytd",SUMIFS(Budget!$W:$W,Budget!$D:$D,Matrix!G$3,Budget!$B:$B,Matrix!$B10),SUMIFS(Budget!$V:$V,Budget!$D:$D,Matrix!G$3,Budget!$B:$B,Matrix!$B10))</f>
        <v>0</v>
      </c>
      <c r="I10" s="89">
        <f>IF($Q$3="Ytd",SUMIFS(_KSB1_,'KSB1 - Postings'!$A:$A,Matrix!I$3,'KSB1 - Postings'!$C:$C,Matrix!$B10),SUMIFS(_KSB1_,'KSB1 - Postings'!$A:$A,Matrix!I$3,'KSB1 - Postings'!$C:$C,Matrix!$B10,'KSB1 - Postings'!$D:$D,Matrix!$Q$3))</f>
        <v>0</v>
      </c>
      <c r="J10" s="90">
        <f>IF($Q$3="Ytd",SUMIFS(Budget!$W:$W,Budget!$D:$D,Matrix!I$3,Budget!$B:$B,Matrix!$B10),SUMIFS(Budget!$V:$V,Budget!$D:$D,Matrix!I$3,Budget!$B:$B,Matrix!$B10))</f>
        <v>0</v>
      </c>
      <c r="K10" s="89">
        <f>IF($Q$3="Ytd",SUMIFS(_KSB1_,'KSB1 - Postings'!$A:$A,Matrix!K$3,'KSB1 - Postings'!$C:$C,Matrix!$B10),SUMIFS(_KSB1_,'KSB1 - Postings'!$A:$A,Matrix!K$3,'KSB1 - Postings'!$C:$C,Matrix!$B10,'KSB1 - Postings'!$D:$D,Matrix!$Q$3))</f>
        <v>0</v>
      </c>
      <c r="L10" s="90">
        <f>IF($Q$3="Ytd",SUMIFS(Budget!$W:$W,Budget!$D:$D,Matrix!K$3,Budget!$B:$B,Matrix!$B10),SUMIFS(Budget!$V:$V,Budget!$D:$D,Matrix!K$3,Budget!$B:$B,Matrix!$B10))</f>
        <v>0</v>
      </c>
      <c r="M10" s="89">
        <f t="shared" si="0"/>
        <v>72575</v>
      </c>
      <c r="N10" s="91">
        <f t="shared" si="0"/>
        <v>62734</v>
      </c>
      <c r="O10" s="109">
        <f t="shared" si="1"/>
        <v>0.14571694449142902</v>
      </c>
    </row>
    <row r="11" spans="2:17">
      <c r="B11" s="97" t="s">
        <v>36</v>
      </c>
      <c r="C11" s="89">
        <f>IF($Q$3="Ytd",SUMIFS(_KSB1_,'KSB1 - Postings'!$A:$A,Matrix!C$3,'KSB1 - Postings'!$C:$C,Matrix!$B11),SUMIFS(_KSB1_,'KSB1 - Postings'!$A:$A,Matrix!C$3,'KSB1 - Postings'!$C:$C,Matrix!$B11,'KSB1 - Postings'!$D:$D,Matrix!$Q$3))</f>
        <v>0</v>
      </c>
      <c r="D11" s="90">
        <f>IF($Q$3="Ytd",SUMIFS(Budget!$W:$W,Budget!$D:$D,Matrix!C$3,Budget!$B:$B,Matrix!$B11),SUMIFS(Budget!$V:$V,Budget!$D:$D,Matrix!C$3,Budget!$B:$B,Matrix!$B11))</f>
        <v>0</v>
      </c>
      <c r="E11" s="89">
        <f>IF($Q$3="Ytd",SUMIFS(_KSB1_,'KSB1 - Postings'!$A:$A,Matrix!E$3,'KSB1 - Postings'!$C:$C,Matrix!$B11),SUMIFS(_KSB1_,'KSB1 - Postings'!$A:$A,Matrix!E$3,'KSB1 - Postings'!$C:$C,Matrix!$B11,'KSB1 - Postings'!$D:$D,Matrix!$Q$3))</f>
        <v>0</v>
      </c>
      <c r="F11" s="90">
        <f>IF($Q$3="Ytd",SUMIFS(Budget!$W:$W,Budget!$D:$D,Matrix!E$3,Budget!$B:$B,Matrix!$B11),SUMIFS(Budget!$V:$V,Budget!$D:$D,Matrix!E$3,Budget!$B:$B,Matrix!$B11))</f>
        <v>0</v>
      </c>
      <c r="G11" s="89">
        <f>IF($Q$3="Ytd",SUMIFS(_KSB1_,'KSB1 - Postings'!$A:$A,Matrix!G$3,'KSB1 - Postings'!$C:$C,Matrix!$B11),SUMIFS(_KSB1_,'KSB1 - Postings'!$A:$A,Matrix!G$3,'KSB1 - Postings'!$C:$C,Matrix!$B11,'KSB1 - Postings'!$D:$D,Matrix!$Q$3))</f>
        <v>0</v>
      </c>
      <c r="H11" s="90">
        <f>IF($Q$3="Ytd",SUMIFS(Budget!$W:$W,Budget!$D:$D,Matrix!G$3,Budget!$B:$B,Matrix!$B11),SUMIFS(Budget!$V:$V,Budget!$D:$D,Matrix!G$3,Budget!$B:$B,Matrix!$B11))</f>
        <v>0</v>
      </c>
      <c r="I11" s="89">
        <f>IF($Q$3="Ytd",SUMIFS(_KSB1_,'KSB1 - Postings'!$A:$A,Matrix!I$3,'KSB1 - Postings'!$C:$C,Matrix!$B11),SUMIFS(_KSB1_,'KSB1 - Postings'!$A:$A,Matrix!I$3,'KSB1 - Postings'!$C:$C,Matrix!$B11,'KSB1 - Postings'!$D:$D,Matrix!$Q$3))</f>
        <v>0</v>
      </c>
      <c r="J11" s="90">
        <f>IF($Q$3="Ytd",SUMIFS(Budget!$W:$W,Budget!$D:$D,Matrix!I$3,Budget!$B:$B,Matrix!$B11),SUMIFS(Budget!$V:$V,Budget!$D:$D,Matrix!I$3,Budget!$B:$B,Matrix!$B11))</f>
        <v>0</v>
      </c>
      <c r="K11" s="89">
        <f>IF($Q$3="Ytd",SUMIFS(_KSB1_,'KSB1 - Postings'!$A:$A,Matrix!K$3,'KSB1 - Postings'!$C:$C,Matrix!$B11),SUMIFS(_KSB1_,'KSB1 - Postings'!$A:$A,Matrix!K$3,'KSB1 - Postings'!$C:$C,Matrix!$B11,'KSB1 - Postings'!$D:$D,Matrix!$Q$3))</f>
        <v>129875.73499999997</v>
      </c>
      <c r="L11" s="90">
        <f>IF($Q$3="Ytd",SUMIFS(Budget!$W:$W,Budget!$D:$D,Matrix!K$3,Budget!$B:$B,Matrix!$B11),SUMIFS(Budget!$V:$V,Budget!$D:$D,Matrix!K$3,Budget!$B:$B,Matrix!$B11))</f>
        <v>115858</v>
      </c>
      <c r="M11" s="89">
        <f t="shared" si="0"/>
        <v>129875.73499999997</v>
      </c>
      <c r="N11" s="91">
        <f t="shared" si="0"/>
        <v>115858</v>
      </c>
      <c r="O11" s="109">
        <f t="shared" si="1"/>
        <v>0.11421280538468558</v>
      </c>
    </row>
    <row r="12" spans="2:17">
      <c r="B12" s="97" t="s">
        <v>12</v>
      </c>
      <c r="C12" s="89">
        <f>IF($Q$3="Ytd",SUMIFS(_KSB1_,'KSB1 - Postings'!$A:$A,Matrix!C$3,'KSB1 - Postings'!$C:$C,Matrix!$B12),SUMIFS(_KSB1_,'KSB1 - Postings'!$A:$A,Matrix!C$3,'KSB1 - Postings'!$C:$C,Matrix!$B12,'KSB1 - Postings'!$D:$D,Matrix!$Q$3))</f>
        <v>0</v>
      </c>
      <c r="D12" s="90">
        <f>IF($Q$3="Ytd",SUMIFS(Budget!$W:$W,Budget!$D:$D,Matrix!C$3,Budget!$B:$B,Matrix!$B12),SUMIFS(Budget!$V:$V,Budget!$D:$D,Matrix!C$3,Budget!$B:$B,Matrix!$B12))</f>
        <v>0</v>
      </c>
      <c r="E12" s="89">
        <f>IF($Q$3="Ytd",SUMIFS(_KSB1_,'KSB1 - Postings'!$A:$A,Matrix!E$3,'KSB1 - Postings'!$C:$C,Matrix!$B12),SUMIFS(_KSB1_,'KSB1 - Postings'!$A:$A,Matrix!E$3,'KSB1 - Postings'!$C:$C,Matrix!$B12,'KSB1 - Postings'!$D:$D,Matrix!$Q$3))</f>
        <v>0</v>
      </c>
      <c r="F12" s="90">
        <f>IF($Q$3="Ytd",SUMIFS(Budget!$W:$W,Budget!$D:$D,Matrix!E$3,Budget!$B:$B,Matrix!$B12),SUMIFS(Budget!$V:$V,Budget!$D:$D,Matrix!E$3,Budget!$B:$B,Matrix!$B12))</f>
        <v>0</v>
      </c>
      <c r="G12" s="89">
        <f>IF($Q$3="Ytd",SUMIFS(_KSB1_,'KSB1 - Postings'!$A:$A,Matrix!G$3,'KSB1 - Postings'!$C:$C,Matrix!$B12),SUMIFS(_KSB1_,'KSB1 - Postings'!$A:$A,Matrix!G$3,'KSB1 - Postings'!$C:$C,Matrix!$B12,'KSB1 - Postings'!$D:$D,Matrix!$Q$3))</f>
        <v>0</v>
      </c>
      <c r="H12" s="90">
        <f>IF($Q$3="Ytd",SUMIFS(Budget!$W:$W,Budget!$D:$D,Matrix!G$3,Budget!$B:$B,Matrix!$B12),SUMIFS(Budget!$V:$V,Budget!$D:$D,Matrix!G$3,Budget!$B:$B,Matrix!$B12))</f>
        <v>0</v>
      </c>
      <c r="I12" s="89">
        <f>IF($Q$3="Ytd",SUMIFS(_KSB1_,'KSB1 - Postings'!$A:$A,Matrix!I$3,'KSB1 - Postings'!$C:$C,Matrix!$B12),SUMIFS(_KSB1_,'KSB1 - Postings'!$A:$A,Matrix!I$3,'KSB1 - Postings'!$C:$C,Matrix!$B12,'KSB1 - Postings'!$D:$D,Matrix!$Q$3))</f>
        <v>0</v>
      </c>
      <c r="J12" s="90">
        <f>IF($Q$3="Ytd",SUMIFS(Budget!$W:$W,Budget!$D:$D,Matrix!I$3,Budget!$B:$B,Matrix!$B12),SUMIFS(Budget!$V:$V,Budget!$D:$D,Matrix!I$3,Budget!$B:$B,Matrix!$B12))</f>
        <v>0</v>
      </c>
      <c r="K12" s="89">
        <f>IF($Q$3="Ytd",SUMIFS(_KSB1_,'KSB1 - Postings'!$A:$A,Matrix!K$3,'KSB1 - Postings'!$C:$C,Matrix!$B12),SUMIFS(_KSB1_,'KSB1 - Postings'!$A:$A,Matrix!K$3,'KSB1 - Postings'!$C:$C,Matrix!$B12,'KSB1 - Postings'!$D:$D,Matrix!$Q$3))</f>
        <v>125513.97999999998</v>
      </c>
      <c r="L12" s="90">
        <f>IF($Q$3="Ytd",SUMIFS(Budget!$W:$W,Budget!$D:$D,Matrix!K$3,Budget!$B:$B,Matrix!$B12),SUMIFS(Budget!$V:$V,Budget!$D:$D,Matrix!K$3,Budget!$B:$B,Matrix!$B12))</f>
        <v>105840</v>
      </c>
      <c r="M12" s="89">
        <f t="shared" si="0"/>
        <v>125513.97999999998</v>
      </c>
      <c r="N12" s="91">
        <f t="shared" si="0"/>
        <v>105840</v>
      </c>
      <c r="O12" s="109">
        <f t="shared" si="1"/>
        <v>0.17048862698355099</v>
      </c>
    </row>
    <row r="13" spans="2:17">
      <c r="B13" s="97" t="s">
        <v>0</v>
      </c>
      <c r="C13" s="89">
        <f>IF($Q$3="Ytd",SUMIFS(_KSB1_,'KSB1 - Postings'!$A:$A,Matrix!C$3,'KSB1 - Postings'!$C:$C,Matrix!$B13),SUMIFS(_KSB1_,'KSB1 - Postings'!$A:$A,Matrix!C$3,'KSB1 - Postings'!$C:$C,Matrix!$B13,'KSB1 - Postings'!$D:$D,Matrix!$Q$3))</f>
        <v>0</v>
      </c>
      <c r="D13" s="90">
        <f>IF($Q$3="Ytd",SUMIFS(Budget!$W:$W,Budget!$D:$D,Matrix!C$3,Budget!$B:$B,Matrix!$B13),SUMIFS(Budget!$V:$V,Budget!$D:$D,Matrix!C$3,Budget!$B:$B,Matrix!$B13))</f>
        <v>0</v>
      </c>
      <c r="E13" s="89">
        <f>IF($Q$3="Ytd",SUMIFS(_KSB1_,'KSB1 - Postings'!$A:$A,Matrix!E$3,'KSB1 - Postings'!$C:$C,Matrix!$B13),SUMIFS(_KSB1_,'KSB1 - Postings'!$A:$A,Matrix!E$3,'KSB1 - Postings'!$C:$C,Matrix!$B13,'KSB1 - Postings'!$D:$D,Matrix!$Q$3))</f>
        <v>40001.82</v>
      </c>
      <c r="F13" s="90">
        <f>IF($Q$3="Ytd",SUMIFS(Budget!$W:$W,Budget!$D:$D,Matrix!E$3,Budget!$B:$B,Matrix!$B13),SUMIFS(Budget!$V:$V,Budget!$D:$D,Matrix!E$3,Budget!$B:$B,Matrix!$B13))</f>
        <v>0</v>
      </c>
      <c r="G13" s="89">
        <f>IF($Q$3="Ytd",SUMIFS(_KSB1_,'KSB1 - Postings'!$A:$A,Matrix!G$3,'KSB1 - Postings'!$C:$C,Matrix!$B13),SUMIFS(_KSB1_,'KSB1 - Postings'!$A:$A,Matrix!G$3,'KSB1 - Postings'!$C:$C,Matrix!$B13,'KSB1 - Postings'!$D:$D,Matrix!$Q$3))</f>
        <v>210914.40999999989</v>
      </c>
      <c r="H13" s="90">
        <f>IF($Q$3="Ytd",SUMIFS(Budget!$W:$W,Budget!$D:$D,Matrix!G$3,Budget!$B:$B,Matrix!$B13),SUMIFS(Budget!$V:$V,Budget!$D:$D,Matrix!G$3,Budget!$B:$B,Matrix!$B13))</f>
        <v>206346.22222222222</v>
      </c>
      <c r="I13" s="89">
        <f>IF($Q$3="Ytd",SUMIFS(_KSB1_,'KSB1 - Postings'!$A:$A,Matrix!I$3,'KSB1 - Postings'!$C:$C,Matrix!$B13),SUMIFS(_KSB1_,'KSB1 - Postings'!$A:$A,Matrix!I$3,'KSB1 - Postings'!$C:$C,Matrix!$B13,'KSB1 - Postings'!$D:$D,Matrix!$Q$3))</f>
        <v>0</v>
      </c>
      <c r="J13" s="90">
        <f>IF($Q$3="Ytd",SUMIFS(Budget!$W:$W,Budget!$D:$D,Matrix!I$3,Budget!$B:$B,Matrix!$B13),SUMIFS(Budget!$V:$V,Budget!$D:$D,Matrix!I$3,Budget!$B:$B,Matrix!$B13))</f>
        <v>0</v>
      </c>
      <c r="K13" s="89">
        <f>IF($Q$3="Ytd",SUMIFS(_KSB1_,'KSB1 - Postings'!$A:$A,Matrix!K$3,'KSB1 - Postings'!$C:$C,Matrix!$B13),SUMIFS(_KSB1_,'KSB1 - Postings'!$A:$A,Matrix!K$3,'KSB1 - Postings'!$C:$C,Matrix!$B13,'KSB1 - Postings'!$D:$D,Matrix!$Q$3))</f>
        <v>226188.10000000027</v>
      </c>
      <c r="L13" s="90">
        <f>IF($Q$3="Ytd",SUMIFS(Budget!$W:$W,Budget!$D:$D,Matrix!K$3,Budget!$B:$B,Matrix!$B13),SUMIFS(Budget!$V:$V,Budget!$D:$D,Matrix!K$3,Budget!$B:$B,Matrix!$B13))</f>
        <v>260254</v>
      </c>
      <c r="M13" s="89">
        <f t="shared" si="0"/>
        <v>477104.33000000019</v>
      </c>
      <c r="N13" s="91">
        <f t="shared" si="0"/>
        <v>466600.22222222225</v>
      </c>
      <c r="O13" s="109">
        <f t="shared" si="1"/>
        <v>2.2262352300627786E-2</v>
      </c>
    </row>
    <row r="14" spans="2:17">
      <c r="B14" s="97" t="s">
        <v>32</v>
      </c>
      <c r="C14" s="89">
        <f>IF($Q$3="Ytd",SUMIFS(_KSB1_,'KSB1 - Postings'!$A:$A,Matrix!C$3,'KSB1 - Postings'!$C:$C,Matrix!$B14),SUMIFS(_KSB1_,'KSB1 - Postings'!$A:$A,Matrix!C$3,'KSB1 - Postings'!$C:$C,Matrix!$B14,'KSB1 - Postings'!$D:$D,Matrix!$Q$3))</f>
        <v>0</v>
      </c>
      <c r="D14" s="90">
        <f>IF($Q$3="Ytd",SUMIFS(Budget!$W:$W,Budget!$D:$D,Matrix!C$3,Budget!$B:$B,Matrix!$B14),SUMIFS(Budget!$V:$V,Budget!$D:$D,Matrix!C$3,Budget!$B:$B,Matrix!$B14))</f>
        <v>0</v>
      </c>
      <c r="E14" s="89">
        <f>IF($Q$3="Ytd",SUMIFS(_KSB1_,'KSB1 - Postings'!$A:$A,Matrix!E$3,'KSB1 - Postings'!$C:$C,Matrix!$B14),SUMIFS(_KSB1_,'KSB1 - Postings'!$A:$A,Matrix!E$3,'KSB1 - Postings'!$C:$C,Matrix!$B14,'KSB1 - Postings'!$D:$D,Matrix!$Q$3))</f>
        <v>147507.34</v>
      </c>
      <c r="F14" s="90">
        <f>IF($Q$3="Ytd",SUMIFS(Budget!$W:$W,Budget!$D:$D,Matrix!E$3,Budget!$B:$B,Matrix!$B14),SUMIFS(Budget!$V:$V,Budget!$D:$D,Matrix!E$3,Budget!$B:$B,Matrix!$B14))</f>
        <v>83593.75</v>
      </c>
      <c r="G14" s="89">
        <f>IF($Q$3="Ytd",SUMIFS(_KSB1_,'KSB1 - Postings'!$A:$A,Matrix!G$3,'KSB1 - Postings'!$C:$C,Matrix!$B14),SUMIFS(_KSB1_,'KSB1 - Postings'!$A:$A,Matrix!G$3,'KSB1 - Postings'!$C:$C,Matrix!$B14,'KSB1 - Postings'!$D:$D,Matrix!$Q$3))</f>
        <v>88736.034999999989</v>
      </c>
      <c r="H14" s="90">
        <f>IF($Q$3="Ytd",SUMIFS(Budget!$W:$W,Budget!$D:$D,Matrix!G$3,Budget!$B:$B,Matrix!$B14),SUMIFS(Budget!$V:$V,Budget!$D:$D,Matrix!G$3,Budget!$B:$B,Matrix!$B14))</f>
        <v>77683.555555555562</v>
      </c>
      <c r="I14" s="89">
        <f>IF($Q$3="Ytd",SUMIFS(_KSB1_,'KSB1 - Postings'!$A:$A,Matrix!I$3,'KSB1 - Postings'!$C:$C,Matrix!$B14),SUMIFS(_KSB1_,'KSB1 - Postings'!$A:$A,Matrix!I$3,'KSB1 - Postings'!$C:$C,Matrix!$B14,'KSB1 - Postings'!$D:$D,Matrix!$Q$3))</f>
        <v>0</v>
      </c>
      <c r="J14" s="90">
        <f>IF($Q$3="Ytd",SUMIFS(Budget!$W:$W,Budget!$D:$D,Matrix!I$3,Budget!$B:$B,Matrix!$B14),SUMIFS(Budget!$V:$V,Budget!$D:$D,Matrix!I$3,Budget!$B:$B,Matrix!$B14))</f>
        <v>0</v>
      </c>
      <c r="K14" s="89">
        <f>IF($Q$3="Ytd",SUMIFS(_KSB1_,'KSB1 - Postings'!$A:$A,Matrix!K$3,'KSB1 - Postings'!$C:$C,Matrix!$B14),SUMIFS(_KSB1_,'KSB1 - Postings'!$A:$A,Matrix!K$3,'KSB1 - Postings'!$C:$C,Matrix!$B14,'KSB1 - Postings'!$D:$D,Matrix!$Q$3))</f>
        <v>0</v>
      </c>
      <c r="L14" s="90">
        <f>IF($Q$3="Ytd",SUMIFS(Budget!$W:$W,Budget!$D:$D,Matrix!K$3,Budget!$B:$B,Matrix!$B14),SUMIFS(Budget!$V:$V,Budget!$D:$D,Matrix!K$3,Budget!$B:$B,Matrix!$B14))</f>
        <v>0</v>
      </c>
      <c r="M14" s="89">
        <f t="shared" si="0"/>
        <v>236243.375</v>
      </c>
      <c r="N14" s="91">
        <f t="shared" si="0"/>
        <v>161277.30555555556</v>
      </c>
      <c r="O14" s="109">
        <f t="shared" si="1"/>
        <v>0.38173724553394928</v>
      </c>
    </row>
    <row r="15" spans="2:17">
      <c r="B15" s="97" t="s">
        <v>3</v>
      </c>
      <c r="C15" s="89">
        <f>IF($Q$3="Ytd",SUMIFS(_KSB1_,'KSB1 - Postings'!$A:$A,Matrix!C$3,'KSB1 - Postings'!$C:$C,Matrix!$B15),SUMIFS(_KSB1_,'KSB1 - Postings'!$A:$A,Matrix!C$3,'KSB1 - Postings'!$C:$C,Matrix!$B15,'KSB1 - Postings'!$D:$D,Matrix!$Q$3))</f>
        <v>0</v>
      </c>
      <c r="D15" s="90">
        <f>IF($Q$3="Ytd",SUMIFS(Budget!$W:$W,Budget!$D:$D,Matrix!C$3,Budget!$B:$B,Matrix!$B15),SUMIFS(Budget!$V:$V,Budget!$D:$D,Matrix!C$3,Budget!$B:$B,Matrix!$B15))</f>
        <v>0</v>
      </c>
      <c r="E15" s="89">
        <f>IF($Q$3="Ytd",SUMIFS(_KSB1_,'KSB1 - Postings'!$A:$A,Matrix!E$3,'KSB1 - Postings'!$C:$C,Matrix!$B15),SUMIFS(_KSB1_,'KSB1 - Postings'!$A:$A,Matrix!E$3,'KSB1 - Postings'!$C:$C,Matrix!$B15,'KSB1 - Postings'!$D:$D,Matrix!$Q$3))</f>
        <v>0</v>
      </c>
      <c r="F15" s="90">
        <f>IF($Q$3="Ytd",SUMIFS(Budget!$W:$W,Budget!$D:$D,Matrix!E$3,Budget!$B:$B,Matrix!$B15),SUMIFS(Budget!$V:$V,Budget!$D:$D,Matrix!E$3,Budget!$B:$B,Matrix!$B15))</f>
        <v>0</v>
      </c>
      <c r="G15" s="89">
        <f>IF($Q$3="Ytd",SUMIFS(_KSB1_,'KSB1 - Postings'!$A:$A,Matrix!G$3,'KSB1 - Postings'!$C:$C,Matrix!$B15),SUMIFS(_KSB1_,'KSB1 - Postings'!$A:$A,Matrix!G$3,'KSB1 - Postings'!$C:$C,Matrix!$B15,'KSB1 - Postings'!$D:$D,Matrix!$Q$3))</f>
        <v>0</v>
      </c>
      <c r="H15" s="90">
        <f>IF($Q$3="Ytd",SUMIFS(Budget!$W:$W,Budget!$D:$D,Matrix!G$3,Budget!$B:$B,Matrix!$B15),SUMIFS(Budget!$V:$V,Budget!$D:$D,Matrix!G$3,Budget!$B:$B,Matrix!$B15))</f>
        <v>0</v>
      </c>
      <c r="I15" s="89">
        <f>IF($Q$3="Ytd",SUMIFS(_KSB1_,'KSB1 - Postings'!$A:$A,Matrix!I$3,'KSB1 - Postings'!$C:$C,Matrix!$B15),SUMIFS(_KSB1_,'KSB1 - Postings'!$A:$A,Matrix!I$3,'KSB1 - Postings'!$C:$C,Matrix!$B15,'KSB1 - Postings'!$D:$D,Matrix!$Q$3))</f>
        <v>45201.85</v>
      </c>
      <c r="J15" s="90">
        <f>IF($Q$3="Ytd",SUMIFS(Budget!$W:$W,Budget!$D:$D,Matrix!I$3,Budget!$B:$B,Matrix!$B15),SUMIFS(Budget!$V:$V,Budget!$D:$D,Matrix!I$3,Budget!$B:$B,Matrix!$B15))</f>
        <v>82538.444444444438</v>
      </c>
      <c r="K15" s="89">
        <f>IF($Q$3="Ytd",SUMIFS(_KSB1_,'KSB1 - Postings'!$A:$A,Matrix!K$3,'KSB1 - Postings'!$C:$C,Matrix!$B15),SUMIFS(_KSB1_,'KSB1 - Postings'!$A:$A,Matrix!K$3,'KSB1 - Postings'!$C:$C,Matrix!$B15,'KSB1 - Postings'!$D:$D,Matrix!$Q$3))</f>
        <v>0</v>
      </c>
      <c r="L15" s="90">
        <f>IF($Q$3="Ytd",SUMIFS(Budget!$W:$W,Budget!$D:$D,Matrix!K$3,Budget!$B:$B,Matrix!$B15),SUMIFS(Budget!$V:$V,Budget!$D:$D,Matrix!K$3,Budget!$B:$B,Matrix!$B15))</f>
        <v>0</v>
      </c>
      <c r="M15" s="89">
        <f t="shared" si="0"/>
        <v>45201.85</v>
      </c>
      <c r="N15" s="91">
        <f t="shared" si="0"/>
        <v>82538.444444444438</v>
      </c>
      <c r="O15" s="109">
        <f t="shared" si="1"/>
        <v>-0.60212616286133669</v>
      </c>
    </row>
    <row r="16" spans="2:17">
      <c r="B16" s="97" t="s">
        <v>30</v>
      </c>
      <c r="C16" s="89">
        <f>IF($Q$3="Ytd",SUMIFS(_KSB1_,'KSB1 - Postings'!$A:$A,Matrix!C$3,'KSB1 - Postings'!$C:$C,Matrix!$B16),SUMIFS(_KSB1_,'KSB1 - Postings'!$A:$A,Matrix!C$3,'KSB1 - Postings'!$C:$C,Matrix!$B16,'KSB1 - Postings'!$D:$D,Matrix!$Q$3))</f>
        <v>9587</v>
      </c>
      <c r="D16" s="90">
        <f>IF($Q$3="Ytd",SUMIFS(Budget!$W:$W,Budget!$D:$D,Matrix!C$3,Budget!$B:$B,Matrix!$B16),SUMIFS(Budget!$V:$V,Budget!$D:$D,Matrix!C$3,Budget!$B:$B,Matrix!$B16))</f>
        <v>10260</v>
      </c>
      <c r="E16" s="89">
        <f>IF($Q$3="Ytd",SUMIFS(_KSB1_,'KSB1 - Postings'!$A:$A,Matrix!E$3,'KSB1 - Postings'!$C:$C,Matrix!$B16),SUMIFS(_KSB1_,'KSB1 - Postings'!$A:$A,Matrix!E$3,'KSB1 - Postings'!$C:$C,Matrix!$B16,'KSB1 - Postings'!$D:$D,Matrix!$Q$3))</f>
        <v>730779.18000000028</v>
      </c>
      <c r="F16" s="90">
        <f>IF($Q$3="Ytd",SUMIFS(Budget!$W:$W,Budget!$D:$D,Matrix!E$3,Budget!$B:$B,Matrix!$B16),SUMIFS(Budget!$V:$V,Budget!$D:$D,Matrix!E$3,Budget!$B:$B,Matrix!$B16))</f>
        <v>683702.5</v>
      </c>
      <c r="G16" s="89">
        <f>IF($Q$3="Ytd",SUMIFS(_KSB1_,'KSB1 - Postings'!$A:$A,Matrix!G$3,'KSB1 - Postings'!$C:$C,Matrix!$B16),SUMIFS(_KSB1_,'KSB1 - Postings'!$A:$A,Matrix!G$3,'KSB1 - Postings'!$C:$C,Matrix!$B16,'KSB1 - Postings'!$D:$D,Matrix!$Q$3))</f>
        <v>0</v>
      </c>
      <c r="H16" s="90">
        <f>IF($Q$3="Ytd",SUMIFS(Budget!$W:$W,Budget!$D:$D,Matrix!G$3,Budget!$B:$B,Matrix!$B16),SUMIFS(Budget!$V:$V,Budget!$D:$D,Matrix!G$3,Budget!$B:$B,Matrix!$B16))</f>
        <v>0</v>
      </c>
      <c r="I16" s="89">
        <f>IF($Q$3="Ytd",SUMIFS(_KSB1_,'KSB1 - Postings'!$A:$A,Matrix!I$3,'KSB1 - Postings'!$C:$C,Matrix!$B16),SUMIFS(_KSB1_,'KSB1 - Postings'!$A:$A,Matrix!I$3,'KSB1 - Postings'!$C:$C,Matrix!$B16,'KSB1 - Postings'!$D:$D,Matrix!$Q$3))</f>
        <v>89448.174999999988</v>
      </c>
      <c r="J16" s="90">
        <f>IF($Q$3="Ytd",SUMIFS(Budget!$W:$W,Budget!$D:$D,Matrix!I$3,Budget!$B:$B,Matrix!$B16),SUMIFS(Budget!$V:$V,Budget!$D:$D,Matrix!I$3,Budget!$B:$B,Matrix!$B16))</f>
        <v>26460</v>
      </c>
      <c r="K16" s="89">
        <f>IF($Q$3="Ytd",SUMIFS(_KSB1_,'KSB1 - Postings'!$A:$A,Matrix!K$3,'KSB1 - Postings'!$C:$C,Matrix!$B16),SUMIFS(_KSB1_,'KSB1 - Postings'!$A:$A,Matrix!K$3,'KSB1 - Postings'!$C:$C,Matrix!$B16,'KSB1 - Postings'!$D:$D,Matrix!$Q$3))</f>
        <v>0</v>
      </c>
      <c r="L16" s="90">
        <f>IF($Q$3="Ytd",SUMIFS(Budget!$W:$W,Budget!$D:$D,Matrix!K$3,Budget!$B:$B,Matrix!$B16),SUMIFS(Budget!$V:$V,Budget!$D:$D,Matrix!K$3,Budget!$B:$B,Matrix!$B16))</f>
        <v>0</v>
      </c>
      <c r="M16" s="89">
        <f t="shared" si="0"/>
        <v>829814.35500000021</v>
      </c>
      <c r="N16" s="91">
        <f t="shared" si="0"/>
        <v>720422.5</v>
      </c>
      <c r="O16" s="109">
        <f t="shared" si="1"/>
        <v>0.14136416163577603</v>
      </c>
    </row>
    <row r="17" spans="2:16">
      <c r="B17" s="97" t="s">
        <v>7</v>
      </c>
      <c r="C17" s="89">
        <f>IF($Q$3="Ytd",SUMIFS(_KSB1_,'KSB1 - Postings'!$A:$A,Matrix!C$3,'KSB1 - Postings'!$C:$C,Matrix!$B17),SUMIFS(_KSB1_,'KSB1 - Postings'!$A:$A,Matrix!C$3,'KSB1 - Postings'!$C:$C,Matrix!$B17,'KSB1 - Postings'!$D:$D,Matrix!$Q$3))</f>
        <v>1566.2300000000002</v>
      </c>
      <c r="D17" s="90">
        <f>IF($Q$3="Ytd",SUMIFS(Budget!$W:$W,Budget!$D:$D,Matrix!C$3,Budget!$B:$B,Matrix!$B17),SUMIFS(Budget!$V:$V,Budget!$D:$D,Matrix!C$3,Budget!$B:$B,Matrix!$B17))</f>
        <v>2198</v>
      </c>
      <c r="E17" s="89">
        <f>IF($Q$3="Ytd",SUMIFS(_KSB1_,'KSB1 - Postings'!$A:$A,Matrix!E$3,'KSB1 - Postings'!$C:$C,Matrix!$B17),SUMIFS(_KSB1_,'KSB1 - Postings'!$A:$A,Matrix!E$3,'KSB1 - Postings'!$C:$C,Matrix!$B17,'KSB1 - Postings'!$D:$D,Matrix!$Q$3))</f>
        <v>0</v>
      </c>
      <c r="F17" s="90">
        <f>IF($Q$3="Ytd",SUMIFS(Budget!$W:$W,Budget!$D:$D,Matrix!E$3,Budget!$B:$B,Matrix!$B17),SUMIFS(Budget!$V:$V,Budget!$D:$D,Matrix!E$3,Budget!$B:$B,Matrix!$B17))</f>
        <v>1734</v>
      </c>
      <c r="G17" s="89">
        <f>IF($Q$3="Ytd",SUMIFS(_KSB1_,'KSB1 - Postings'!$A:$A,Matrix!G$3,'KSB1 - Postings'!$C:$C,Matrix!$B17),SUMIFS(_KSB1_,'KSB1 - Postings'!$A:$A,Matrix!G$3,'KSB1 - Postings'!$C:$C,Matrix!$B17,'KSB1 - Postings'!$D:$D,Matrix!$Q$3))</f>
        <v>3615.1950000000002</v>
      </c>
      <c r="H17" s="90">
        <f>IF($Q$3="Ytd",SUMIFS(Budget!$W:$W,Budget!$D:$D,Matrix!G$3,Budget!$B:$B,Matrix!$B17),SUMIFS(Budget!$V:$V,Budget!$D:$D,Matrix!G$3,Budget!$B:$B,Matrix!$B17))</f>
        <v>4855.5555555555557</v>
      </c>
      <c r="I17" s="89">
        <f>IF($Q$3="Ytd",SUMIFS(_KSB1_,'KSB1 - Postings'!$A:$A,Matrix!I$3,'KSB1 - Postings'!$C:$C,Matrix!$B17),SUMIFS(_KSB1_,'KSB1 - Postings'!$A:$A,Matrix!I$3,'KSB1 - Postings'!$C:$C,Matrix!$B17,'KSB1 - Postings'!$D:$D,Matrix!$Q$3))</f>
        <v>3221.8450000000007</v>
      </c>
      <c r="J17" s="90">
        <f>IF($Q$3="Ytd",SUMIFS(Budget!$W:$W,Budget!$D:$D,Matrix!I$3,Budget!$B:$B,Matrix!$B17),SUMIFS(Budget!$V:$V,Budget!$D:$D,Matrix!I$3,Budget!$B:$B,Matrix!$B17))</f>
        <v>5464</v>
      </c>
      <c r="K17" s="89">
        <f>IF($Q$3="Ytd",SUMIFS(_KSB1_,'KSB1 - Postings'!$A:$A,Matrix!K$3,'KSB1 - Postings'!$C:$C,Matrix!$B17),SUMIFS(_KSB1_,'KSB1 - Postings'!$A:$A,Matrix!K$3,'KSB1 - Postings'!$C:$C,Matrix!$B17,'KSB1 - Postings'!$D:$D,Matrix!$Q$3))</f>
        <v>8859.89</v>
      </c>
      <c r="L17" s="90">
        <f>IF($Q$3="Ytd",SUMIFS(Budget!$W:$W,Budget!$D:$D,Matrix!K$3,Budget!$B:$B,Matrix!$B17),SUMIFS(Budget!$V:$V,Budget!$D:$D,Matrix!K$3,Budget!$B:$B,Matrix!$B17))</f>
        <v>3780</v>
      </c>
      <c r="M17" s="89">
        <f t="shared" si="0"/>
        <v>17263.16</v>
      </c>
      <c r="N17" s="91">
        <f t="shared" si="0"/>
        <v>18031.555555555555</v>
      </c>
      <c r="O17" s="109">
        <f t="shared" si="1"/>
        <v>-4.3548558284573949E-2</v>
      </c>
    </row>
    <row r="18" spans="2:16">
      <c r="B18" s="97" t="s">
        <v>10</v>
      </c>
      <c r="C18" s="89">
        <f>IF($Q$3="Ytd",SUMIFS(_KSB1_,'KSB1 - Postings'!$A:$A,Matrix!C$3,'KSB1 - Postings'!$C:$C,Matrix!$B18),SUMIFS(_KSB1_,'KSB1 - Postings'!$A:$A,Matrix!C$3,'KSB1 - Postings'!$C:$C,Matrix!$B18,'KSB1 - Postings'!$D:$D,Matrix!$Q$3))</f>
        <v>0</v>
      </c>
      <c r="D18" s="90">
        <f>IF($Q$3="Ytd",SUMIFS(Budget!$W:$W,Budget!$D:$D,Matrix!C$3,Budget!$B:$B,Matrix!$B18),SUMIFS(Budget!$V:$V,Budget!$D:$D,Matrix!C$3,Budget!$B:$B,Matrix!$B18))</f>
        <v>2023</v>
      </c>
      <c r="E18" s="89">
        <f>IF($Q$3="Ytd",SUMIFS(_KSB1_,'KSB1 - Postings'!$A:$A,Matrix!E$3,'KSB1 - Postings'!$C:$C,Matrix!$B18),SUMIFS(_KSB1_,'KSB1 - Postings'!$A:$A,Matrix!E$3,'KSB1 - Postings'!$C:$C,Matrix!$B18,'KSB1 - Postings'!$D:$D,Matrix!$Q$3))</f>
        <v>0</v>
      </c>
      <c r="F18" s="90">
        <f>IF($Q$3="Ytd",SUMIFS(Budget!$W:$W,Budget!$D:$D,Matrix!E$3,Budget!$B:$B,Matrix!$B18),SUMIFS(Budget!$V:$V,Budget!$D:$D,Matrix!E$3,Budget!$B:$B,Matrix!$B18))</f>
        <v>3824</v>
      </c>
      <c r="G18" s="89">
        <f>IF($Q$3="Ytd",SUMIFS(_KSB1_,'KSB1 - Postings'!$A:$A,Matrix!G$3,'KSB1 - Postings'!$C:$C,Matrix!$B18),SUMIFS(_KSB1_,'KSB1 - Postings'!$A:$A,Matrix!G$3,'KSB1 - Postings'!$C:$C,Matrix!$B18,'KSB1 - Postings'!$D:$D,Matrix!$Q$3))</f>
        <v>133.80000000000001</v>
      </c>
      <c r="H18" s="90">
        <f>IF($Q$3="Ytd",SUMIFS(Budget!$W:$W,Budget!$D:$D,Matrix!G$3,Budget!$B:$B,Matrix!$B18),SUMIFS(Budget!$V:$V,Budget!$D:$D,Matrix!G$3,Budget!$B:$B,Matrix!$B18))</f>
        <v>2428</v>
      </c>
      <c r="I18" s="89">
        <f>IF($Q$3="Ytd",SUMIFS(_KSB1_,'KSB1 - Postings'!$A:$A,Matrix!I$3,'KSB1 - Postings'!$C:$C,Matrix!$B18),SUMIFS(_KSB1_,'KSB1 - Postings'!$A:$A,Matrix!I$3,'KSB1 - Postings'!$C:$C,Matrix!$B18,'KSB1 - Postings'!$D:$D,Matrix!$Q$3))</f>
        <v>1879.6049999999998</v>
      </c>
      <c r="J18" s="90">
        <f>IF($Q$3="Ytd",SUMIFS(Budget!$W:$W,Budget!$D:$D,Matrix!I$3,Budget!$B:$B,Matrix!$B18),SUMIFS(Budget!$V:$V,Budget!$D:$D,Matrix!I$3,Budget!$B:$B,Matrix!$B18))</f>
        <v>10732.5</v>
      </c>
      <c r="K18" s="89">
        <f>IF($Q$3="Ytd",SUMIFS(_KSB1_,'KSB1 - Postings'!$A:$A,Matrix!K$3,'KSB1 - Postings'!$C:$C,Matrix!$B18),SUMIFS(_KSB1_,'KSB1 - Postings'!$A:$A,Matrix!K$3,'KSB1 - Postings'!$C:$C,Matrix!$B18,'KSB1 - Postings'!$D:$D,Matrix!$Q$3))</f>
        <v>34059.249999999985</v>
      </c>
      <c r="L18" s="90">
        <f>IF($Q$3="Ytd",SUMIFS(Budget!$W:$W,Budget!$D:$D,Matrix!K$3,Budget!$B:$B,Matrix!$B18),SUMIFS(Budget!$V:$V,Budget!$D:$D,Matrix!K$3,Budget!$B:$B,Matrix!$B18))</f>
        <v>12285</v>
      </c>
      <c r="M18" s="89">
        <f t="shared" si="0"/>
        <v>36072.654999999984</v>
      </c>
      <c r="N18" s="91">
        <f t="shared" si="0"/>
        <v>31292.5</v>
      </c>
      <c r="O18" s="109">
        <f t="shared" si="1"/>
        <v>0.14215664686207236</v>
      </c>
    </row>
    <row r="19" spans="2:16" ht="15" thickBot="1">
      <c r="B19" s="113" t="s">
        <v>5</v>
      </c>
      <c r="C19" s="114">
        <f>IF($Q$3="Ytd",SUMIFS(_KSB1_,'KSB1 - Postings'!$A:$A,Matrix!C$3,'KSB1 - Postings'!$C:$C,Matrix!$B19),SUMIFS(_KSB1_,'KSB1 - Postings'!$A:$A,Matrix!C$3,'KSB1 - Postings'!$C:$C,Matrix!$B19,'KSB1 - Postings'!$D:$D,Matrix!$Q$3))</f>
        <v>0</v>
      </c>
      <c r="D19" s="115">
        <f>IF($Q$3="Ytd",SUMIFS(Budget!$W:$W,Budget!$D:$D,Matrix!C$3,Budget!$B:$B,Matrix!$B19),SUMIFS(Budget!$V:$V,Budget!$D:$D,Matrix!C$3,Budget!$B:$B,Matrix!$B19))</f>
        <v>0</v>
      </c>
      <c r="E19" s="114">
        <f>IF($Q$3="Ytd",SUMIFS(_KSB1_,'KSB1 - Postings'!$A:$A,Matrix!E$3,'KSB1 - Postings'!$C:$C,Matrix!$B19),SUMIFS(_KSB1_,'KSB1 - Postings'!$A:$A,Matrix!E$3,'KSB1 - Postings'!$C:$C,Matrix!$B19,'KSB1 - Postings'!$D:$D,Matrix!$Q$3))</f>
        <v>1043746.3600000001</v>
      </c>
      <c r="F19" s="115">
        <f>IF($Q$3="Ytd",SUMIFS(Budget!$W:$W,Budget!$D:$D,Matrix!E$3,Budget!$B:$B,Matrix!$B19),SUMIFS(Budget!$V:$V,Budget!$D:$D,Matrix!E$3,Budget!$B:$B,Matrix!$B19))</f>
        <v>1176188</v>
      </c>
      <c r="G19" s="114">
        <f>IF($Q$3="Ytd",SUMIFS(_KSB1_,'KSB1 - Postings'!$A:$A,Matrix!G$3,'KSB1 - Postings'!$C:$C,Matrix!$B19),SUMIFS(_KSB1_,'KSB1 - Postings'!$A:$A,Matrix!G$3,'KSB1 - Postings'!$C:$C,Matrix!$B19,'KSB1 - Postings'!$D:$D,Matrix!$Q$3))</f>
        <v>109853.63500000001</v>
      </c>
      <c r="H19" s="115">
        <f>IF($Q$3="Ytd",SUMIFS(Budget!$W:$W,Budget!$D:$D,Matrix!G$3,Budget!$B:$B,Matrix!$B19),SUMIFS(Budget!$V:$V,Budget!$D:$D,Matrix!G$3,Budget!$B:$B,Matrix!$B19))</f>
        <v>97000</v>
      </c>
      <c r="I19" s="114">
        <f>IF($Q$3="Ytd",SUMIFS(_KSB1_,'KSB1 - Postings'!$A:$A,Matrix!I$3,'KSB1 - Postings'!$C:$C,Matrix!$B19),SUMIFS(_KSB1_,'KSB1 - Postings'!$A:$A,Matrix!I$3,'KSB1 - Postings'!$C:$C,Matrix!$B19,'KSB1 - Postings'!$D:$D,Matrix!$Q$3))</f>
        <v>0</v>
      </c>
      <c r="J19" s="115">
        <f>IF($Q$3="Ytd",SUMIFS(Budget!$W:$W,Budget!$D:$D,Matrix!I$3,Budget!$B:$B,Matrix!$B19),SUMIFS(Budget!$V:$V,Budget!$D:$D,Matrix!I$3,Budget!$B:$B,Matrix!$B19))</f>
        <v>0</v>
      </c>
      <c r="K19" s="114">
        <f>IF($Q$3="Ytd",SUMIFS(_KSB1_,'KSB1 - Postings'!$A:$A,Matrix!K$3,'KSB1 - Postings'!$C:$C,Matrix!$B19),SUMIFS(_KSB1_,'KSB1 - Postings'!$A:$A,Matrix!K$3,'KSB1 - Postings'!$C:$C,Matrix!$B19,'KSB1 - Postings'!$D:$D,Matrix!$Q$3))</f>
        <v>0</v>
      </c>
      <c r="L19" s="115">
        <f>IF($Q$3="Ytd",SUMIFS(Budget!$W:$W,Budget!$D:$D,Matrix!K$3,Budget!$B:$B,Matrix!$B19),SUMIFS(Budget!$V:$V,Budget!$D:$D,Matrix!K$3,Budget!$B:$B,Matrix!$B19))</f>
        <v>0</v>
      </c>
      <c r="M19" s="114">
        <f t="shared" si="0"/>
        <v>1153599.9950000001</v>
      </c>
      <c r="N19" s="119">
        <f t="shared" si="0"/>
        <v>1273188</v>
      </c>
      <c r="O19" s="120">
        <f t="shared" si="1"/>
        <v>-9.8636508096406686E-2</v>
      </c>
    </row>
    <row r="20" spans="2:16" ht="15" thickTop="1">
      <c r="B20" s="116" t="s">
        <v>39</v>
      </c>
      <c r="C20" s="117">
        <f t="shared" ref="C20:L20" si="2">SUM(C5:C19)</f>
        <v>83728.23</v>
      </c>
      <c r="D20" s="118">
        <f t="shared" si="2"/>
        <v>77215</v>
      </c>
      <c r="E20" s="117">
        <f t="shared" si="2"/>
        <v>2039811.9300000004</v>
      </c>
      <c r="F20" s="118">
        <f t="shared" si="2"/>
        <v>1972162.25</v>
      </c>
      <c r="G20" s="117">
        <f t="shared" si="2"/>
        <v>2137829.75</v>
      </c>
      <c r="H20" s="118">
        <f t="shared" si="2"/>
        <v>2153549.555555555</v>
      </c>
      <c r="I20" s="117">
        <f t="shared" si="2"/>
        <v>661213.93999999994</v>
      </c>
      <c r="J20" s="118">
        <f t="shared" si="2"/>
        <v>602544.9444444445</v>
      </c>
      <c r="K20" s="117">
        <f t="shared" si="2"/>
        <v>1081755.0750000002</v>
      </c>
      <c r="L20" s="118">
        <f t="shared" si="2"/>
        <v>1085951</v>
      </c>
      <c r="M20" s="110">
        <f>(C20+E20+G20+I20+K20)</f>
        <v>6004338.9249999998</v>
      </c>
      <c r="N20" s="111">
        <f>(D20+F20+H20+J20+L20)</f>
        <v>5891422.75</v>
      </c>
      <c r="O20" s="112">
        <f t="shared" si="1"/>
        <v>1.8984840070111277E-2</v>
      </c>
    </row>
    <row r="21" spans="2:16" ht="14.4" customHeight="1" thickBot="1">
      <c r="B21" s="97" t="s">
        <v>159</v>
      </c>
      <c r="C21" s="132">
        <f>LN(C20/D20)</f>
        <v>8.098245794136881E-2</v>
      </c>
      <c r="D21" s="133"/>
      <c r="E21" s="132">
        <f>LN(E20/F20)</f>
        <v>3.3727082757632018E-2</v>
      </c>
      <c r="F21" s="133"/>
      <c r="G21" s="132">
        <f>LN(G20/H20)</f>
        <v>-7.3262579456839739E-3</v>
      </c>
      <c r="H21" s="133"/>
      <c r="I21" s="132">
        <f>LN(I20/J20)</f>
        <v>9.2915189433328493E-2</v>
      </c>
      <c r="J21" s="133"/>
      <c r="K21" s="132">
        <f>LN(K20/L20)</f>
        <v>-3.8713092044745179E-3</v>
      </c>
      <c r="L21" s="133"/>
      <c r="M21" s="126">
        <f>LN(M20/N20)</f>
        <v>1.8984840070111277E-2</v>
      </c>
      <c r="N21" s="127"/>
      <c r="O21" s="128"/>
      <c r="P21" s="16"/>
    </row>
    <row r="22" spans="2:16" ht="6" customHeight="1">
      <c r="B22" s="99"/>
    </row>
    <row r="23" spans="2:16">
      <c r="B23" s="100"/>
    </row>
    <row r="25" spans="2:16">
      <c r="B25" s="102">
        <v>43585</v>
      </c>
    </row>
    <row r="26" spans="2:16">
      <c r="B26" s="102"/>
    </row>
  </sheetData>
  <mergeCells count="18">
    <mergeCell ref="M21:O21"/>
    <mergeCell ref="C3:D3"/>
    <mergeCell ref="E3:F3"/>
    <mergeCell ref="G3:H3"/>
    <mergeCell ref="I3:J3"/>
    <mergeCell ref="K3:L3"/>
    <mergeCell ref="M3:N3"/>
    <mergeCell ref="C21:D21"/>
    <mergeCell ref="E21:F21"/>
    <mergeCell ref="G21:H21"/>
    <mergeCell ref="I21:J21"/>
    <mergeCell ref="K21:L21"/>
    <mergeCell ref="M2:O2"/>
    <mergeCell ref="C2:D2"/>
    <mergeCell ref="E2:F2"/>
    <mergeCell ref="G2:H2"/>
    <mergeCell ref="I2:J2"/>
    <mergeCell ref="K2:L2"/>
  </mergeCells>
  <conditionalFormatting sqref="C21 C5:C19 M5:M19">
    <cfRule type="cellIs" dxfId="43" priority="93" operator="lessThan">
      <formula>D5</formula>
    </cfRule>
    <cfRule type="cellIs" dxfId="42" priority="94" operator="greaterThan">
      <formula>D5</formula>
    </cfRule>
  </conditionalFormatting>
  <conditionalFormatting sqref="M20 C20">
    <cfRule type="cellIs" dxfId="41" priority="91" operator="lessThan">
      <formula>D20</formula>
    </cfRule>
    <cfRule type="cellIs" dxfId="40" priority="92" operator="greaterThan">
      <formula>D20</formula>
    </cfRule>
  </conditionalFormatting>
  <conditionalFormatting sqref="E21">
    <cfRule type="cellIs" dxfId="39" priority="89" operator="lessThan">
      <formula>F21</formula>
    </cfRule>
    <cfRule type="cellIs" dxfId="38" priority="90" operator="greaterThan">
      <formula>F21</formula>
    </cfRule>
  </conditionalFormatting>
  <conditionalFormatting sqref="G21">
    <cfRule type="cellIs" dxfId="37" priority="87" operator="lessThan">
      <formula>H21</formula>
    </cfRule>
    <cfRule type="cellIs" dxfId="36" priority="88" operator="greaterThan">
      <formula>H21</formula>
    </cfRule>
  </conditionalFormatting>
  <conditionalFormatting sqref="I21">
    <cfRule type="cellIs" dxfId="35" priority="85" operator="lessThan">
      <formula>J21</formula>
    </cfRule>
    <cfRule type="cellIs" dxfId="34" priority="86" operator="greaterThan">
      <formula>J21</formula>
    </cfRule>
  </conditionalFormatting>
  <conditionalFormatting sqref="K21">
    <cfRule type="cellIs" dxfId="33" priority="83" operator="lessThan">
      <formula>L21</formula>
    </cfRule>
    <cfRule type="cellIs" dxfId="32" priority="84" operator="greaterThan">
      <formula>L21</formula>
    </cfRule>
  </conditionalFormatting>
  <conditionalFormatting sqref="M21">
    <cfRule type="cellIs" dxfId="31" priority="81" operator="lessThan">
      <formula>N21</formula>
    </cfRule>
    <cfRule type="cellIs" dxfId="30" priority="82" operator="greaterThan">
      <formula>N21</formula>
    </cfRule>
  </conditionalFormatting>
  <conditionalFormatting sqref="E20">
    <cfRule type="cellIs" dxfId="29" priority="63" operator="lessThan">
      <formula>F20</formula>
    </cfRule>
    <cfRule type="cellIs" dxfId="28" priority="64" operator="greaterThan">
      <formula>F20</formula>
    </cfRule>
  </conditionalFormatting>
  <conditionalFormatting sqref="G20">
    <cfRule type="cellIs" dxfId="27" priority="61" operator="lessThan">
      <formula>H20</formula>
    </cfRule>
    <cfRule type="cellIs" dxfId="26" priority="62" operator="greaterThan">
      <formula>H20</formula>
    </cfRule>
  </conditionalFormatting>
  <conditionalFormatting sqref="I20">
    <cfRule type="cellIs" dxfId="25" priority="59" operator="lessThan">
      <formula>J20</formula>
    </cfRule>
    <cfRule type="cellIs" dxfId="24" priority="60" operator="greaterThan">
      <formula>J20</formula>
    </cfRule>
  </conditionalFormatting>
  <conditionalFormatting sqref="K20">
    <cfRule type="cellIs" dxfId="23" priority="57" operator="lessThan">
      <formula>L20</formula>
    </cfRule>
    <cfRule type="cellIs" dxfId="22" priority="58" operator="greaterThan">
      <formula>L20</formula>
    </cfRule>
  </conditionalFormatting>
  <conditionalFormatting sqref="E5:E19">
    <cfRule type="cellIs" dxfId="21" priority="7" operator="lessThan">
      <formula>F5</formula>
    </cfRule>
    <cfRule type="cellIs" dxfId="20" priority="8" operator="greaterThan">
      <formula>F5</formula>
    </cfRule>
  </conditionalFormatting>
  <conditionalFormatting sqref="G5:G19">
    <cfRule type="cellIs" dxfId="19" priority="5" operator="lessThan">
      <formula>H5</formula>
    </cfRule>
    <cfRule type="cellIs" dxfId="18" priority="6" operator="greaterThan">
      <formula>H5</formula>
    </cfRule>
  </conditionalFormatting>
  <conditionalFormatting sqref="I5:I19">
    <cfRule type="cellIs" dxfId="17" priority="3" operator="lessThan">
      <formula>J5</formula>
    </cfRule>
    <cfRule type="cellIs" dxfId="16" priority="4" operator="greaterThan">
      <formula>J5</formula>
    </cfRule>
  </conditionalFormatting>
  <conditionalFormatting sqref="K5:K19">
    <cfRule type="cellIs" dxfId="15" priority="1" operator="lessThan">
      <formula>L5</formula>
    </cfRule>
    <cfRule type="cellIs" dxfId="14" priority="2" operator="greaterThan">
      <formula>L5</formula>
    </cfRule>
  </conditionalFormatting>
  <pageMargins left="0.25" right="0.25" top="0.75" bottom="0.75" header="0.3" footer="0.3"/>
  <pageSetup paperSize="8" scale="8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master1!$A$27:$A$39</xm:f>
          </x14:formula1>
          <xm:sqref>Q3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0"/>
    <pageSetUpPr fitToPage="1"/>
  </sheetPr>
  <dimension ref="B1:Q26"/>
  <sheetViews>
    <sheetView showGridLines="0" showZeros="0" zoomScaleNormal="100" workbookViewId="0">
      <selection activeCell="Q3" sqref="Q3"/>
    </sheetView>
  </sheetViews>
  <sheetFormatPr defaultColWidth="8.88671875" defaultRowHeight="14.4"/>
  <cols>
    <col min="1" max="1" width="0.6640625" style="12" customWidth="1"/>
    <col min="2" max="2" width="27.109375" style="12" customWidth="1"/>
    <col min="3" max="15" width="7.109375" style="12" customWidth="1"/>
    <col min="16" max="16" width="1.44140625" style="12" customWidth="1"/>
    <col min="17" max="17" width="7" style="12" customWidth="1"/>
    <col min="18" max="16384" width="8.88671875" style="12"/>
  </cols>
  <sheetData>
    <row r="1" spans="2:17" ht="4.95" customHeight="1" thickBot="1"/>
    <row r="2" spans="2:17" ht="14.4" customHeight="1">
      <c r="B2" s="92" t="s">
        <v>83</v>
      </c>
      <c r="C2" s="124" t="str">
        <f>INDEX(master1!$B$2:$B$6,MATCH(C3,master1!$A$2:$A$6,0))</f>
        <v>Morgan F</v>
      </c>
      <c r="D2" s="125"/>
      <c r="E2" s="124" t="str">
        <f>INDEX(master1!$B$2:$B$6,MATCH(E3,master1!$A$2:$A$6,0))</f>
        <v>Joaquin P</v>
      </c>
      <c r="F2" s="125"/>
      <c r="G2" s="124" t="str">
        <f>INDEX(master1!$B$2:$B$6,MATCH(G3,master1!$A$2:$A$6,0))</f>
        <v>María L</v>
      </c>
      <c r="H2" s="125"/>
      <c r="I2" s="124" t="str">
        <f>INDEX(master1!$B$2:$B$6,MATCH(I3,master1!$A$2:$A$6,0))</f>
        <v>Jennifer A</v>
      </c>
      <c r="J2" s="125"/>
      <c r="K2" s="124" t="str">
        <f>INDEX(master1!$B$2:$B$6,MATCH(K3,master1!$A$2:$A$6,0))</f>
        <v>Paula E</v>
      </c>
      <c r="L2" s="125"/>
      <c r="M2" s="121" t="s">
        <v>39</v>
      </c>
      <c r="N2" s="122"/>
      <c r="O2" s="123"/>
      <c r="Q2" s="96" t="s">
        <v>118</v>
      </c>
    </row>
    <row r="3" spans="2:17" ht="14.4" customHeight="1">
      <c r="B3" s="92" t="s">
        <v>84</v>
      </c>
      <c r="C3" s="129" t="s">
        <v>42</v>
      </c>
      <c r="D3" s="130"/>
      <c r="E3" s="129" t="s">
        <v>20</v>
      </c>
      <c r="F3" s="130"/>
      <c r="G3" s="129" t="s">
        <v>49</v>
      </c>
      <c r="H3" s="130"/>
      <c r="I3" s="129" t="s">
        <v>1</v>
      </c>
      <c r="J3" s="130"/>
      <c r="K3" s="129" t="s">
        <v>23</v>
      </c>
      <c r="L3" s="130"/>
      <c r="M3" s="129"/>
      <c r="N3" s="131"/>
      <c r="O3" s="108"/>
      <c r="P3" s="107"/>
      <c r="Q3" s="95" t="str">
        <f>Matrix!Q3</f>
        <v>YtD</v>
      </c>
    </row>
    <row r="4" spans="2:17" s="13" customFormat="1" ht="14.4" customHeight="1">
      <c r="B4" s="93" t="s">
        <v>85</v>
      </c>
      <c r="C4" s="87" t="s">
        <v>29</v>
      </c>
      <c r="D4" s="88" t="s">
        <v>38</v>
      </c>
      <c r="E4" s="87" t="s">
        <v>29</v>
      </c>
      <c r="F4" s="88" t="s">
        <v>38</v>
      </c>
      <c r="G4" s="87" t="s">
        <v>29</v>
      </c>
      <c r="H4" s="88" t="s">
        <v>38</v>
      </c>
      <c r="I4" s="87" t="s">
        <v>29</v>
      </c>
      <c r="J4" s="88" t="s">
        <v>38</v>
      </c>
      <c r="K4" s="87" t="s">
        <v>29</v>
      </c>
      <c r="L4" s="88" t="s">
        <v>38</v>
      </c>
      <c r="M4" s="87" t="s">
        <v>29</v>
      </c>
      <c r="N4" s="86" t="s">
        <v>38</v>
      </c>
      <c r="O4" s="88" t="s">
        <v>160</v>
      </c>
    </row>
    <row r="5" spans="2:17">
      <c r="B5" s="97" t="s">
        <v>37</v>
      </c>
      <c r="C5" s="89">
        <f>IF($Q$3="YtD",SUMIFS('KSB1 - Postings'!$G:$G,'KSB1 - Postings'!$C:$C,Matrix_!$B5,'KSB1 - Postings'!$A:$A,Matrix_!C$3),SUMIFS('KSB1 - Postings'!$G:$G,'KSB1 - Postings'!$C:$C,Matrix_!$B5,'KSB1 - Postings'!$A:$A,Matrix_!C$3,'KSB1 - Postings'!$D:$D,Matrix_!$Q$3))</f>
        <v>0</v>
      </c>
      <c r="D5" s="90">
        <f>IF($Q$3="YtD",SUMIFS(Budget!$W:$W,Budget!$B:$B,Matrix_!$B5,Budget!$D:$D,Matrix_!C$3),SUMIFS(Budget!$V:$V,Budget!$B:$B,Matrix_!$B5,Budget!$D:$D,Matrix_!C$3))</f>
        <v>0</v>
      </c>
      <c r="E5" s="89">
        <f>IF($Q$3="YtD",SUMIFS('KSB1 - Postings'!$G:$G,'KSB1 - Postings'!$C:$C,Matrix_!$B5,'KSB1 - Postings'!$A:$A,Matrix_!E$3),SUMIFS('KSB1 - Postings'!$G:$G,'KSB1 - Postings'!$C:$C,Matrix_!$B5,'KSB1 - Postings'!$A:$A,Matrix_!E$3,'KSB1 - Postings'!$D:$D,Matrix_!$Q$3))</f>
        <v>12295.93</v>
      </c>
      <c r="F5" s="90">
        <f>IF($Q$3="YtD",SUMIFS(Budget!$W:$W,Budget!$B:$B,Matrix_!$B5,Budget!$D:$D,Matrix_!E$3),SUMIFS(Budget!$V:$V,Budget!$B:$B,Matrix_!$B5,Budget!$D:$D,Matrix_!E$3))</f>
        <v>0</v>
      </c>
      <c r="G5" s="89">
        <f>IF($Q$3="YtD",SUMIFS('KSB1 - Postings'!$G:$G,'KSB1 - Postings'!$C:$C,Matrix_!$B5,'KSB1 - Postings'!$A:$A,Matrix_!G$3),SUMIFS('KSB1 - Postings'!$G:$G,'KSB1 - Postings'!$C:$C,Matrix_!$B5,'KSB1 - Postings'!$A:$A,Matrix_!G$3,'KSB1 - Postings'!$D:$D,Matrix_!$Q$3))</f>
        <v>0</v>
      </c>
      <c r="H5" s="90">
        <f>IF($Q$3="YtD",SUMIFS(Budget!$W:$W,Budget!$B:$B,Matrix_!$B5,Budget!$D:$D,Matrix_!G$3),SUMIFS(Budget!$V:$V,Budget!$B:$B,Matrix_!$B5,Budget!$D:$D,Matrix_!G$3))</f>
        <v>0</v>
      </c>
      <c r="I5" s="89">
        <f>IF($Q$3="YtD",SUMIFS('KSB1 - Postings'!$G:$G,'KSB1 - Postings'!$C:$C,Matrix_!$B5,'KSB1 - Postings'!$A:$A,Matrix_!I$3),SUMIFS('KSB1 - Postings'!$G:$G,'KSB1 - Postings'!$C:$C,Matrix_!$B5,'KSB1 - Postings'!$A:$A,Matrix_!I$3,'KSB1 - Postings'!$D:$D,Matrix_!$Q$3))</f>
        <v>0</v>
      </c>
      <c r="J5" s="90">
        <f>IF($Q$3="YtD",SUMIFS(Budget!$W:$W,Budget!$B:$B,Matrix_!$B5,Budget!$D:$D,Matrix_!I$3),SUMIFS(Budget!$V:$V,Budget!$B:$B,Matrix_!$B5,Budget!$D:$D,Matrix_!I$3))</f>
        <v>0</v>
      </c>
      <c r="K5" s="89">
        <f>IF($Q$3="YtD",SUMIFS('KSB1 - Postings'!$G:$G,'KSB1 - Postings'!$C:$C,Matrix_!$B5,'KSB1 - Postings'!$A:$A,Matrix_!K$3),SUMIFS('KSB1 - Postings'!$G:$G,'KSB1 - Postings'!$C:$C,Matrix_!$B5,'KSB1 - Postings'!$A:$A,Matrix_!K$3,'KSB1 - Postings'!$D:$D,Matrix_!$Q$3))</f>
        <v>67951.25</v>
      </c>
      <c r="L5" s="90">
        <f>IF($Q$3="YtD",SUMIFS(Budget!$W:$W,Budget!$B:$B,Matrix_!$B5,Budget!$D:$D,Matrix_!K$3),SUMIFS(Budget!$V:$V,Budget!$B:$B,Matrix_!$B5,Budget!$D:$D,Matrix_!K$3))</f>
        <v>90000</v>
      </c>
      <c r="M5" s="89">
        <f>(C5+E5+G5+I5+K5)</f>
        <v>80247.179999999993</v>
      </c>
      <c r="N5" s="91">
        <f>(D5+F5+H5+J5+L5)</f>
        <v>90000</v>
      </c>
      <c r="O5" s="109">
        <f>LN(M5/N5)</f>
        <v>-0.11469804912448667</v>
      </c>
    </row>
    <row r="6" spans="2:17">
      <c r="B6" s="97" t="s">
        <v>6</v>
      </c>
      <c r="C6" s="89">
        <f>IF($Q$3="YtD",SUMIFS('KSB1 - Postings'!$G:$G,'KSB1 - Postings'!$C:$C,Matrix_!$B6,'KSB1 - Postings'!$A:$A,Matrix_!C$3),SUMIFS('KSB1 - Postings'!$G:$G,'KSB1 - Postings'!$C:$C,Matrix_!$B6,'KSB1 - Postings'!$A:$A,Matrix_!C$3,'KSB1 - Postings'!$D:$D,Matrix_!$Q$3))</f>
        <v>0</v>
      </c>
      <c r="D6" s="90">
        <f>IF($Q$3="YtD",SUMIFS(Budget!$W:$W,Budget!$B:$B,Matrix_!$B6,Budget!$D:$D,Matrix_!C$3),SUMIFS(Budget!$V:$V,Budget!$B:$B,Matrix_!$B6,Budget!$D:$D,Matrix_!C$3))</f>
        <v>0</v>
      </c>
      <c r="E6" s="89">
        <f>IF($Q$3="YtD",SUMIFS('KSB1 - Postings'!$G:$G,'KSB1 - Postings'!$C:$C,Matrix_!$B6,'KSB1 - Postings'!$A:$A,Matrix_!E$3),SUMIFS('KSB1 - Postings'!$G:$G,'KSB1 - Postings'!$C:$C,Matrix_!$B6,'KSB1 - Postings'!$A:$A,Matrix_!E$3,'KSB1 - Postings'!$D:$D,Matrix_!$Q$3))</f>
        <v>0</v>
      </c>
      <c r="F6" s="90">
        <f>IF($Q$3="YtD",SUMIFS(Budget!$W:$W,Budget!$B:$B,Matrix_!$B6,Budget!$D:$D,Matrix_!E$3),SUMIFS(Budget!$V:$V,Budget!$B:$B,Matrix_!$B6,Budget!$D:$D,Matrix_!E$3))</f>
        <v>0</v>
      </c>
      <c r="G6" s="89">
        <f>IF($Q$3="YtD",SUMIFS('KSB1 - Postings'!$G:$G,'KSB1 - Postings'!$C:$C,Matrix_!$B6,'KSB1 - Postings'!$A:$A,Matrix_!G$3),SUMIFS('KSB1 - Postings'!$G:$G,'KSB1 - Postings'!$C:$C,Matrix_!$B6,'KSB1 - Postings'!$A:$A,Matrix_!G$3,'KSB1 - Postings'!$D:$D,Matrix_!$Q$3))</f>
        <v>0</v>
      </c>
      <c r="H6" s="90">
        <f>IF($Q$3="YtD",SUMIFS(Budget!$W:$W,Budget!$B:$B,Matrix_!$B6,Budget!$D:$D,Matrix_!G$3),SUMIFS(Budget!$V:$V,Budget!$B:$B,Matrix_!$B6,Budget!$D:$D,Matrix_!G$3))</f>
        <v>0</v>
      </c>
      <c r="I6" s="89">
        <f>IF($Q$3="YtD",SUMIFS('KSB1 - Postings'!$G:$G,'KSB1 - Postings'!$C:$C,Matrix_!$B6,'KSB1 - Postings'!$A:$A,Matrix_!I$3),SUMIFS('KSB1 - Postings'!$G:$G,'KSB1 - Postings'!$C:$C,Matrix_!$B6,'KSB1 - Postings'!$A:$A,Matrix_!I$3,'KSB1 - Postings'!$D:$D,Matrix_!$Q$3))</f>
        <v>0</v>
      </c>
      <c r="J6" s="90">
        <f>IF($Q$3="YtD",SUMIFS(Budget!$W:$W,Budget!$B:$B,Matrix_!$B6,Budget!$D:$D,Matrix_!I$3),SUMIFS(Budget!$V:$V,Budget!$B:$B,Matrix_!$B6,Budget!$D:$D,Matrix_!I$3))</f>
        <v>0</v>
      </c>
      <c r="K6" s="89">
        <f>IF($Q$3="YtD",SUMIFS('KSB1 - Postings'!$G:$G,'KSB1 - Postings'!$C:$C,Matrix_!$B6,'KSB1 - Postings'!$A:$A,Matrix_!K$3),SUMIFS('KSB1 - Postings'!$G:$G,'KSB1 - Postings'!$C:$C,Matrix_!$B6,'KSB1 - Postings'!$A:$A,Matrix_!K$3,'KSB1 - Postings'!$D:$D,Matrix_!$Q$3))</f>
        <v>9460.409999999998</v>
      </c>
      <c r="L6" s="90">
        <f>IF($Q$3="YtD",SUMIFS(Budget!$W:$W,Budget!$B:$B,Matrix_!$B6,Budget!$D:$D,Matrix_!K$3),SUMIFS(Budget!$V:$V,Budget!$B:$B,Matrix_!$B6,Budget!$D:$D,Matrix_!K$3))</f>
        <v>10500</v>
      </c>
      <c r="M6" s="89">
        <f t="shared" ref="M6:N19" si="0">(C6+E6+G6+I6+K6)</f>
        <v>9460.409999999998</v>
      </c>
      <c r="N6" s="91">
        <f t="shared" si="0"/>
        <v>10500</v>
      </c>
      <c r="O6" s="109">
        <f t="shared" ref="O6:O20" si="1">LN(M6/N6)</f>
        <v>-0.10425953465830852</v>
      </c>
    </row>
    <row r="7" spans="2:17">
      <c r="B7" s="97" t="s">
        <v>82</v>
      </c>
      <c r="C7" s="89">
        <f>IF($Q$3="YtD",SUMIFS('KSB1 - Postings'!$G:$G,'KSB1 - Postings'!$C:$C,Matrix_!$B7,'KSB1 - Postings'!$A:$A,Matrix_!C$3),SUMIFS('KSB1 - Postings'!$G:$G,'KSB1 - Postings'!$C:$C,Matrix_!$B7,'KSB1 - Postings'!$A:$A,Matrix_!C$3,'KSB1 - Postings'!$D:$D,Matrix_!$Q$3))</f>
        <v>0</v>
      </c>
      <c r="D7" s="90">
        <f>IF($Q$3="YtD",SUMIFS(Budget!$W:$W,Budget!$B:$B,Matrix_!$B7,Budget!$D:$D,Matrix_!C$3),SUMIFS(Budget!$V:$V,Budget!$B:$B,Matrix_!$B7,Budget!$D:$D,Matrix_!C$3))</f>
        <v>0</v>
      </c>
      <c r="E7" s="89">
        <f>IF($Q$3="YtD",SUMIFS('KSB1 - Postings'!$G:$G,'KSB1 - Postings'!$C:$C,Matrix_!$B7,'KSB1 - Postings'!$A:$A,Matrix_!E$3),SUMIFS('KSB1 - Postings'!$G:$G,'KSB1 - Postings'!$C:$C,Matrix_!$B7,'KSB1 - Postings'!$A:$A,Matrix_!E$3,'KSB1 - Postings'!$D:$D,Matrix_!$Q$3))</f>
        <v>0</v>
      </c>
      <c r="F7" s="90">
        <f>IF($Q$3="YtD",SUMIFS(Budget!$W:$W,Budget!$B:$B,Matrix_!$B7,Budget!$D:$D,Matrix_!E$3),SUMIFS(Budget!$V:$V,Budget!$B:$B,Matrix_!$B7,Budget!$D:$D,Matrix_!E$3))</f>
        <v>0</v>
      </c>
      <c r="G7" s="89">
        <f>IF($Q$3="YtD",SUMIFS('KSB1 - Postings'!$G:$G,'KSB1 - Postings'!$C:$C,Matrix_!$B7,'KSB1 - Postings'!$A:$A,Matrix_!G$3),SUMIFS('KSB1 - Postings'!$G:$G,'KSB1 - Postings'!$C:$C,Matrix_!$B7,'KSB1 - Postings'!$A:$A,Matrix_!G$3,'KSB1 - Postings'!$D:$D,Matrix_!$Q$3))</f>
        <v>1724576.6750000003</v>
      </c>
      <c r="H7" s="90">
        <f>IF($Q$3="YtD",SUMIFS(Budget!$W:$W,Budget!$B:$B,Matrix_!$B7,Budget!$D:$D,Matrix_!G$3),SUMIFS(Budget!$V:$V,Budget!$B:$B,Matrix_!$B7,Budget!$D:$D,Matrix_!G$3))</f>
        <v>1765236.222222222</v>
      </c>
      <c r="I7" s="89">
        <f>IF($Q$3="YtD",SUMIFS('KSB1 - Postings'!$G:$G,'KSB1 - Postings'!$C:$C,Matrix_!$B7,'KSB1 - Postings'!$A:$A,Matrix_!I$3),SUMIFS('KSB1 - Postings'!$G:$G,'KSB1 - Postings'!$C:$C,Matrix_!$B7,'KSB1 - Postings'!$A:$A,Matrix_!I$3,'KSB1 - Postings'!$D:$D,Matrix_!$Q$3))</f>
        <v>0</v>
      </c>
      <c r="J7" s="90">
        <f>IF($Q$3="YtD",SUMIFS(Budget!$W:$W,Budget!$B:$B,Matrix_!$B7,Budget!$D:$D,Matrix_!I$3),SUMIFS(Budget!$V:$V,Budget!$B:$B,Matrix_!$B7,Budget!$D:$D,Matrix_!I$3))</f>
        <v>0</v>
      </c>
      <c r="K7" s="89">
        <f>IF($Q$3="YtD",SUMIFS('KSB1 - Postings'!$G:$G,'KSB1 - Postings'!$C:$C,Matrix_!$B7,'KSB1 - Postings'!$A:$A,Matrix_!K$3),SUMIFS('KSB1 - Postings'!$G:$G,'KSB1 - Postings'!$C:$C,Matrix_!$B7,'KSB1 - Postings'!$A:$A,Matrix_!K$3,'KSB1 - Postings'!$D:$D,Matrix_!$Q$3))</f>
        <v>0</v>
      </c>
      <c r="L7" s="90">
        <f>IF($Q$3="YtD",SUMIFS(Budget!$W:$W,Budget!$B:$B,Matrix_!$B7,Budget!$D:$D,Matrix_!K$3),SUMIFS(Budget!$V:$V,Budget!$B:$B,Matrix_!$B7,Budget!$D:$D,Matrix_!K$3))</f>
        <v>0</v>
      </c>
      <c r="M7" s="89">
        <f t="shared" si="0"/>
        <v>1724576.6750000003</v>
      </c>
      <c r="N7" s="91">
        <f t="shared" si="0"/>
        <v>1765236.222222222</v>
      </c>
      <c r="O7" s="109">
        <f t="shared" si="1"/>
        <v>-2.3302903813702622E-2</v>
      </c>
    </row>
    <row r="8" spans="2:17">
      <c r="B8" s="97" t="s">
        <v>9</v>
      </c>
      <c r="C8" s="89">
        <f>IF($Q$3="YtD",SUMIFS('KSB1 - Postings'!$G:$G,'KSB1 - Postings'!$C:$C,Matrix_!$B8,'KSB1 - Postings'!$A:$A,Matrix_!C$3),SUMIFS('KSB1 - Postings'!$G:$G,'KSB1 - Postings'!$C:$C,Matrix_!$B8,'KSB1 - Postings'!$A:$A,Matrix_!C$3,'KSB1 - Postings'!$D:$D,Matrix_!$Q$3))</f>
        <v>0</v>
      </c>
      <c r="D8" s="90">
        <f>IF($Q$3="YtD",SUMIFS(Budget!$W:$W,Budget!$B:$B,Matrix_!$B8,Budget!$D:$D,Matrix_!C$3),SUMIFS(Budget!$V:$V,Budget!$B:$B,Matrix_!$B8,Budget!$D:$D,Matrix_!C$3))</f>
        <v>0</v>
      </c>
      <c r="E8" s="89">
        <f>IF($Q$3="YtD",SUMIFS('KSB1 - Postings'!$G:$G,'KSB1 - Postings'!$C:$C,Matrix_!$B8,'KSB1 - Postings'!$A:$A,Matrix_!E$3),SUMIFS('KSB1 - Postings'!$G:$G,'KSB1 - Postings'!$C:$C,Matrix_!$B8,'KSB1 - Postings'!$A:$A,Matrix_!E$3,'KSB1 - Postings'!$D:$D,Matrix_!$Q$3))</f>
        <v>65481.3</v>
      </c>
      <c r="F8" s="90">
        <f>IF($Q$3="YtD",SUMIFS(Budget!$W:$W,Budget!$B:$B,Matrix_!$B8,Budget!$D:$D,Matrix_!E$3),SUMIFS(Budget!$V:$V,Budget!$B:$B,Matrix_!$B8,Budget!$D:$D,Matrix_!E$3))</f>
        <v>23120</v>
      </c>
      <c r="G8" s="89">
        <f>IF($Q$3="YtD",SUMIFS('KSB1 - Postings'!$G:$G,'KSB1 - Postings'!$C:$C,Matrix_!$B8,'KSB1 - Postings'!$A:$A,Matrix_!G$3),SUMIFS('KSB1 - Postings'!$G:$G,'KSB1 - Postings'!$C:$C,Matrix_!$B8,'KSB1 - Postings'!$A:$A,Matrix_!G$3,'KSB1 - Postings'!$D:$D,Matrix_!$Q$3))</f>
        <v>0</v>
      </c>
      <c r="H8" s="90">
        <f>IF($Q$3="YtD",SUMIFS(Budget!$W:$W,Budget!$B:$B,Matrix_!$B8,Budget!$D:$D,Matrix_!G$3),SUMIFS(Budget!$V:$V,Budget!$B:$B,Matrix_!$B8,Budget!$D:$D,Matrix_!G$3))</f>
        <v>0</v>
      </c>
      <c r="I8" s="89">
        <f>IF($Q$3="YtD",SUMIFS('KSB1 - Postings'!$G:$G,'KSB1 - Postings'!$C:$C,Matrix_!$B8,'KSB1 - Postings'!$A:$A,Matrix_!I$3),SUMIFS('KSB1 - Postings'!$G:$G,'KSB1 - Postings'!$C:$C,Matrix_!$B8,'KSB1 - Postings'!$A:$A,Matrix_!I$3,'KSB1 - Postings'!$D:$D,Matrix_!$Q$3))</f>
        <v>521462.46500000003</v>
      </c>
      <c r="J8" s="90">
        <f>IF($Q$3="YtD",SUMIFS(Budget!$W:$W,Budget!$B:$B,Matrix_!$B8,Budget!$D:$D,Matrix_!I$3),SUMIFS(Budget!$V:$V,Budget!$B:$B,Matrix_!$B8,Budget!$D:$D,Matrix_!I$3))</f>
        <v>477350</v>
      </c>
      <c r="K8" s="89">
        <f>IF($Q$3="YtD",SUMIFS('KSB1 - Postings'!$G:$G,'KSB1 - Postings'!$C:$C,Matrix_!$B8,'KSB1 - Postings'!$A:$A,Matrix_!K$3),SUMIFS('KSB1 - Postings'!$G:$G,'KSB1 - Postings'!$C:$C,Matrix_!$B8,'KSB1 - Postings'!$A:$A,Matrix_!K$3,'KSB1 - Postings'!$D:$D,Matrix_!$Q$3))</f>
        <v>235804.62999999998</v>
      </c>
      <c r="L8" s="90">
        <f>IF($Q$3="YtD",SUMIFS(Budget!$W:$W,Budget!$B:$B,Matrix_!$B8,Budget!$D:$D,Matrix_!K$3),SUMIFS(Budget!$V:$V,Budget!$B:$B,Matrix_!$B8,Budget!$D:$D,Matrix_!K$3))</f>
        <v>240000</v>
      </c>
      <c r="M8" s="89">
        <f t="shared" si="0"/>
        <v>822748.39500000002</v>
      </c>
      <c r="N8" s="91">
        <f t="shared" si="0"/>
        <v>740470</v>
      </c>
      <c r="O8" s="109">
        <f t="shared" si="1"/>
        <v>0.10536531732631231</v>
      </c>
    </row>
    <row r="9" spans="2:17">
      <c r="B9" s="97" t="s">
        <v>11</v>
      </c>
      <c r="C9" s="89">
        <f>IF($Q$3="YtD",SUMIFS('KSB1 - Postings'!$G:$G,'KSB1 - Postings'!$C:$C,Matrix_!$B9,'KSB1 - Postings'!$A:$A,Matrix_!C$3),SUMIFS('KSB1 - Postings'!$G:$G,'KSB1 - Postings'!$C:$C,Matrix_!$B9,'KSB1 - Postings'!$A:$A,Matrix_!C$3,'KSB1 - Postings'!$D:$D,Matrix_!$Q$3))</f>
        <v>0</v>
      </c>
      <c r="D9" s="90">
        <f>IF($Q$3="YtD",SUMIFS(Budget!$W:$W,Budget!$B:$B,Matrix_!$B9,Budget!$D:$D,Matrix_!C$3),SUMIFS(Budget!$V:$V,Budget!$B:$B,Matrix_!$B9,Budget!$D:$D,Matrix_!C$3))</f>
        <v>0</v>
      </c>
      <c r="E9" s="89">
        <f>IF($Q$3="YtD",SUMIFS('KSB1 - Postings'!$G:$G,'KSB1 - Postings'!$C:$C,Matrix_!$B9,'KSB1 - Postings'!$A:$A,Matrix_!E$3),SUMIFS('KSB1 - Postings'!$G:$G,'KSB1 - Postings'!$C:$C,Matrix_!$B9,'KSB1 - Postings'!$A:$A,Matrix_!E$3,'KSB1 - Postings'!$D:$D,Matrix_!$Q$3))</f>
        <v>0</v>
      </c>
      <c r="F9" s="90">
        <f>IF($Q$3="YtD",SUMIFS(Budget!$W:$W,Budget!$B:$B,Matrix_!$B9,Budget!$D:$D,Matrix_!E$3),SUMIFS(Budget!$V:$V,Budget!$B:$B,Matrix_!$B9,Budget!$D:$D,Matrix_!E$3))</f>
        <v>0</v>
      </c>
      <c r="G9" s="89">
        <f>IF($Q$3="YtD",SUMIFS('KSB1 - Postings'!$G:$G,'KSB1 - Postings'!$C:$C,Matrix_!$B9,'KSB1 - Postings'!$A:$A,Matrix_!G$3),SUMIFS('KSB1 - Postings'!$G:$G,'KSB1 - Postings'!$C:$C,Matrix_!$B9,'KSB1 - Postings'!$A:$A,Matrix_!G$3,'KSB1 - Postings'!$D:$D,Matrix_!$Q$3))</f>
        <v>0</v>
      </c>
      <c r="H9" s="90">
        <f>IF($Q$3="YtD",SUMIFS(Budget!$W:$W,Budget!$B:$B,Matrix_!$B9,Budget!$D:$D,Matrix_!G$3),SUMIFS(Budget!$V:$V,Budget!$B:$B,Matrix_!$B9,Budget!$D:$D,Matrix_!G$3))</f>
        <v>0</v>
      </c>
      <c r="I9" s="89">
        <f>IF($Q$3="YtD",SUMIFS('KSB1 - Postings'!$G:$G,'KSB1 - Postings'!$C:$C,Matrix_!$B9,'KSB1 - Postings'!$A:$A,Matrix_!I$3),SUMIFS('KSB1 - Postings'!$G:$G,'KSB1 - Postings'!$C:$C,Matrix_!$B9,'KSB1 - Postings'!$A:$A,Matrix_!I$3,'KSB1 - Postings'!$D:$D,Matrix_!$Q$3))</f>
        <v>0</v>
      </c>
      <c r="J9" s="90">
        <f>IF($Q$3="YtD",SUMIFS(Budget!$W:$W,Budget!$B:$B,Matrix_!$B9,Budget!$D:$D,Matrix_!I$3),SUMIFS(Budget!$V:$V,Budget!$B:$B,Matrix_!$B9,Budget!$D:$D,Matrix_!I$3))</f>
        <v>0</v>
      </c>
      <c r="K9" s="89">
        <f>IF($Q$3="YtD",SUMIFS('KSB1 - Postings'!$G:$G,'KSB1 - Postings'!$C:$C,Matrix_!$B9,'KSB1 - Postings'!$A:$A,Matrix_!K$3),SUMIFS('KSB1 - Postings'!$G:$G,'KSB1 - Postings'!$C:$C,Matrix_!$B9,'KSB1 - Postings'!$A:$A,Matrix_!K$3,'KSB1 - Postings'!$D:$D,Matrix_!$Q$3))</f>
        <v>244041.83</v>
      </c>
      <c r="L9" s="90">
        <f>IF($Q$3="YtD",SUMIFS(Budget!$W:$W,Budget!$B:$B,Matrix_!$B9,Budget!$D:$D,Matrix_!K$3),SUMIFS(Budget!$V:$V,Budget!$B:$B,Matrix_!$B9,Budget!$D:$D,Matrix_!K$3))</f>
        <v>247434</v>
      </c>
      <c r="M9" s="89">
        <f t="shared" si="0"/>
        <v>244041.83</v>
      </c>
      <c r="N9" s="91">
        <f t="shared" si="0"/>
        <v>247434</v>
      </c>
      <c r="O9" s="109">
        <f t="shared" si="1"/>
        <v>-1.3804234753971238E-2</v>
      </c>
    </row>
    <row r="10" spans="2:17">
      <c r="B10" s="97" t="s">
        <v>33</v>
      </c>
      <c r="C10" s="89">
        <f>IF($Q$3="YtD",SUMIFS('KSB1 - Postings'!$G:$G,'KSB1 - Postings'!$C:$C,Matrix_!$B10,'KSB1 - Postings'!$A:$A,Matrix_!C$3),SUMIFS('KSB1 - Postings'!$G:$G,'KSB1 - Postings'!$C:$C,Matrix_!$B10,'KSB1 - Postings'!$A:$A,Matrix_!C$3,'KSB1 - Postings'!$D:$D,Matrix_!$Q$3))</f>
        <v>72575</v>
      </c>
      <c r="D10" s="90">
        <f>IF($Q$3="YtD",SUMIFS(Budget!$W:$W,Budget!$B:$B,Matrix_!$B10,Budget!$D:$D,Matrix_!C$3),SUMIFS(Budget!$V:$V,Budget!$B:$B,Matrix_!$B10,Budget!$D:$D,Matrix_!C$3))</f>
        <v>62734</v>
      </c>
      <c r="E10" s="89">
        <f>IF($Q$3="YtD",SUMIFS('KSB1 - Postings'!$G:$G,'KSB1 - Postings'!$C:$C,Matrix_!$B10,'KSB1 - Postings'!$A:$A,Matrix_!E$3),SUMIFS('KSB1 - Postings'!$G:$G,'KSB1 - Postings'!$C:$C,Matrix_!$B10,'KSB1 - Postings'!$A:$A,Matrix_!E$3,'KSB1 - Postings'!$D:$D,Matrix_!$Q$3))</f>
        <v>0</v>
      </c>
      <c r="F10" s="90">
        <f>IF($Q$3="YtD",SUMIFS(Budget!$W:$W,Budget!$B:$B,Matrix_!$B10,Budget!$D:$D,Matrix_!E$3),SUMIFS(Budget!$V:$V,Budget!$B:$B,Matrix_!$B10,Budget!$D:$D,Matrix_!E$3))</f>
        <v>0</v>
      </c>
      <c r="G10" s="89">
        <f>IF($Q$3="YtD",SUMIFS('KSB1 - Postings'!$G:$G,'KSB1 - Postings'!$C:$C,Matrix_!$B10,'KSB1 - Postings'!$A:$A,Matrix_!G$3),SUMIFS('KSB1 - Postings'!$G:$G,'KSB1 - Postings'!$C:$C,Matrix_!$B10,'KSB1 - Postings'!$A:$A,Matrix_!G$3,'KSB1 - Postings'!$D:$D,Matrix_!$Q$3))</f>
        <v>0</v>
      </c>
      <c r="H10" s="90">
        <f>IF($Q$3="YtD",SUMIFS(Budget!$W:$W,Budget!$B:$B,Matrix_!$B10,Budget!$D:$D,Matrix_!G$3),SUMIFS(Budget!$V:$V,Budget!$B:$B,Matrix_!$B10,Budget!$D:$D,Matrix_!G$3))</f>
        <v>0</v>
      </c>
      <c r="I10" s="89">
        <f>IF($Q$3="YtD",SUMIFS('KSB1 - Postings'!$G:$G,'KSB1 - Postings'!$C:$C,Matrix_!$B10,'KSB1 - Postings'!$A:$A,Matrix_!I$3),SUMIFS('KSB1 - Postings'!$G:$G,'KSB1 - Postings'!$C:$C,Matrix_!$B10,'KSB1 - Postings'!$A:$A,Matrix_!I$3,'KSB1 - Postings'!$D:$D,Matrix_!$Q$3))</f>
        <v>0</v>
      </c>
      <c r="J10" s="90">
        <f>IF($Q$3="YtD",SUMIFS(Budget!$W:$W,Budget!$B:$B,Matrix_!$B10,Budget!$D:$D,Matrix_!I$3),SUMIFS(Budget!$V:$V,Budget!$B:$B,Matrix_!$B10,Budget!$D:$D,Matrix_!I$3))</f>
        <v>0</v>
      </c>
      <c r="K10" s="89">
        <f>IF($Q$3="YtD",SUMIFS('KSB1 - Postings'!$G:$G,'KSB1 - Postings'!$C:$C,Matrix_!$B10,'KSB1 - Postings'!$A:$A,Matrix_!K$3),SUMIFS('KSB1 - Postings'!$G:$G,'KSB1 - Postings'!$C:$C,Matrix_!$B10,'KSB1 - Postings'!$A:$A,Matrix_!K$3,'KSB1 - Postings'!$D:$D,Matrix_!$Q$3))</f>
        <v>0</v>
      </c>
      <c r="L10" s="90">
        <f>IF($Q$3="YtD",SUMIFS(Budget!$W:$W,Budget!$B:$B,Matrix_!$B10,Budget!$D:$D,Matrix_!K$3),SUMIFS(Budget!$V:$V,Budget!$B:$B,Matrix_!$B10,Budget!$D:$D,Matrix_!K$3))</f>
        <v>0</v>
      </c>
      <c r="M10" s="89">
        <f t="shared" si="0"/>
        <v>72575</v>
      </c>
      <c r="N10" s="91">
        <f t="shared" si="0"/>
        <v>62734</v>
      </c>
      <c r="O10" s="109">
        <f t="shared" si="1"/>
        <v>0.14571694449142902</v>
      </c>
    </row>
    <row r="11" spans="2:17">
      <c r="B11" s="97" t="s">
        <v>36</v>
      </c>
      <c r="C11" s="89">
        <f>IF($Q$3="YtD",SUMIFS('KSB1 - Postings'!$G:$G,'KSB1 - Postings'!$C:$C,Matrix_!$B11,'KSB1 - Postings'!$A:$A,Matrix_!C$3),SUMIFS('KSB1 - Postings'!$G:$G,'KSB1 - Postings'!$C:$C,Matrix_!$B11,'KSB1 - Postings'!$A:$A,Matrix_!C$3,'KSB1 - Postings'!$D:$D,Matrix_!$Q$3))</f>
        <v>0</v>
      </c>
      <c r="D11" s="90">
        <f>IF($Q$3="YtD",SUMIFS(Budget!$W:$W,Budget!$B:$B,Matrix_!$B11,Budget!$D:$D,Matrix_!C$3),SUMIFS(Budget!$V:$V,Budget!$B:$B,Matrix_!$B11,Budget!$D:$D,Matrix_!C$3))</f>
        <v>0</v>
      </c>
      <c r="E11" s="89">
        <f>IF($Q$3="YtD",SUMIFS('KSB1 - Postings'!$G:$G,'KSB1 - Postings'!$C:$C,Matrix_!$B11,'KSB1 - Postings'!$A:$A,Matrix_!E$3),SUMIFS('KSB1 - Postings'!$G:$G,'KSB1 - Postings'!$C:$C,Matrix_!$B11,'KSB1 - Postings'!$A:$A,Matrix_!E$3,'KSB1 - Postings'!$D:$D,Matrix_!$Q$3))</f>
        <v>0</v>
      </c>
      <c r="F11" s="90">
        <f>IF($Q$3="YtD",SUMIFS(Budget!$W:$W,Budget!$B:$B,Matrix_!$B11,Budget!$D:$D,Matrix_!E$3),SUMIFS(Budget!$V:$V,Budget!$B:$B,Matrix_!$B11,Budget!$D:$D,Matrix_!E$3))</f>
        <v>0</v>
      </c>
      <c r="G11" s="89">
        <f>IF($Q$3="YtD",SUMIFS('KSB1 - Postings'!$G:$G,'KSB1 - Postings'!$C:$C,Matrix_!$B11,'KSB1 - Postings'!$A:$A,Matrix_!G$3),SUMIFS('KSB1 - Postings'!$G:$G,'KSB1 - Postings'!$C:$C,Matrix_!$B11,'KSB1 - Postings'!$A:$A,Matrix_!G$3,'KSB1 - Postings'!$D:$D,Matrix_!$Q$3))</f>
        <v>0</v>
      </c>
      <c r="H11" s="90">
        <f>IF($Q$3="YtD",SUMIFS(Budget!$W:$W,Budget!$B:$B,Matrix_!$B11,Budget!$D:$D,Matrix_!G$3),SUMIFS(Budget!$V:$V,Budget!$B:$B,Matrix_!$B11,Budget!$D:$D,Matrix_!G$3))</f>
        <v>0</v>
      </c>
      <c r="I11" s="89">
        <f>IF($Q$3="YtD",SUMIFS('KSB1 - Postings'!$G:$G,'KSB1 - Postings'!$C:$C,Matrix_!$B11,'KSB1 - Postings'!$A:$A,Matrix_!I$3),SUMIFS('KSB1 - Postings'!$G:$G,'KSB1 - Postings'!$C:$C,Matrix_!$B11,'KSB1 - Postings'!$A:$A,Matrix_!I$3,'KSB1 - Postings'!$D:$D,Matrix_!$Q$3))</f>
        <v>0</v>
      </c>
      <c r="J11" s="90">
        <f>IF($Q$3="YtD",SUMIFS(Budget!$W:$W,Budget!$B:$B,Matrix_!$B11,Budget!$D:$D,Matrix_!I$3),SUMIFS(Budget!$V:$V,Budget!$B:$B,Matrix_!$B11,Budget!$D:$D,Matrix_!I$3))</f>
        <v>0</v>
      </c>
      <c r="K11" s="89">
        <f>IF($Q$3="YtD",SUMIFS('KSB1 - Postings'!$G:$G,'KSB1 - Postings'!$C:$C,Matrix_!$B11,'KSB1 - Postings'!$A:$A,Matrix_!K$3),SUMIFS('KSB1 - Postings'!$G:$G,'KSB1 - Postings'!$C:$C,Matrix_!$B11,'KSB1 - Postings'!$A:$A,Matrix_!K$3,'KSB1 - Postings'!$D:$D,Matrix_!$Q$3))</f>
        <v>129875.73499999997</v>
      </c>
      <c r="L11" s="90">
        <f>IF($Q$3="YtD",SUMIFS(Budget!$W:$W,Budget!$B:$B,Matrix_!$B11,Budget!$D:$D,Matrix_!K$3),SUMIFS(Budget!$V:$V,Budget!$B:$B,Matrix_!$B11,Budget!$D:$D,Matrix_!K$3))</f>
        <v>115858</v>
      </c>
      <c r="M11" s="89">
        <f t="shared" si="0"/>
        <v>129875.73499999997</v>
      </c>
      <c r="N11" s="91">
        <f t="shared" si="0"/>
        <v>115858</v>
      </c>
      <c r="O11" s="109">
        <f t="shared" si="1"/>
        <v>0.11421280538468558</v>
      </c>
    </row>
    <row r="12" spans="2:17">
      <c r="B12" s="97" t="s">
        <v>12</v>
      </c>
      <c r="C12" s="89">
        <f>IF($Q$3="YtD",SUMIFS('KSB1 - Postings'!$G:$G,'KSB1 - Postings'!$C:$C,Matrix_!$B12,'KSB1 - Postings'!$A:$A,Matrix_!C$3),SUMIFS('KSB1 - Postings'!$G:$G,'KSB1 - Postings'!$C:$C,Matrix_!$B12,'KSB1 - Postings'!$A:$A,Matrix_!C$3,'KSB1 - Postings'!$D:$D,Matrix_!$Q$3))</f>
        <v>0</v>
      </c>
      <c r="D12" s="90">
        <f>IF($Q$3="YtD",SUMIFS(Budget!$W:$W,Budget!$B:$B,Matrix_!$B12,Budget!$D:$D,Matrix_!C$3),SUMIFS(Budget!$V:$V,Budget!$B:$B,Matrix_!$B12,Budget!$D:$D,Matrix_!C$3))</f>
        <v>0</v>
      </c>
      <c r="E12" s="89">
        <f>IF($Q$3="YtD",SUMIFS('KSB1 - Postings'!$G:$G,'KSB1 - Postings'!$C:$C,Matrix_!$B12,'KSB1 - Postings'!$A:$A,Matrix_!E$3),SUMIFS('KSB1 - Postings'!$G:$G,'KSB1 - Postings'!$C:$C,Matrix_!$B12,'KSB1 - Postings'!$A:$A,Matrix_!E$3,'KSB1 - Postings'!$D:$D,Matrix_!$Q$3))</f>
        <v>0</v>
      </c>
      <c r="F12" s="90">
        <f>IF($Q$3="YtD",SUMIFS(Budget!$W:$W,Budget!$B:$B,Matrix_!$B12,Budget!$D:$D,Matrix_!E$3),SUMIFS(Budget!$V:$V,Budget!$B:$B,Matrix_!$B12,Budget!$D:$D,Matrix_!E$3))</f>
        <v>0</v>
      </c>
      <c r="G12" s="89">
        <f>IF($Q$3="YtD",SUMIFS('KSB1 - Postings'!$G:$G,'KSB1 - Postings'!$C:$C,Matrix_!$B12,'KSB1 - Postings'!$A:$A,Matrix_!G$3),SUMIFS('KSB1 - Postings'!$G:$G,'KSB1 - Postings'!$C:$C,Matrix_!$B12,'KSB1 - Postings'!$A:$A,Matrix_!G$3,'KSB1 - Postings'!$D:$D,Matrix_!$Q$3))</f>
        <v>0</v>
      </c>
      <c r="H12" s="90">
        <f>IF($Q$3="YtD",SUMIFS(Budget!$W:$W,Budget!$B:$B,Matrix_!$B12,Budget!$D:$D,Matrix_!G$3),SUMIFS(Budget!$V:$V,Budget!$B:$B,Matrix_!$B12,Budget!$D:$D,Matrix_!G$3))</f>
        <v>0</v>
      </c>
      <c r="I12" s="89">
        <f>IF($Q$3="YtD",SUMIFS('KSB1 - Postings'!$G:$G,'KSB1 - Postings'!$C:$C,Matrix_!$B12,'KSB1 - Postings'!$A:$A,Matrix_!I$3),SUMIFS('KSB1 - Postings'!$G:$G,'KSB1 - Postings'!$C:$C,Matrix_!$B12,'KSB1 - Postings'!$A:$A,Matrix_!I$3,'KSB1 - Postings'!$D:$D,Matrix_!$Q$3))</f>
        <v>0</v>
      </c>
      <c r="J12" s="90">
        <f>IF($Q$3="YtD",SUMIFS(Budget!$W:$W,Budget!$B:$B,Matrix_!$B12,Budget!$D:$D,Matrix_!I$3),SUMIFS(Budget!$V:$V,Budget!$B:$B,Matrix_!$B12,Budget!$D:$D,Matrix_!I$3))</f>
        <v>0</v>
      </c>
      <c r="K12" s="89">
        <f>IF($Q$3="YtD",SUMIFS('KSB1 - Postings'!$G:$G,'KSB1 - Postings'!$C:$C,Matrix_!$B12,'KSB1 - Postings'!$A:$A,Matrix_!K$3),SUMIFS('KSB1 - Postings'!$G:$G,'KSB1 - Postings'!$C:$C,Matrix_!$B12,'KSB1 - Postings'!$A:$A,Matrix_!K$3,'KSB1 - Postings'!$D:$D,Matrix_!$Q$3))</f>
        <v>125513.97999999998</v>
      </c>
      <c r="L12" s="90">
        <f>IF($Q$3="YtD",SUMIFS(Budget!$W:$W,Budget!$B:$B,Matrix_!$B12,Budget!$D:$D,Matrix_!K$3),SUMIFS(Budget!$V:$V,Budget!$B:$B,Matrix_!$B12,Budget!$D:$D,Matrix_!K$3))</f>
        <v>105840</v>
      </c>
      <c r="M12" s="89">
        <f t="shared" si="0"/>
        <v>125513.97999999998</v>
      </c>
      <c r="N12" s="91">
        <f t="shared" si="0"/>
        <v>105840</v>
      </c>
      <c r="O12" s="109">
        <f t="shared" si="1"/>
        <v>0.17048862698355099</v>
      </c>
    </row>
    <row r="13" spans="2:17">
      <c r="B13" s="97" t="s">
        <v>0</v>
      </c>
      <c r="C13" s="89">
        <f>IF($Q$3="YtD",SUMIFS('KSB1 - Postings'!$G:$G,'KSB1 - Postings'!$C:$C,Matrix_!$B13,'KSB1 - Postings'!$A:$A,Matrix_!C$3),SUMIFS('KSB1 - Postings'!$G:$G,'KSB1 - Postings'!$C:$C,Matrix_!$B13,'KSB1 - Postings'!$A:$A,Matrix_!C$3,'KSB1 - Postings'!$D:$D,Matrix_!$Q$3))</f>
        <v>0</v>
      </c>
      <c r="D13" s="90">
        <f>IF($Q$3="YtD",SUMIFS(Budget!$W:$W,Budget!$B:$B,Matrix_!$B13,Budget!$D:$D,Matrix_!C$3),SUMIFS(Budget!$V:$V,Budget!$B:$B,Matrix_!$B13,Budget!$D:$D,Matrix_!C$3))</f>
        <v>0</v>
      </c>
      <c r="E13" s="89">
        <f>IF($Q$3="YtD",SUMIFS('KSB1 - Postings'!$G:$G,'KSB1 - Postings'!$C:$C,Matrix_!$B13,'KSB1 - Postings'!$A:$A,Matrix_!E$3),SUMIFS('KSB1 - Postings'!$G:$G,'KSB1 - Postings'!$C:$C,Matrix_!$B13,'KSB1 - Postings'!$A:$A,Matrix_!E$3,'KSB1 - Postings'!$D:$D,Matrix_!$Q$3))</f>
        <v>40001.82</v>
      </c>
      <c r="F13" s="90">
        <f>IF($Q$3="YtD",SUMIFS(Budget!$W:$W,Budget!$B:$B,Matrix_!$B13,Budget!$D:$D,Matrix_!E$3),SUMIFS(Budget!$V:$V,Budget!$B:$B,Matrix_!$B13,Budget!$D:$D,Matrix_!E$3))</f>
        <v>0</v>
      </c>
      <c r="G13" s="89">
        <f>IF($Q$3="YtD",SUMIFS('KSB1 - Postings'!$G:$G,'KSB1 - Postings'!$C:$C,Matrix_!$B13,'KSB1 - Postings'!$A:$A,Matrix_!G$3),SUMIFS('KSB1 - Postings'!$G:$G,'KSB1 - Postings'!$C:$C,Matrix_!$B13,'KSB1 - Postings'!$A:$A,Matrix_!G$3,'KSB1 - Postings'!$D:$D,Matrix_!$Q$3))</f>
        <v>210914.40999999989</v>
      </c>
      <c r="H13" s="90">
        <f>IF($Q$3="YtD",SUMIFS(Budget!$W:$W,Budget!$B:$B,Matrix_!$B13,Budget!$D:$D,Matrix_!G$3),SUMIFS(Budget!$V:$V,Budget!$B:$B,Matrix_!$B13,Budget!$D:$D,Matrix_!G$3))</f>
        <v>206346.22222222222</v>
      </c>
      <c r="I13" s="89">
        <f>IF($Q$3="YtD",SUMIFS('KSB1 - Postings'!$G:$G,'KSB1 - Postings'!$C:$C,Matrix_!$B13,'KSB1 - Postings'!$A:$A,Matrix_!I$3),SUMIFS('KSB1 - Postings'!$G:$G,'KSB1 - Postings'!$C:$C,Matrix_!$B13,'KSB1 - Postings'!$A:$A,Matrix_!I$3,'KSB1 - Postings'!$D:$D,Matrix_!$Q$3))</f>
        <v>0</v>
      </c>
      <c r="J13" s="90">
        <f>IF($Q$3="YtD",SUMIFS(Budget!$W:$W,Budget!$B:$B,Matrix_!$B13,Budget!$D:$D,Matrix_!I$3),SUMIFS(Budget!$V:$V,Budget!$B:$B,Matrix_!$B13,Budget!$D:$D,Matrix_!I$3))</f>
        <v>0</v>
      </c>
      <c r="K13" s="89">
        <f>IF($Q$3="YtD",SUMIFS('KSB1 - Postings'!$G:$G,'KSB1 - Postings'!$C:$C,Matrix_!$B13,'KSB1 - Postings'!$A:$A,Matrix_!K$3),SUMIFS('KSB1 - Postings'!$G:$G,'KSB1 - Postings'!$C:$C,Matrix_!$B13,'KSB1 - Postings'!$A:$A,Matrix_!K$3,'KSB1 - Postings'!$D:$D,Matrix_!$Q$3))</f>
        <v>226188.10000000027</v>
      </c>
      <c r="L13" s="90">
        <f>IF($Q$3="YtD",SUMIFS(Budget!$W:$W,Budget!$B:$B,Matrix_!$B13,Budget!$D:$D,Matrix_!K$3),SUMIFS(Budget!$V:$V,Budget!$B:$B,Matrix_!$B13,Budget!$D:$D,Matrix_!K$3))</f>
        <v>260254</v>
      </c>
      <c r="M13" s="89">
        <f t="shared" si="0"/>
        <v>477104.33000000019</v>
      </c>
      <c r="N13" s="91">
        <f t="shared" si="0"/>
        <v>466600.22222222225</v>
      </c>
      <c r="O13" s="109">
        <f t="shared" si="1"/>
        <v>2.2262352300627786E-2</v>
      </c>
    </row>
    <row r="14" spans="2:17">
      <c r="B14" s="97" t="s">
        <v>32</v>
      </c>
      <c r="C14" s="89">
        <f>IF($Q$3="YtD",SUMIFS('KSB1 - Postings'!$G:$G,'KSB1 - Postings'!$C:$C,Matrix_!$B14,'KSB1 - Postings'!$A:$A,Matrix_!C$3),SUMIFS('KSB1 - Postings'!$G:$G,'KSB1 - Postings'!$C:$C,Matrix_!$B14,'KSB1 - Postings'!$A:$A,Matrix_!C$3,'KSB1 - Postings'!$D:$D,Matrix_!$Q$3))</f>
        <v>0</v>
      </c>
      <c r="D14" s="90">
        <f>IF($Q$3="YtD",SUMIFS(Budget!$W:$W,Budget!$B:$B,Matrix_!$B14,Budget!$D:$D,Matrix_!C$3),SUMIFS(Budget!$V:$V,Budget!$B:$B,Matrix_!$B14,Budget!$D:$D,Matrix_!C$3))</f>
        <v>0</v>
      </c>
      <c r="E14" s="89">
        <f>IF($Q$3="YtD",SUMIFS('KSB1 - Postings'!$G:$G,'KSB1 - Postings'!$C:$C,Matrix_!$B14,'KSB1 - Postings'!$A:$A,Matrix_!E$3),SUMIFS('KSB1 - Postings'!$G:$G,'KSB1 - Postings'!$C:$C,Matrix_!$B14,'KSB1 - Postings'!$A:$A,Matrix_!E$3,'KSB1 - Postings'!$D:$D,Matrix_!$Q$3))</f>
        <v>147507.34</v>
      </c>
      <c r="F14" s="90">
        <f>IF($Q$3="YtD",SUMIFS(Budget!$W:$W,Budget!$B:$B,Matrix_!$B14,Budget!$D:$D,Matrix_!E$3),SUMIFS(Budget!$V:$V,Budget!$B:$B,Matrix_!$B14,Budget!$D:$D,Matrix_!E$3))</f>
        <v>83593.75</v>
      </c>
      <c r="G14" s="89">
        <f>IF($Q$3="YtD",SUMIFS('KSB1 - Postings'!$G:$G,'KSB1 - Postings'!$C:$C,Matrix_!$B14,'KSB1 - Postings'!$A:$A,Matrix_!G$3),SUMIFS('KSB1 - Postings'!$G:$G,'KSB1 - Postings'!$C:$C,Matrix_!$B14,'KSB1 - Postings'!$A:$A,Matrix_!G$3,'KSB1 - Postings'!$D:$D,Matrix_!$Q$3))</f>
        <v>88736.034999999989</v>
      </c>
      <c r="H14" s="90">
        <f>IF($Q$3="YtD",SUMIFS(Budget!$W:$W,Budget!$B:$B,Matrix_!$B14,Budget!$D:$D,Matrix_!G$3),SUMIFS(Budget!$V:$V,Budget!$B:$B,Matrix_!$B14,Budget!$D:$D,Matrix_!G$3))</f>
        <v>77683.555555555562</v>
      </c>
      <c r="I14" s="89">
        <f>IF($Q$3="YtD",SUMIFS('KSB1 - Postings'!$G:$G,'KSB1 - Postings'!$C:$C,Matrix_!$B14,'KSB1 - Postings'!$A:$A,Matrix_!I$3),SUMIFS('KSB1 - Postings'!$G:$G,'KSB1 - Postings'!$C:$C,Matrix_!$B14,'KSB1 - Postings'!$A:$A,Matrix_!I$3,'KSB1 - Postings'!$D:$D,Matrix_!$Q$3))</f>
        <v>0</v>
      </c>
      <c r="J14" s="90">
        <f>IF($Q$3="YtD",SUMIFS(Budget!$W:$W,Budget!$B:$B,Matrix_!$B14,Budget!$D:$D,Matrix_!I$3),SUMIFS(Budget!$V:$V,Budget!$B:$B,Matrix_!$B14,Budget!$D:$D,Matrix_!I$3))</f>
        <v>0</v>
      </c>
      <c r="K14" s="89">
        <f>IF($Q$3="YtD",SUMIFS('KSB1 - Postings'!$G:$G,'KSB1 - Postings'!$C:$C,Matrix_!$B14,'KSB1 - Postings'!$A:$A,Matrix_!K$3),SUMIFS('KSB1 - Postings'!$G:$G,'KSB1 - Postings'!$C:$C,Matrix_!$B14,'KSB1 - Postings'!$A:$A,Matrix_!K$3,'KSB1 - Postings'!$D:$D,Matrix_!$Q$3))</f>
        <v>0</v>
      </c>
      <c r="L14" s="90">
        <f>IF($Q$3="YtD",SUMIFS(Budget!$W:$W,Budget!$B:$B,Matrix_!$B14,Budget!$D:$D,Matrix_!K$3),SUMIFS(Budget!$V:$V,Budget!$B:$B,Matrix_!$B14,Budget!$D:$D,Matrix_!K$3))</f>
        <v>0</v>
      </c>
      <c r="M14" s="89">
        <f t="shared" si="0"/>
        <v>236243.375</v>
      </c>
      <c r="N14" s="91">
        <f t="shared" si="0"/>
        <v>161277.30555555556</v>
      </c>
      <c r="O14" s="109">
        <f t="shared" si="1"/>
        <v>0.38173724553394928</v>
      </c>
    </row>
    <row r="15" spans="2:17">
      <c r="B15" s="97" t="s">
        <v>3</v>
      </c>
      <c r="C15" s="89">
        <f>IF($Q$3="YtD",SUMIFS('KSB1 - Postings'!$G:$G,'KSB1 - Postings'!$C:$C,Matrix_!$B15,'KSB1 - Postings'!$A:$A,Matrix_!C$3),SUMIFS('KSB1 - Postings'!$G:$G,'KSB1 - Postings'!$C:$C,Matrix_!$B15,'KSB1 - Postings'!$A:$A,Matrix_!C$3,'KSB1 - Postings'!$D:$D,Matrix_!$Q$3))</f>
        <v>0</v>
      </c>
      <c r="D15" s="90">
        <f>IF($Q$3="YtD",SUMIFS(Budget!$W:$W,Budget!$B:$B,Matrix_!$B15,Budget!$D:$D,Matrix_!C$3),SUMIFS(Budget!$V:$V,Budget!$B:$B,Matrix_!$B15,Budget!$D:$D,Matrix_!C$3))</f>
        <v>0</v>
      </c>
      <c r="E15" s="89">
        <f>IF($Q$3="YtD",SUMIFS('KSB1 - Postings'!$G:$G,'KSB1 - Postings'!$C:$C,Matrix_!$B15,'KSB1 - Postings'!$A:$A,Matrix_!E$3),SUMIFS('KSB1 - Postings'!$G:$G,'KSB1 - Postings'!$C:$C,Matrix_!$B15,'KSB1 - Postings'!$A:$A,Matrix_!E$3,'KSB1 - Postings'!$D:$D,Matrix_!$Q$3))</f>
        <v>0</v>
      </c>
      <c r="F15" s="90">
        <f>IF($Q$3="YtD",SUMIFS(Budget!$W:$W,Budget!$B:$B,Matrix_!$B15,Budget!$D:$D,Matrix_!E$3),SUMIFS(Budget!$V:$V,Budget!$B:$B,Matrix_!$B15,Budget!$D:$D,Matrix_!E$3))</f>
        <v>0</v>
      </c>
      <c r="G15" s="89">
        <f>IF($Q$3="YtD",SUMIFS('KSB1 - Postings'!$G:$G,'KSB1 - Postings'!$C:$C,Matrix_!$B15,'KSB1 - Postings'!$A:$A,Matrix_!G$3),SUMIFS('KSB1 - Postings'!$G:$G,'KSB1 - Postings'!$C:$C,Matrix_!$B15,'KSB1 - Postings'!$A:$A,Matrix_!G$3,'KSB1 - Postings'!$D:$D,Matrix_!$Q$3))</f>
        <v>0</v>
      </c>
      <c r="H15" s="90">
        <f>IF($Q$3="YtD",SUMIFS(Budget!$W:$W,Budget!$B:$B,Matrix_!$B15,Budget!$D:$D,Matrix_!G$3),SUMIFS(Budget!$V:$V,Budget!$B:$B,Matrix_!$B15,Budget!$D:$D,Matrix_!G$3))</f>
        <v>0</v>
      </c>
      <c r="I15" s="89">
        <f>IF($Q$3="YtD",SUMIFS('KSB1 - Postings'!$G:$G,'KSB1 - Postings'!$C:$C,Matrix_!$B15,'KSB1 - Postings'!$A:$A,Matrix_!I$3),SUMIFS('KSB1 - Postings'!$G:$G,'KSB1 - Postings'!$C:$C,Matrix_!$B15,'KSB1 - Postings'!$A:$A,Matrix_!I$3,'KSB1 - Postings'!$D:$D,Matrix_!$Q$3))</f>
        <v>45201.85</v>
      </c>
      <c r="J15" s="90">
        <f>IF($Q$3="YtD",SUMIFS(Budget!$W:$W,Budget!$B:$B,Matrix_!$B15,Budget!$D:$D,Matrix_!I$3),SUMIFS(Budget!$V:$V,Budget!$B:$B,Matrix_!$B15,Budget!$D:$D,Matrix_!I$3))</f>
        <v>82538.444444444438</v>
      </c>
      <c r="K15" s="89">
        <f>IF($Q$3="YtD",SUMIFS('KSB1 - Postings'!$G:$G,'KSB1 - Postings'!$C:$C,Matrix_!$B15,'KSB1 - Postings'!$A:$A,Matrix_!K$3),SUMIFS('KSB1 - Postings'!$G:$G,'KSB1 - Postings'!$C:$C,Matrix_!$B15,'KSB1 - Postings'!$A:$A,Matrix_!K$3,'KSB1 - Postings'!$D:$D,Matrix_!$Q$3))</f>
        <v>0</v>
      </c>
      <c r="L15" s="90">
        <f>IF($Q$3="YtD",SUMIFS(Budget!$W:$W,Budget!$B:$B,Matrix_!$B15,Budget!$D:$D,Matrix_!K$3),SUMIFS(Budget!$V:$V,Budget!$B:$B,Matrix_!$B15,Budget!$D:$D,Matrix_!K$3))</f>
        <v>0</v>
      </c>
      <c r="M15" s="89">
        <f t="shared" si="0"/>
        <v>45201.85</v>
      </c>
      <c r="N15" s="91">
        <f t="shared" si="0"/>
        <v>82538.444444444438</v>
      </c>
      <c r="O15" s="109">
        <f t="shared" si="1"/>
        <v>-0.60212616286133669</v>
      </c>
    </row>
    <row r="16" spans="2:17">
      <c r="B16" s="97" t="s">
        <v>30</v>
      </c>
      <c r="C16" s="89">
        <f>IF($Q$3="YtD",SUMIFS('KSB1 - Postings'!$G:$G,'KSB1 - Postings'!$C:$C,Matrix_!$B16,'KSB1 - Postings'!$A:$A,Matrix_!C$3),SUMIFS('KSB1 - Postings'!$G:$G,'KSB1 - Postings'!$C:$C,Matrix_!$B16,'KSB1 - Postings'!$A:$A,Matrix_!C$3,'KSB1 - Postings'!$D:$D,Matrix_!$Q$3))</f>
        <v>9587</v>
      </c>
      <c r="D16" s="90">
        <f>IF($Q$3="YtD",SUMIFS(Budget!$W:$W,Budget!$B:$B,Matrix_!$B16,Budget!$D:$D,Matrix_!C$3),SUMIFS(Budget!$V:$V,Budget!$B:$B,Matrix_!$B16,Budget!$D:$D,Matrix_!C$3))</f>
        <v>10260</v>
      </c>
      <c r="E16" s="89">
        <f>IF($Q$3="YtD",SUMIFS('KSB1 - Postings'!$G:$G,'KSB1 - Postings'!$C:$C,Matrix_!$B16,'KSB1 - Postings'!$A:$A,Matrix_!E$3),SUMIFS('KSB1 - Postings'!$G:$G,'KSB1 - Postings'!$C:$C,Matrix_!$B16,'KSB1 - Postings'!$A:$A,Matrix_!E$3,'KSB1 - Postings'!$D:$D,Matrix_!$Q$3))</f>
        <v>730779.18000000028</v>
      </c>
      <c r="F16" s="90">
        <f>IF($Q$3="YtD",SUMIFS(Budget!$W:$W,Budget!$B:$B,Matrix_!$B16,Budget!$D:$D,Matrix_!E$3),SUMIFS(Budget!$V:$V,Budget!$B:$B,Matrix_!$B16,Budget!$D:$D,Matrix_!E$3))</f>
        <v>683702.5</v>
      </c>
      <c r="G16" s="89">
        <f>IF($Q$3="YtD",SUMIFS('KSB1 - Postings'!$G:$G,'KSB1 - Postings'!$C:$C,Matrix_!$B16,'KSB1 - Postings'!$A:$A,Matrix_!G$3),SUMIFS('KSB1 - Postings'!$G:$G,'KSB1 - Postings'!$C:$C,Matrix_!$B16,'KSB1 - Postings'!$A:$A,Matrix_!G$3,'KSB1 - Postings'!$D:$D,Matrix_!$Q$3))</f>
        <v>0</v>
      </c>
      <c r="H16" s="90">
        <f>IF($Q$3="YtD",SUMIFS(Budget!$W:$W,Budget!$B:$B,Matrix_!$B16,Budget!$D:$D,Matrix_!G$3),SUMIFS(Budget!$V:$V,Budget!$B:$B,Matrix_!$B16,Budget!$D:$D,Matrix_!G$3))</f>
        <v>0</v>
      </c>
      <c r="I16" s="89">
        <f>IF($Q$3="YtD",SUMIFS('KSB1 - Postings'!$G:$G,'KSB1 - Postings'!$C:$C,Matrix_!$B16,'KSB1 - Postings'!$A:$A,Matrix_!I$3),SUMIFS('KSB1 - Postings'!$G:$G,'KSB1 - Postings'!$C:$C,Matrix_!$B16,'KSB1 - Postings'!$A:$A,Matrix_!I$3,'KSB1 - Postings'!$D:$D,Matrix_!$Q$3))</f>
        <v>89448.174999999988</v>
      </c>
      <c r="J16" s="90">
        <f>IF($Q$3="YtD",SUMIFS(Budget!$W:$W,Budget!$B:$B,Matrix_!$B16,Budget!$D:$D,Matrix_!I$3),SUMIFS(Budget!$V:$V,Budget!$B:$B,Matrix_!$B16,Budget!$D:$D,Matrix_!I$3))</f>
        <v>26460</v>
      </c>
      <c r="K16" s="89">
        <f>IF($Q$3="YtD",SUMIFS('KSB1 - Postings'!$G:$G,'KSB1 - Postings'!$C:$C,Matrix_!$B16,'KSB1 - Postings'!$A:$A,Matrix_!K$3),SUMIFS('KSB1 - Postings'!$G:$G,'KSB1 - Postings'!$C:$C,Matrix_!$B16,'KSB1 - Postings'!$A:$A,Matrix_!K$3,'KSB1 - Postings'!$D:$D,Matrix_!$Q$3))</f>
        <v>0</v>
      </c>
      <c r="L16" s="90">
        <f>IF($Q$3="YtD",SUMIFS(Budget!$W:$W,Budget!$B:$B,Matrix_!$B16,Budget!$D:$D,Matrix_!K$3),SUMIFS(Budget!$V:$V,Budget!$B:$B,Matrix_!$B16,Budget!$D:$D,Matrix_!K$3))</f>
        <v>0</v>
      </c>
      <c r="M16" s="89">
        <f t="shared" si="0"/>
        <v>829814.35500000021</v>
      </c>
      <c r="N16" s="91">
        <f t="shared" si="0"/>
        <v>720422.5</v>
      </c>
      <c r="O16" s="109">
        <f t="shared" si="1"/>
        <v>0.14136416163577603</v>
      </c>
    </row>
    <row r="17" spans="2:16">
      <c r="B17" s="97" t="s">
        <v>7</v>
      </c>
      <c r="C17" s="89">
        <f>IF($Q$3="YtD",SUMIFS('KSB1 - Postings'!$G:$G,'KSB1 - Postings'!$C:$C,Matrix_!$B17,'KSB1 - Postings'!$A:$A,Matrix_!C$3),SUMIFS('KSB1 - Postings'!$G:$G,'KSB1 - Postings'!$C:$C,Matrix_!$B17,'KSB1 - Postings'!$A:$A,Matrix_!C$3,'KSB1 - Postings'!$D:$D,Matrix_!$Q$3))</f>
        <v>1566.2300000000002</v>
      </c>
      <c r="D17" s="90">
        <f>IF($Q$3="YtD",SUMIFS(Budget!$W:$W,Budget!$B:$B,Matrix_!$B17,Budget!$D:$D,Matrix_!C$3),SUMIFS(Budget!$V:$V,Budget!$B:$B,Matrix_!$B17,Budget!$D:$D,Matrix_!C$3))</f>
        <v>2198</v>
      </c>
      <c r="E17" s="89">
        <f>IF($Q$3="YtD",SUMIFS('KSB1 - Postings'!$G:$G,'KSB1 - Postings'!$C:$C,Matrix_!$B17,'KSB1 - Postings'!$A:$A,Matrix_!E$3),SUMIFS('KSB1 - Postings'!$G:$G,'KSB1 - Postings'!$C:$C,Matrix_!$B17,'KSB1 - Postings'!$A:$A,Matrix_!E$3,'KSB1 - Postings'!$D:$D,Matrix_!$Q$3))</f>
        <v>0</v>
      </c>
      <c r="F17" s="90">
        <f>IF($Q$3="YtD",SUMIFS(Budget!$W:$W,Budget!$B:$B,Matrix_!$B17,Budget!$D:$D,Matrix_!E$3),SUMIFS(Budget!$V:$V,Budget!$B:$B,Matrix_!$B17,Budget!$D:$D,Matrix_!E$3))</f>
        <v>1734</v>
      </c>
      <c r="G17" s="89">
        <f>IF($Q$3="YtD",SUMIFS('KSB1 - Postings'!$G:$G,'KSB1 - Postings'!$C:$C,Matrix_!$B17,'KSB1 - Postings'!$A:$A,Matrix_!G$3),SUMIFS('KSB1 - Postings'!$G:$G,'KSB1 - Postings'!$C:$C,Matrix_!$B17,'KSB1 - Postings'!$A:$A,Matrix_!G$3,'KSB1 - Postings'!$D:$D,Matrix_!$Q$3))</f>
        <v>3615.1950000000002</v>
      </c>
      <c r="H17" s="90">
        <f>IF($Q$3="YtD",SUMIFS(Budget!$W:$W,Budget!$B:$B,Matrix_!$B17,Budget!$D:$D,Matrix_!G$3),SUMIFS(Budget!$V:$V,Budget!$B:$B,Matrix_!$B17,Budget!$D:$D,Matrix_!G$3))</f>
        <v>4855.5555555555557</v>
      </c>
      <c r="I17" s="89">
        <f>IF($Q$3="YtD",SUMIFS('KSB1 - Postings'!$G:$G,'KSB1 - Postings'!$C:$C,Matrix_!$B17,'KSB1 - Postings'!$A:$A,Matrix_!I$3),SUMIFS('KSB1 - Postings'!$G:$G,'KSB1 - Postings'!$C:$C,Matrix_!$B17,'KSB1 - Postings'!$A:$A,Matrix_!I$3,'KSB1 - Postings'!$D:$D,Matrix_!$Q$3))</f>
        <v>3221.8450000000007</v>
      </c>
      <c r="J17" s="90">
        <f>IF($Q$3="YtD",SUMIFS(Budget!$W:$W,Budget!$B:$B,Matrix_!$B17,Budget!$D:$D,Matrix_!I$3),SUMIFS(Budget!$V:$V,Budget!$B:$B,Matrix_!$B17,Budget!$D:$D,Matrix_!I$3))</f>
        <v>5464</v>
      </c>
      <c r="K17" s="89">
        <f>IF($Q$3="YtD",SUMIFS('KSB1 - Postings'!$G:$G,'KSB1 - Postings'!$C:$C,Matrix_!$B17,'KSB1 - Postings'!$A:$A,Matrix_!K$3),SUMIFS('KSB1 - Postings'!$G:$G,'KSB1 - Postings'!$C:$C,Matrix_!$B17,'KSB1 - Postings'!$A:$A,Matrix_!K$3,'KSB1 - Postings'!$D:$D,Matrix_!$Q$3))</f>
        <v>8859.89</v>
      </c>
      <c r="L17" s="90">
        <f>IF($Q$3="YtD",SUMIFS(Budget!$W:$W,Budget!$B:$B,Matrix_!$B17,Budget!$D:$D,Matrix_!K$3),SUMIFS(Budget!$V:$V,Budget!$B:$B,Matrix_!$B17,Budget!$D:$D,Matrix_!K$3))</f>
        <v>3780</v>
      </c>
      <c r="M17" s="89">
        <f t="shared" si="0"/>
        <v>17263.16</v>
      </c>
      <c r="N17" s="91">
        <f t="shared" si="0"/>
        <v>18031.555555555555</v>
      </c>
      <c r="O17" s="109">
        <f t="shared" si="1"/>
        <v>-4.3548558284573949E-2</v>
      </c>
    </row>
    <row r="18" spans="2:16">
      <c r="B18" s="97" t="s">
        <v>10</v>
      </c>
      <c r="C18" s="89">
        <f>IF($Q$3="YtD",SUMIFS('KSB1 - Postings'!$G:$G,'KSB1 - Postings'!$C:$C,Matrix_!$B18,'KSB1 - Postings'!$A:$A,Matrix_!C$3),SUMIFS('KSB1 - Postings'!$G:$G,'KSB1 - Postings'!$C:$C,Matrix_!$B18,'KSB1 - Postings'!$A:$A,Matrix_!C$3,'KSB1 - Postings'!$D:$D,Matrix_!$Q$3))</f>
        <v>0</v>
      </c>
      <c r="D18" s="90">
        <f>IF($Q$3="YtD",SUMIFS(Budget!$W:$W,Budget!$B:$B,Matrix_!$B18,Budget!$D:$D,Matrix_!C$3),SUMIFS(Budget!$V:$V,Budget!$B:$B,Matrix_!$B18,Budget!$D:$D,Matrix_!C$3))</f>
        <v>2023</v>
      </c>
      <c r="E18" s="89">
        <f>IF($Q$3="YtD",SUMIFS('KSB1 - Postings'!$G:$G,'KSB1 - Postings'!$C:$C,Matrix_!$B18,'KSB1 - Postings'!$A:$A,Matrix_!E$3),SUMIFS('KSB1 - Postings'!$G:$G,'KSB1 - Postings'!$C:$C,Matrix_!$B18,'KSB1 - Postings'!$A:$A,Matrix_!E$3,'KSB1 - Postings'!$D:$D,Matrix_!$Q$3))</f>
        <v>0</v>
      </c>
      <c r="F18" s="90">
        <f>IF($Q$3="YtD",SUMIFS(Budget!$W:$W,Budget!$B:$B,Matrix_!$B18,Budget!$D:$D,Matrix_!E$3),SUMIFS(Budget!$V:$V,Budget!$B:$B,Matrix_!$B18,Budget!$D:$D,Matrix_!E$3))</f>
        <v>3824</v>
      </c>
      <c r="G18" s="89">
        <f>IF($Q$3="YtD",SUMIFS('KSB1 - Postings'!$G:$G,'KSB1 - Postings'!$C:$C,Matrix_!$B18,'KSB1 - Postings'!$A:$A,Matrix_!G$3),SUMIFS('KSB1 - Postings'!$G:$G,'KSB1 - Postings'!$C:$C,Matrix_!$B18,'KSB1 - Postings'!$A:$A,Matrix_!G$3,'KSB1 - Postings'!$D:$D,Matrix_!$Q$3))</f>
        <v>133.80000000000001</v>
      </c>
      <c r="H18" s="90">
        <f>IF($Q$3="YtD",SUMIFS(Budget!$W:$W,Budget!$B:$B,Matrix_!$B18,Budget!$D:$D,Matrix_!G$3),SUMIFS(Budget!$V:$V,Budget!$B:$B,Matrix_!$B18,Budget!$D:$D,Matrix_!G$3))</f>
        <v>2428</v>
      </c>
      <c r="I18" s="89">
        <f>IF($Q$3="YtD",SUMIFS('KSB1 - Postings'!$G:$G,'KSB1 - Postings'!$C:$C,Matrix_!$B18,'KSB1 - Postings'!$A:$A,Matrix_!I$3),SUMIFS('KSB1 - Postings'!$G:$G,'KSB1 - Postings'!$C:$C,Matrix_!$B18,'KSB1 - Postings'!$A:$A,Matrix_!I$3,'KSB1 - Postings'!$D:$D,Matrix_!$Q$3))</f>
        <v>1879.6049999999998</v>
      </c>
      <c r="J18" s="90">
        <f>IF($Q$3="YtD",SUMIFS(Budget!$W:$W,Budget!$B:$B,Matrix_!$B18,Budget!$D:$D,Matrix_!I$3),SUMIFS(Budget!$V:$V,Budget!$B:$B,Matrix_!$B18,Budget!$D:$D,Matrix_!I$3))</f>
        <v>10732.5</v>
      </c>
      <c r="K18" s="89">
        <f>IF($Q$3="YtD",SUMIFS('KSB1 - Postings'!$G:$G,'KSB1 - Postings'!$C:$C,Matrix_!$B18,'KSB1 - Postings'!$A:$A,Matrix_!K$3),SUMIFS('KSB1 - Postings'!$G:$G,'KSB1 - Postings'!$C:$C,Matrix_!$B18,'KSB1 - Postings'!$A:$A,Matrix_!K$3,'KSB1 - Postings'!$D:$D,Matrix_!$Q$3))</f>
        <v>34059.249999999985</v>
      </c>
      <c r="L18" s="90">
        <f>IF($Q$3="YtD",SUMIFS(Budget!$W:$W,Budget!$B:$B,Matrix_!$B18,Budget!$D:$D,Matrix_!K$3),SUMIFS(Budget!$V:$V,Budget!$B:$B,Matrix_!$B18,Budget!$D:$D,Matrix_!K$3))</f>
        <v>12285</v>
      </c>
      <c r="M18" s="89">
        <f t="shared" si="0"/>
        <v>36072.654999999984</v>
      </c>
      <c r="N18" s="91">
        <f t="shared" si="0"/>
        <v>31292.5</v>
      </c>
      <c r="O18" s="109">
        <f t="shared" si="1"/>
        <v>0.14215664686207236</v>
      </c>
    </row>
    <row r="19" spans="2:16" ht="15" thickBot="1">
      <c r="B19" s="113" t="s">
        <v>5</v>
      </c>
      <c r="C19" s="114">
        <f>IF($Q$3="YtD",SUMIFS('KSB1 - Postings'!$G:$G,'KSB1 - Postings'!$C:$C,Matrix_!$B19,'KSB1 - Postings'!$A:$A,Matrix_!C$3),SUMIFS('KSB1 - Postings'!$G:$G,'KSB1 - Postings'!$C:$C,Matrix_!$B19,'KSB1 - Postings'!$A:$A,Matrix_!C$3,'KSB1 - Postings'!$D:$D,Matrix_!$Q$3))</f>
        <v>0</v>
      </c>
      <c r="D19" s="115">
        <f>IF($Q$3="YtD",SUMIFS(Budget!$W:$W,Budget!$B:$B,Matrix_!$B19,Budget!$D:$D,Matrix_!C$3),SUMIFS(Budget!$V:$V,Budget!$B:$B,Matrix_!$B19,Budget!$D:$D,Matrix_!C$3))</f>
        <v>0</v>
      </c>
      <c r="E19" s="114">
        <f>IF($Q$3="YtD",SUMIFS('KSB1 - Postings'!$G:$G,'KSB1 - Postings'!$C:$C,Matrix_!$B19,'KSB1 - Postings'!$A:$A,Matrix_!E$3),SUMIFS('KSB1 - Postings'!$G:$G,'KSB1 - Postings'!$C:$C,Matrix_!$B19,'KSB1 - Postings'!$A:$A,Matrix_!E$3,'KSB1 - Postings'!$D:$D,Matrix_!$Q$3))</f>
        <v>1043746.3600000001</v>
      </c>
      <c r="F19" s="115">
        <f>IF($Q$3="YtD",SUMIFS(Budget!$W:$W,Budget!$B:$B,Matrix_!$B19,Budget!$D:$D,Matrix_!E$3),SUMIFS(Budget!$V:$V,Budget!$B:$B,Matrix_!$B19,Budget!$D:$D,Matrix_!E$3))</f>
        <v>1176188</v>
      </c>
      <c r="G19" s="114">
        <f>IF($Q$3="YtD",SUMIFS('KSB1 - Postings'!$G:$G,'KSB1 - Postings'!$C:$C,Matrix_!$B19,'KSB1 - Postings'!$A:$A,Matrix_!G$3),SUMIFS('KSB1 - Postings'!$G:$G,'KSB1 - Postings'!$C:$C,Matrix_!$B19,'KSB1 - Postings'!$A:$A,Matrix_!G$3,'KSB1 - Postings'!$D:$D,Matrix_!$Q$3))</f>
        <v>109853.63500000001</v>
      </c>
      <c r="H19" s="115">
        <f>IF($Q$3="YtD",SUMIFS(Budget!$W:$W,Budget!$B:$B,Matrix_!$B19,Budget!$D:$D,Matrix_!G$3),SUMIFS(Budget!$V:$V,Budget!$B:$B,Matrix_!$B19,Budget!$D:$D,Matrix_!G$3))</f>
        <v>97000</v>
      </c>
      <c r="I19" s="114">
        <f>IF($Q$3="YtD",SUMIFS('KSB1 - Postings'!$G:$G,'KSB1 - Postings'!$C:$C,Matrix_!$B19,'KSB1 - Postings'!$A:$A,Matrix_!I$3),SUMIFS('KSB1 - Postings'!$G:$G,'KSB1 - Postings'!$C:$C,Matrix_!$B19,'KSB1 - Postings'!$A:$A,Matrix_!I$3,'KSB1 - Postings'!$D:$D,Matrix_!$Q$3))</f>
        <v>0</v>
      </c>
      <c r="J19" s="115">
        <f>IF($Q$3="YtD",SUMIFS(Budget!$W:$W,Budget!$B:$B,Matrix_!$B19,Budget!$D:$D,Matrix_!I$3),SUMIFS(Budget!$V:$V,Budget!$B:$B,Matrix_!$B19,Budget!$D:$D,Matrix_!I$3))</f>
        <v>0</v>
      </c>
      <c r="K19" s="114">
        <f>IF($Q$3="YtD",SUMIFS('KSB1 - Postings'!$G:$G,'KSB1 - Postings'!$C:$C,Matrix_!$B19,'KSB1 - Postings'!$A:$A,Matrix_!K$3),SUMIFS('KSB1 - Postings'!$G:$G,'KSB1 - Postings'!$C:$C,Matrix_!$B19,'KSB1 - Postings'!$A:$A,Matrix_!K$3,'KSB1 - Postings'!$D:$D,Matrix_!$Q$3))</f>
        <v>0</v>
      </c>
      <c r="L19" s="115">
        <f>IF($Q$3="YtD",SUMIFS(Budget!$W:$W,Budget!$B:$B,Matrix_!$B19,Budget!$D:$D,Matrix_!K$3),SUMIFS(Budget!$V:$V,Budget!$B:$B,Matrix_!$B19,Budget!$D:$D,Matrix_!K$3))</f>
        <v>0</v>
      </c>
      <c r="M19" s="114">
        <f t="shared" si="0"/>
        <v>1153599.9950000001</v>
      </c>
      <c r="N19" s="119">
        <f t="shared" si="0"/>
        <v>1273188</v>
      </c>
      <c r="O19" s="120">
        <f t="shared" si="1"/>
        <v>-9.8636508096406686E-2</v>
      </c>
    </row>
    <row r="20" spans="2:16" ht="15" thickTop="1">
      <c r="B20" s="116" t="s">
        <v>39</v>
      </c>
      <c r="C20" s="117">
        <f t="shared" ref="C20:L20" si="2">SUM(C5:C19)</f>
        <v>83728.23</v>
      </c>
      <c r="D20" s="118">
        <f t="shared" si="2"/>
        <v>77215</v>
      </c>
      <c r="E20" s="117">
        <f t="shared" si="2"/>
        <v>2039811.9300000004</v>
      </c>
      <c r="F20" s="118">
        <f t="shared" si="2"/>
        <v>1972162.25</v>
      </c>
      <c r="G20" s="117">
        <f t="shared" si="2"/>
        <v>2137829.75</v>
      </c>
      <c r="H20" s="118">
        <f t="shared" si="2"/>
        <v>2153549.555555555</v>
      </c>
      <c r="I20" s="117">
        <f t="shared" si="2"/>
        <v>661213.93999999994</v>
      </c>
      <c r="J20" s="118">
        <f t="shared" si="2"/>
        <v>602544.9444444445</v>
      </c>
      <c r="K20" s="117">
        <f t="shared" si="2"/>
        <v>1081755.0750000002</v>
      </c>
      <c r="L20" s="118">
        <f t="shared" si="2"/>
        <v>1085951</v>
      </c>
      <c r="M20" s="110">
        <f>(C20+E20+G20+I20+K20)</f>
        <v>6004338.9249999998</v>
      </c>
      <c r="N20" s="111">
        <f>(D20+F20+H20+J20+L20)</f>
        <v>5891422.75</v>
      </c>
      <c r="O20" s="112">
        <f t="shared" si="1"/>
        <v>1.8984840070111277E-2</v>
      </c>
    </row>
    <row r="21" spans="2:16" ht="14.4" customHeight="1" thickBot="1">
      <c r="B21" s="97" t="s">
        <v>159</v>
      </c>
      <c r="C21" s="132">
        <f>LN(C20/D20)</f>
        <v>8.098245794136881E-2</v>
      </c>
      <c r="D21" s="133"/>
      <c r="E21" s="132">
        <f>LN(E20/F20)</f>
        <v>3.3727082757632018E-2</v>
      </c>
      <c r="F21" s="133"/>
      <c r="G21" s="132">
        <f>LN(G20/H20)</f>
        <v>-7.3262579456839739E-3</v>
      </c>
      <c r="H21" s="133"/>
      <c r="I21" s="132">
        <f>LN(I20/J20)</f>
        <v>9.2915189433328493E-2</v>
      </c>
      <c r="J21" s="133"/>
      <c r="K21" s="132">
        <f>LN(K20/L20)</f>
        <v>-3.8713092044745179E-3</v>
      </c>
      <c r="L21" s="133"/>
      <c r="M21" s="126">
        <f>LN(M20/N20)</f>
        <v>1.8984840070111277E-2</v>
      </c>
      <c r="N21" s="127"/>
      <c r="O21" s="128"/>
      <c r="P21" s="16"/>
    </row>
    <row r="22" spans="2:16">
      <c r="B22" s="99"/>
    </row>
    <row r="23" spans="2:16">
      <c r="B23" s="100"/>
    </row>
    <row r="25" spans="2:16">
      <c r="B25" s="102">
        <v>43585</v>
      </c>
    </row>
    <row r="26" spans="2:16">
      <c r="B26" s="102"/>
    </row>
  </sheetData>
  <mergeCells count="18">
    <mergeCell ref="C21:D21"/>
    <mergeCell ref="E21:F21"/>
    <mergeCell ref="G21:H21"/>
    <mergeCell ref="C3:D3"/>
    <mergeCell ref="E3:F3"/>
    <mergeCell ref="G3:H3"/>
    <mergeCell ref="I3:J3"/>
    <mergeCell ref="C2:D2"/>
    <mergeCell ref="E2:F2"/>
    <mergeCell ref="G2:H2"/>
    <mergeCell ref="I2:J2"/>
    <mergeCell ref="K2:L2"/>
    <mergeCell ref="K21:L21"/>
    <mergeCell ref="M2:O2"/>
    <mergeCell ref="M21:O21"/>
    <mergeCell ref="K3:L3"/>
    <mergeCell ref="M3:N3"/>
    <mergeCell ref="I21:J21"/>
  </mergeCells>
  <conditionalFormatting sqref="M5:M19 C5:C19 C21 E5:E19 G5:G19 I5:I19 K5:K19">
    <cfRule type="cellIs" dxfId="13" priority="26" operator="lessThan">
      <formula>D5</formula>
    </cfRule>
    <cfRule type="cellIs" dxfId="12" priority="27" operator="greaterThan">
      <formula>D5</formula>
    </cfRule>
  </conditionalFormatting>
  <conditionalFormatting sqref="M20 C20 E20 G20 I20 K20">
    <cfRule type="cellIs" dxfId="11" priority="11" operator="lessThan">
      <formula>D20</formula>
    </cfRule>
    <cfRule type="cellIs" dxfId="10" priority="12" operator="greaterThan">
      <formula>D20</formula>
    </cfRule>
  </conditionalFormatting>
  <conditionalFormatting sqref="E21">
    <cfRule type="cellIs" dxfId="9" priority="9" operator="lessThan">
      <formula>F21</formula>
    </cfRule>
    <cfRule type="cellIs" dxfId="8" priority="10" operator="greaterThan">
      <formula>F21</formula>
    </cfRule>
  </conditionalFormatting>
  <conditionalFormatting sqref="G21">
    <cfRule type="cellIs" dxfId="7" priority="7" operator="lessThan">
      <formula>H21</formula>
    </cfRule>
    <cfRule type="cellIs" dxfId="6" priority="8" operator="greaterThan">
      <formula>H21</formula>
    </cfRule>
  </conditionalFormatting>
  <conditionalFormatting sqref="I21">
    <cfRule type="cellIs" dxfId="5" priority="5" operator="lessThan">
      <formula>J21</formula>
    </cfRule>
    <cfRule type="cellIs" dxfId="4" priority="6" operator="greaterThan">
      <formula>J21</formula>
    </cfRule>
  </conditionalFormatting>
  <conditionalFormatting sqref="K21">
    <cfRule type="cellIs" dxfId="3" priority="3" operator="lessThan">
      <formula>L21</formula>
    </cfRule>
    <cfRule type="cellIs" dxfId="2" priority="4" operator="greaterThan">
      <formula>L21</formula>
    </cfRule>
  </conditionalFormatting>
  <conditionalFormatting sqref="M21">
    <cfRule type="cellIs" dxfId="1" priority="1" operator="lessThan">
      <formula>N21</formula>
    </cfRule>
    <cfRule type="cellIs" dxfId="0" priority="2" operator="greaterThan">
      <formula>N21</formula>
    </cfRule>
  </conditionalFormatting>
  <pageMargins left="0.25" right="0.25" top="0.75" bottom="0.75" header="0.3" footer="0.3"/>
  <pageSetup paperSize="8" scale="8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master1!$A$27:$A$39</xm:f>
          </x14:formula1>
          <xm:sqref>Q3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22</vt:i4>
      </vt:variant>
    </vt:vector>
  </HeadingPairs>
  <TitlesOfParts>
    <vt:vector size="28" baseType="lpstr">
      <vt:lpstr>master1</vt:lpstr>
      <vt:lpstr>master2</vt:lpstr>
      <vt:lpstr>Budget</vt:lpstr>
      <vt:lpstr>KSB1 - Postings</vt:lpstr>
      <vt:lpstr>Matrix</vt:lpstr>
      <vt:lpstr>Matrix_</vt:lpstr>
      <vt:lpstr>_Budget_1</vt:lpstr>
      <vt:lpstr>_Budget_10</vt:lpstr>
      <vt:lpstr>_Budget_11</vt:lpstr>
      <vt:lpstr>_Budget_12</vt:lpstr>
      <vt:lpstr>_Budget_2</vt:lpstr>
      <vt:lpstr>_Budget_3</vt:lpstr>
      <vt:lpstr>_Budget_4</vt:lpstr>
      <vt:lpstr>_Budget_5</vt:lpstr>
      <vt:lpstr>_Budget_6</vt:lpstr>
      <vt:lpstr>_Budget_7</vt:lpstr>
      <vt:lpstr>_Budget_8</vt:lpstr>
      <vt:lpstr>_Budget_9</vt:lpstr>
      <vt:lpstr>_KSB1_</vt:lpstr>
      <vt:lpstr>cc</vt:lpstr>
      <vt:lpstr>costitem</vt:lpstr>
      <vt:lpstr>costitem_extended</vt:lpstr>
      <vt:lpstr>dep</vt:lpstr>
      <vt:lpstr>HR</vt:lpstr>
      <vt:lpstr>Logistics</vt:lpstr>
      <vt:lpstr>Mainte</vt:lpstr>
      <vt:lpstr>Production</vt:lpstr>
      <vt:lpstr>Quality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Raúl García Arjona</dc:creator>
  <cp:lastModifiedBy>José Raúl García Arjona</cp:lastModifiedBy>
  <cp:lastPrinted>2019-09-27T12:11:19Z</cp:lastPrinted>
  <dcterms:created xsi:type="dcterms:W3CDTF">2017-08-16T10:40:24Z</dcterms:created>
  <dcterms:modified xsi:type="dcterms:W3CDTF">2019-10-19T15:43:00Z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Cost follow-up report.xlsm</vt:lpwstr>
  </property>
  <property fmtid="{D5CDD505-2E9C-101B-9397-08002B2CF9AE}" pid="3" name="checksum">
    <vt:filetime>2019-02-15T13:08:23Z</vt:filetime>
  </property>
</Properties>
</file>